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D:\WANWISA67-68\benchmarking data\2568\Q3Y68 Benchmarking\"/>
    </mc:Choice>
  </mc:AlternateContent>
  <xr:revisionPtr revIDLastSave="0" documentId="13_ncr:1_{25A5C0D9-7597-4C73-89D4-2E111D042172}" xr6:coauthVersionLast="47" xr6:coauthVersionMax="47" xr10:uidLastSave="{00000000-0000-0000-0000-000000000000}"/>
  <bookViews>
    <workbookView xWindow="-108" yWindow="-108" windowWidth="23256" windowHeight="13896" tabRatio="897" activeTab="8" xr2:uid="{00000000-000D-0000-FFFF-FFFF00000000}"/>
  </bookViews>
  <sheets>
    <sheet name="1.รายชื่อ รพ." sheetId="12" r:id="rId1"/>
    <sheet name="2.Hosp. Group" sheetId="27" r:id="rId2"/>
    <sheet name="3.สูตรการคำนวณ" sheetId="1" r:id="rId3"/>
    <sheet name="DATA" sheetId="26" r:id="rId4"/>
    <sheet name="4.งบ มิ.ย.68" sheetId="25" r:id="rId5"/>
    <sheet name="6.รายรับ" sheetId="14" r:id="rId6"/>
    <sheet name="7.รายจ่าย" sheetId="15" r:id="rId7"/>
    <sheet name="8.คำนวณ" sheetId="11" r:id="rId8"/>
    <sheet name="9.รายได้(แยกกลุ่ม)" sheetId="3" r:id="rId9"/>
    <sheet name="10.ค่าใช้จ่าย(แยกกลุ่ม)" sheetId="20" r:id="rId10"/>
    <sheet name="รายได้(แยกจังหวัด)" sheetId="18" r:id="rId11"/>
    <sheet name="ค่าใช้จ่าย(แยกจังหวัด)" sheetId="23" r:id="rId12"/>
    <sheet name="สรุปรายได้" sheetId="7" r:id="rId13"/>
    <sheet name="สรุปค่าใช้จ่าย" sheetId="24" r:id="rId14"/>
    <sheet name="สรุปรายงาน" sheetId="28" r:id="rId15"/>
  </sheets>
  <externalReferences>
    <externalReference r:id="rId16"/>
  </externalReferences>
  <definedNames>
    <definedName name="_xlnm._FilterDatabase" localSheetId="1" hidden="1">'2.Hosp. Group'!$A$2:$L$91</definedName>
    <definedName name="_xlnm._FilterDatabase" localSheetId="4" hidden="1">'4.งบ มิ.ย.68'!$A$3:$CM$471</definedName>
    <definedName name="_xlnm._FilterDatabase" localSheetId="5" hidden="1">'6.รายรับ'!$A$3:$Z$91</definedName>
    <definedName name="_xlnm._FilterDatabase" localSheetId="6" hidden="1">'7.รายจ่าย'!$A$1:$WRD$1</definedName>
    <definedName name="_xlnm._FilterDatabase" localSheetId="7" hidden="1">'8.คำนวณ'!$A$2:$CS$2</definedName>
    <definedName name="_xlnm._FilterDatabase" localSheetId="3" hidden="1">DATA!$A$3:$M$94</definedName>
    <definedName name="data">'[1]งบทดลอง รพ.'!$A$2:$CL$438</definedName>
    <definedName name="data1">#REF!</definedName>
    <definedName name="NEW">#REF!</definedName>
    <definedName name="_xlnm.Print_Area" localSheetId="3">DATA!$A$1:$M$94</definedName>
    <definedName name="_xlnm.Print_Titles" localSheetId="1">'2.Hosp. Group'!$1:$1</definedName>
    <definedName name="_xlnm.Print_Titles" localSheetId="3">DATA!$1:$4</definedName>
    <definedName name="test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93" i="26" l="1"/>
  <c r="M93" i="26"/>
  <c r="G93" i="26" l="1"/>
  <c r="AC29" i="15"/>
  <c r="AC30" i="15"/>
  <c r="AC40" i="15"/>
  <c r="AC13" i="15"/>
  <c r="AC48" i="15"/>
  <c r="AC55" i="15"/>
  <c r="AC71" i="15"/>
  <c r="AC41" i="15"/>
  <c r="AC49" i="15"/>
  <c r="AC78" i="15"/>
  <c r="AC8" i="15"/>
  <c r="AC80" i="15"/>
  <c r="AC54" i="15"/>
  <c r="AC63" i="15"/>
  <c r="AC68" i="15"/>
  <c r="AC45" i="15"/>
  <c r="AC46" i="15"/>
  <c r="AC36" i="15"/>
  <c r="AC4" i="15"/>
  <c r="AC85" i="15"/>
  <c r="AC23" i="15"/>
  <c r="AC62" i="15"/>
  <c r="AC53" i="15"/>
  <c r="AC3" i="15"/>
  <c r="AC24" i="15"/>
  <c r="AC32" i="15"/>
  <c r="AC75" i="15"/>
  <c r="AC33" i="15"/>
  <c r="AC34" i="15"/>
  <c r="AC60" i="15"/>
  <c r="AC66" i="15"/>
  <c r="AC42" i="15"/>
  <c r="AC18" i="15"/>
  <c r="AC89" i="15"/>
  <c r="AC37" i="15"/>
  <c r="AC25" i="15"/>
  <c r="AC64" i="15"/>
  <c r="AC69" i="15"/>
  <c r="AC38" i="15"/>
  <c r="AC5" i="15"/>
  <c r="AC81" i="15"/>
  <c r="AC39" i="15"/>
  <c r="AC65" i="15"/>
  <c r="AC70" i="15"/>
  <c r="AC26" i="15"/>
  <c r="AC12" i="15"/>
  <c r="AC47" i="15"/>
  <c r="AC27" i="15"/>
  <c r="AC28" i="15"/>
  <c r="AC83" i="15"/>
  <c r="AC31" i="15"/>
  <c r="AC86" i="15"/>
  <c r="AC76" i="15"/>
  <c r="AC11" i="15"/>
  <c r="AC35" i="15"/>
  <c r="AC82" i="15"/>
  <c r="AC14" i="15"/>
  <c r="AC7" i="15"/>
  <c r="AC16" i="15"/>
  <c r="AC17" i="15"/>
  <c r="AC84" i="15"/>
  <c r="AC61" i="15"/>
  <c r="AC50" i="15"/>
  <c r="AC67" i="15"/>
  <c r="AC51" i="15"/>
  <c r="AC43" i="15"/>
  <c r="AC88" i="15"/>
  <c r="AC56" i="15"/>
  <c r="AC57" i="15"/>
  <c r="AC79" i="15"/>
  <c r="AC2" i="15"/>
  <c r="AC52" i="15"/>
  <c r="AC72" i="15"/>
  <c r="AC19" i="15"/>
  <c r="AC20" i="15"/>
  <c r="AC44" i="15"/>
  <c r="AC58" i="15"/>
  <c r="AC73" i="15"/>
  <c r="AC59" i="15"/>
  <c r="AC74" i="15"/>
  <c r="AC21" i="15"/>
  <c r="AC9" i="15"/>
  <c r="AC10" i="15"/>
  <c r="AC22" i="15"/>
  <c r="AC77" i="15"/>
  <c r="AC15" i="15"/>
  <c r="AC6" i="15"/>
  <c r="AC87" i="15"/>
  <c r="Z31" i="14"/>
  <c r="Z32" i="14"/>
  <c r="Z42" i="14"/>
  <c r="Z15" i="14"/>
  <c r="Z50" i="14"/>
  <c r="Z57" i="14"/>
  <c r="Z73" i="14"/>
  <c r="Z43" i="14"/>
  <c r="Z51" i="14"/>
  <c r="Z80" i="14"/>
  <c r="Z10" i="14"/>
  <c r="Z82" i="14"/>
  <c r="Z56" i="14"/>
  <c r="Z65" i="14"/>
  <c r="Z70" i="14"/>
  <c r="Z47" i="14"/>
  <c r="Z48" i="14"/>
  <c r="Z38" i="14"/>
  <c r="Z6" i="14"/>
  <c r="Z87" i="14"/>
  <c r="Z25" i="14"/>
  <c r="Z64" i="14"/>
  <c r="Z55" i="14"/>
  <c r="Z5" i="14"/>
  <c r="Z26" i="14"/>
  <c r="Z34" i="14"/>
  <c r="Z77" i="14"/>
  <c r="Z35" i="14"/>
  <c r="Z36" i="14"/>
  <c r="Z62" i="14"/>
  <c r="Z68" i="14"/>
  <c r="Z44" i="14"/>
  <c r="Z20" i="14"/>
  <c r="Z91" i="14"/>
  <c r="Z39" i="14"/>
  <c r="Z27" i="14"/>
  <c r="Z66" i="14"/>
  <c r="Z71" i="14"/>
  <c r="Z40" i="14"/>
  <c r="Z7" i="14"/>
  <c r="Z83" i="14"/>
  <c r="Z41" i="14"/>
  <c r="Z67" i="14"/>
  <c r="Z72" i="14"/>
  <c r="Z28" i="14"/>
  <c r="Z14" i="14"/>
  <c r="Z49" i="14"/>
  <c r="Z29" i="14"/>
  <c r="Z30" i="14"/>
  <c r="Z85" i="14"/>
  <c r="Z33" i="14"/>
  <c r="Z88" i="14"/>
  <c r="Z78" i="14"/>
  <c r="Z13" i="14"/>
  <c r="Z37" i="14"/>
  <c r="Z84" i="14"/>
  <c r="Z16" i="14"/>
  <c r="Z9" i="14"/>
  <c r="Z18" i="14"/>
  <c r="Z19" i="14"/>
  <c r="Z86" i="14"/>
  <c r="Z63" i="14"/>
  <c r="Z52" i="14"/>
  <c r="Z69" i="14"/>
  <c r="Z53" i="14"/>
  <c r="Z45" i="14"/>
  <c r="Z90" i="14"/>
  <c r="Z58" i="14"/>
  <c r="Z59" i="14"/>
  <c r="Z81" i="14"/>
  <c r="Z4" i="14"/>
  <c r="Z54" i="14"/>
  <c r="Z74" i="14"/>
  <c r="Z21" i="14"/>
  <c r="Z22" i="14"/>
  <c r="Z46" i="14"/>
  <c r="Z60" i="14"/>
  <c r="Z75" i="14"/>
  <c r="Z61" i="14"/>
  <c r="Z76" i="14"/>
  <c r="Z23" i="14"/>
  <c r="Z11" i="14"/>
  <c r="Z12" i="14"/>
  <c r="Z24" i="14"/>
  <c r="Z79" i="14"/>
  <c r="Z17" i="14"/>
  <c r="Z8" i="14"/>
  <c r="Z89" i="14"/>
  <c r="AE453" i="25" l="1"/>
  <c r="D453" i="25"/>
  <c r="E473" i="25" l="1"/>
  <c r="F473" i="25"/>
  <c r="G473" i="25"/>
  <c r="H473" i="25"/>
  <c r="I473" i="25"/>
  <c r="J473" i="25"/>
  <c r="K473" i="25"/>
  <c r="L473" i="25"/>
  <c r="M473" i="25"/>
  <c r="N473" i="25"/>
  <c r="O473" i="25"/>
  <c r="P473" i="25"/>
  <c r="Q473" i="25"/>
  <c r="R473" i="25"/>
  <c r="S473" i="25"/>
  <c r="T473" i="25"/>
  <c r="U473" i="25"/>
  <c r="V473" i="25"/>
  <c r="W473" i="25"/>
  <c r="X473" i="25"/>
  <c r="Y473" i="25"/>
  <c r="Z473" i="25"/>
  <c r="AA473" i="25"/>
  <c r="AB473" i="25"/>
  <c r="AC473" i="25"/>
  <c r="AD473" i="25"/>
  <c r="AE473" i="25"/>
  <c r="AF473" i="25"/>
  <c r="AG473" i="25"/>
  <c r="AH473" i="25"/>
  <c r="AI473" i="25"/>
  <c r="AJ473" i="25"/>
  <c r="AK473" i="25"/>
  <c r="AL473" i="25"/>
  <c r="AM473" i="25"/>
  <c r="AN473" i="25"/>
  <c r="AO473" i="25"/>
  <c r="AP473" i="25"/>
  <c r="AQ473" i="25"/>
  <c r="AR473" i="25"/>
  <c r="AS473" i="25"/>
  <c r="AT473" i="25"/>
  <c r="AU473" i="25"/>
  <c r="AV473" i="25"/>
  <c r="AW473" i="25"/>
  <c r="AX473" i="25"/>
  <c r="AY473" i="25"/>
  <c r="AZ473" i="25"/>
  <c r="BA473" i="25"/>
  <c r="BB473" i="25"/>
  <c r="BC473" i="25"/>
  <c r="BD473" i="25"/>
  <c r="BE473" i="25"/>
  <c r="BF473" i="25"/>
  <c r="BG473" i="25"/>
  <c r="BH473" i="25"/>
  <c r="BI473" i="25"/>
  <c r="BJ473" i="25"/>
  <c r="BK473" i="25"/>
  <c r="BL473" i="25"/>
  <c r="BM473" i="25"/>
  <c r="BN473" i="25"/>
  <c r="BO473" i="25"/>
  <c r="BP473" i="25"/>
  <c r="BQ473" i="25"/>
  <c r="BR473" i="25"/>
  <c r="BS473" i="25"/>
  <c r="BT473" i="25"/>
  <c r="BU473" i="25"/>
  <c r="BV473" i="25"/>
  <c r="BW473" i="25"/>
  <c r="BX473" i="25"/>
  <c r="BY473" i="25"/>
  <c r="BZ473" i="25"/>
  <c r="CA473" i="25"/>
  <c r="CB473" i="25"/>
  <c r="CC473" i="25"/>
  <c r="CD473" i="25"/>
  <c r="CE473" i="25"/>
  <c r="CF473" i="25"/>
  <c r="CG473" i="25"/>
  <c r="CH473" i="25"/>
  <c r="CI473" i="25"/>
  <c r="CJ473" i="25"/>
  <c r="CK473" i="25"/>
  <c r="CL473" i="25"/>
  <c r="CM473" i="25"/>
  <c r="E474" i="25"/>
  <c r="F474" i="25"/>
  <c r="G474" i="25"/>
  <c r="H474" i="25"/>
  <c r="I474" i="25"/>
  <c r="J474" i="25"/>
  <c r="K474" i="25"/>
  <c r="L474" i="25"/>
  <c r="M474" i="25"/>
  <c r="N474" i="25"/>
  <c r="O474" i="25"/>
  <c r="P474" i="25"/>
  <c r="Q474" i="25"/>
  <c r="R474" i="25"/>
  <c r="S474" i="25"/>
  <c r="T474" i="25"/>
  <c r="U474" i="25"/>
  <c r="V474" i="25"/>
  <c r="W474" i="25"/>
  <c r="X474" i="25"/>
  <c r="Y474" i="25"/>
  <c r="Z474" i="25"/>
  <c r="AA474" i="25"/>
  <c r="AB474" i="25"/>
  <c r="AC474" i="25"/>
  <c r="AD474" i="25"/>
  <c r="AE474" i="25"/>
  <c r="AF474" i="25"/>
  <c r="AG474" i="25"/>
  <c r="AH474" i="25"/>
  <c r="AI474" i="25"/>
  <c r="AJ474" i="25"/>
  <c r="AK474" i="25"/>
  <c r="AL474" i="25"/>
  <c r="AM474" i="25"/>
  <c r="AN474" i="25"/>
  <c r="AO474" i="25"/>
  <c r="AP474" i="25"/>
  <c r="AQ474" i="25"/>
  <c r="AR474" i="25"/>
  <c r="AS474" i="25"/>
  <c r="AT474" i="25"/>
  <c r="AU474" i="25"/>
  <c r="AV474" i="25"/>
  <c r="AW474" i="25"/>
  <c r="AX474" i="25"/>
  <c r="AY474" i="25"/>
  <c r="AZ474" i="25"/>
  <c r="BA474" i="25"/>
  <c r="BB474" i="25"/>
  <c r="BC474" i="25"/>
  <c r="BD474" i="25"/>
  <c r="BE474" i="25"/>
  <c r="BF474" i="25"/>
  <c r="BG474" i="25"/>
  <c r="BH474" i="25"/>
  <c r="BI474" i="25"/>
  <c r="BJ474" i="25"/>
  <c r="BK474" i="25"/>
  <c r="BL474" i="25"/>
  <c r="BM474" i="25"/>
  <c r="BN474" i="25"/>
  <c r="BO474" i="25"/>
  <c r="BP474" i="25"/>
  <c r="BQ474" i="25"/>
  <c r="BR474" i="25"/>
  <c r="BS474" i="25"/>
  <c r="BT474" i="25"/>
  <c r="BU474" i="25"/>
  <c r="BV474" i="25"/>
  <c r="BW474" i="25"/>
  <c r="BX474" i="25"/>
  <c r="BY474" i="25"/>
  <c r="BZ474" i="25"/>
  <c r="CA474" i="25"/>
  <c r="CB474" i="25"/>
  <c r="CC474" i="25"/>
  <c r="CD474" i="25"/>
  <c r="CE474" i="25"/>
  <c r="CF474" i="25"/>
  <c r="CG474" i="25"/>
  <c r="CH474" i="25"/>
  <c r="CI474" i="25"/>
  <c r="CJ474" i="25"/>
  <c r="CK474" i="25"/>
  <c r="CL474" i="25"/>
  <c r="CM474" i="25"/>
  <c r="E475" i="25"/>
  <c r="F475" i="25"/>
  <c r="G475" i="25"/>
  <c r="H475" i="25"/>
  <c r="I475" i="25"/>
  <c r="J475" i="25"/>
  <c r="K475" i="25"/>
  <c r="L475" i="25"/>
  <c r="M475" i="25"/>
  <c r="N475" i="25"/>
  <c r="O475" i="25"/>
  <c r="P475" i="25"/>
  <c r="Q475" i="25"/>
  <c r="R475" i="25"/>
  <c r="S475" i="25"/>
  <c r="T475" i="25"/>
  <c r="U475" i="25"/>
  <c r="V475" i="25"/>
  <c r="W475" i="25"/>
  <c r="X475" i="25"/>
  <c r="Y475" i="25"/>
  <c r="Z475" i="25"/>
  <c r="AA475" i="25"/>
  <c r="AB475" i="25"/>
  <c r="AC475" i="25"/>
  <c r="AD475" i="25"/>
  <c r="AE475" i="25"/>
  <c r="AF475" i="25"/>
  <c r="AG475" i="25"/>
  <c r="AH475" i="25"/>
  <c r="AI475" i="25"/>
  <c r="AJ475" i="25"/>
  <c r="AK475" i="25"/>
  <c r="AL475" i="25"/>
  <c r="AM475" i="25"/>
  <c r="AN475" i="25"/>
  <c r="AO475" i="25"/>
  <c r="AP475" i="25"/>
  <c r="AQ475" i="25"/>
  <c r="AR475" i="25"/>
  <c r="AS475" i="25"/>
  <c r="AT475" i="25"/>
  <c r="AU475" i="25"/>
  <c r="AV475" i="25"/>
  <c r="AW475" i="25"/>
  <c r="AX475" i="25"/>
  <c r="AY475" i="25"/>
  <c r="AZ475" i="25"/>
  <c r="BA475" i="25"/>
  <c r="BB475" i="25"/>
  <c r="BC475" i="25"/>
  <c r="BD475" i="25"/>
  <c r="BE475" i="25"/>
  <c r="BF475" i="25"/>
  <c r="BG475" i="25"/>
  <c r="BH475" i="25"/>
  <c r="BI475" i="25"/>
  <c r="BJ475" i="25"/>
  <c r="BK475" i="25"/>
  <c r="BL475" i="25"/>
  <c r="BM475" i="25"/>
  <c r="BN475" i="25"/>
  <c r="BO475" i="25"/>
  <c r="BP475" i="25"/>
  <c r="BQ475" i="25"/>
  <c r="BR475" i="25"/>
  <c r="BS475" i="25"/>
  <c r="BT475" i="25"/>
  <c r="BU475" i="25"/>
  <c r="BV475" i="25"/>
  <c r="BW475" i="25"/>
  <c r="BX475" i="25"/>
  <c r="BY475" i="25"/>
  <c r="BZ475" i="25"/>
  <c r="CA475" i="25"/>
  <c r="CB475" i="25"/>
  <c r="CC475" i="25"/>
  <c r="CD475" i="25"/>
  <c r="CE475" i="25"/>
  <c r="CF475" i="25"/>
  <c r="CG475" i="25"/>
  <c r="CH475" i="25"/>
  <c r="CI475" i="25"/>
  <c r="CJ475" i="25"/>
  <c r="CK475" i="25"/>
  <c r="CL475" i="25"/>
  <c r="CM475" i="25"/>
  <c r="E476" i="25"/>
  <c r="F476" i="25"/>
  <c r="G476" i="25"/>
  <c r="H476" i="25"/>
  <c r="I476" i="25"/>
  <c r="J476" i="25"/>
  <c r="K476" i="25"/>
  <c r="L476" i="25"/>
  <c r="M476" i="25"/>
  <c r="N476" i="25"/>
  <c r="O476" i="25"/>
  <c r="P476" i="25"/>
  <c r="Q476" i="25"/>
  <c r="R476" i="25"/>
  <c r="S476" i="25"/>
  <c r="T476" i="25"/>
  <c r="U476" i="25"/>
  <c r="V476" i="25"/>
  <c r="W476" i="25"/>
  <c r="X476" i="25"/>
  <c r="Y476" i="25"/>
  <c r="Z476" i="25"/>
  <c r="AA476" i="25"/>
  <c r="AB476" i="25"/>
  <c r="AC476" i="25"/>
  <c r="AD476" i="25"/>
  <c r="AE476" i="25"/>
  <c r="AF476" i="25"/>
  <c r="AG476" i="25"/>
  <c r="AH476" i="25"/>
  <c r="AI476" i="25"/>
  <c r="AJ476" i="25"/>
  <c r="AK476" i="25"/>
  <c r="AL476" i="25"/>
  <c r="AM476" i="25"/>
  <c r="AN476" i="25"/>
  <c r="AO476" i="25"/>
  <c r="AP476" i="25"/>
  <c r="AQ476" i="25"/>
  <c r="AR476" i="25"/>
  <c r="AS476" i="25"/>
  <c r="AT476" i="25"/>
  <c r="AU476" i="25"/>
  <c r="AV476" i="25"/>
  <c r="AW476" i="25"/>
  <c r="AX476" i="25"/>
  <c r="AY476" i="25"/>
  <c r="AZ476" i="25"/>
  <c r="BA476" i="25"/>
  <c r="BB476" i="25"/>
  <c r="BC476" i="25"/>
  <c r="BD476" i="25"/>
  <c r="BE476" i="25"/>
  <c r="BF476" i="25"/>
  <c r="BG476" i="25"/>
  <c r="BH476" i="25"/>
  <c r="BI476" i="25"/>
  <c r="BJ476" i="25"/>
  <c r="BK476" i="25"/>
  <c r="BL476" i="25"/>
  <c r="BM476" i="25"/>
  <c r="BN476" i="25"/>
  <c r="BO476" i="25"/>
  <c r="BP476" i="25"/>
  <c r="BQ476" i="25"/>
  <c r="BR476" i="25"/>
  <c r="BS476" i="25"/>
  <c r="BT476" i="25"/>
  <c r="BU476" i="25"/>
  <c r="BV476" i="25"/>
  <c r="BW476" i="25"/>
  <c r="BX476" i="25"/>
  <c r="BY476" i="25"/>
  <c r="BZ476" i="25"/>
  <c r="CA476" i="25"/>
  <c r="CB476" i="25"/>
  <c r="CC476" i="25"/>
  <c r="CD476" i="25"/>
  <c r="CE476" i="25"/>
  <c r="CF476" i="25"/>
  <c r="CG476" i="25"/>
  <c r="CH476" i="25"/>
  <c r="CI476" i="25"/>
  <c r="CJ476" i="25"/>
  <c r="CK476" i="25"/>
  <c r="CL476" i="25"/>
  <c r="CM476" i="25"/>
  <c r="E478" i="25"/>
  <c r="F478" i="25"/>
  <c r="G478" i="25"/>
  <c r="H478" i="25"/>
  <c r="I478" i="25"/>
  <c r="J478" i="25"/>
  <c r="K478" i="25"/>
  <c r="L478" i="25"/>
  <c r="M478" i="25"/>
  <c r="N478" i="25"/>
  <c r="O478" i="25"/>
  <c r="P478" i="25"/>
  <c r="Q478" i="25"/>
  <c r="R478" i="25"/>
  <c r="S478" i="25"/>
  <c r="T478" i="25"/>
  <c r="U478" i="25"/>
  <c r="V478" i="25"/>
  <c r="W478" i="25"/>
  <c r="X478" i="25"/>
  <c r="Y478" i="25"/>
  <c r="Z478" i="25"/>
  <c r="AA478" i="25"/>
  <c r="AB478" i="25"/>
  <c r="AC478" i="25"/>
  <c r="AD478" i="25"/>
  <c r="AE478" i="25"/>
  <c r="AF478" i="25"/>
  <c r="AG478" i="25"/>
  <c r="AH478" i="25"/>
  <c r="AI478" i="25"/>
  <c r="AJ478" i="25"/>
  <c r="AK478" i="25"/>
  <c r="AL478" i="25"/>
  <c r="AM478" i="25"/>
  <c r="AN478" i="25"/>
  <c r="AO478" i="25"/>
  <c r="AP478" i="25"/>
  <c r="AQ478" i="25"/>
  <c r="AR478" i="25"/>
  <c r="AS478" i="25"/>
  <c r="AT478" i="25"/>
  <c r="AU478" i="25"/>
  <c r="AV478" i="25"/>
  <c r="AW478" i="25"/>
  <c r="AX478" i="25"/>
  <c r="AY478" i="25"/>
  <c r="AZ478" i="25"/>
  <c r="BA478" i="25"/>
  <c r="BB478" i="25"/>
  <c r="BC478" i="25"/>
  <c r="BD478" i="25"/>
  <c r="BE478" i="25"/>
  <c r="BF478" i="25"/>
  <c r="BG478" i="25"/>
  <c r="BH478" i="25"/>
  <c r="BI478" i="25"/>
  <c r="BJ478" i="25"/>
  <c r="BK478" i="25"/>
  <c r="BL478" i="25"/>
  <c r="BM478" i="25"/>
  <c r="BN478" i="25"/>
  <c r="BO478" i="25"/>
  <c r="BP478" i="25"/>
  <c r="BQ478" i="25"/>
  <c r="BR478" i="25"/>
  <c r="BS478" i="25"/>
  <c r="BT478" i="25"/>
  <c r="BU478" i="25"/>
  <c r="BV478" i="25"/>
  <c r="BW478" i="25"/>
  <c r="BX478" i="25"/>
  <c r="BY478" i="25"/>
  <c r="BZ478" i="25"/>
  <c r="CA478" i="25"/>
  <c r="CB478" i="25"/>
  <c r="CC478" i="25"/>
  <c r="CD478" i="25"/>
  <c r="CE478" i="25"/>
  <c r="CF478" i="25"/>
  <c r="CG478" i="25"/>
  <c r="CH478" i="25"/>
  <c r="CI478" i="25"/>
  <c r="CJ478" i="25"/>
  <c r="CK478" i="25"/>
  <c r="CL478" i="25"/>
  <c r="CM478" i="25"/>
  <c r="E479" i="25"/>
  <c r="F479" i="25"/>
  <c r="G479" i="25"/>
  <c r="H479" i="25"/>
  <c r="I479" i="25"/>
  <c r="J479" i="25"/>
  <c r="K479" i="25"/>
  <c r="L479" i="25"/>
  <c r="M479" i="25"/>
  <c r="N479" i="25"/>
  <c r="O479" i="25"/>
  <c r="P479" i="25"/>
  <c r="Q479" i="25"/>
  <c r="R479" i="25"/>
  <c r="S479" i="25"/>
  <c r="T479" i="25"/>
  <c r="U479" i="25"/>
  <c r="V479" i="25"/>
  <c r="W479" i="25"/>
  <c r="X479" i="25"/>
  <c r="Y479" i="25"/>
  <c r="Z479" i="25"/>
  <c r="AA479" i="25"/>
  <c r="AB479" i="25"/>
  <c r="AC479" i="25"/>
  <c r="AD479" i="25"/>
  <c r="AE479" i="25"/>
  <c r="AF479" i="25"/>
  <c r="AG479" i="25"/>
  <c r="AH479" i="25"/>
  <c r="AI479" i="25"/>
  <c r="AJ479" i="25"/>
  <c r="AK479" i="25"/>
  <c r="AL479" i="25"/>
  <c r="AM479" i="25"/>
  <c r="AN479" i="25"/>
  <c r="AO479" i="25"/>
  <c r="AP479" i="25"/>
  <c r="AQ479" i="25"/>
  <c r="AR479" i="25"/>
  <c r="AS479" i="25"/>
  <c r="AT479" i="25"/>
  <c r="AU479" i="25"/>
  <c r="AV479" i="25"/>
  <c r="AW479" i="25"/>
  <c r="AX479" i="25"/>
  <c r="AY479" i="25"/>
  <c r="AZ479" i="25"/>
  <c r="BA479" i="25"/>
  <c r="BB479" i="25"/>
  <c r="BC479" i="25"/>
  <c r="BD479" i="25"/>
  <c r="BE479" i="25"/>
  <c r="BF479" i="25"/>
  <c r="BG479" i="25"/>
  <c r="BH479" i="25"/>
  <c r="BI479" i="25"/>
  <c r="BJ479" i="25"/>
  <c r="BK479" i="25"/>
  <c r="BL479" i="25"/>
  <c r="BM479" i="25"/>
  <c r="BN479" i="25"/>
  <c r="BO479" i="25"/>
  <c r="BP479" i="25"/>
  <c r="BQ479" i="25"/>
  <c r="BR479" i="25"/>
  <c r="BS479" i="25"/>
  <c r="BT479" i="25"/>
  <c r="BU479" i="25"/>
  <c r="BV479" i="25"/>
  <c r="BW479" i="25"/>
  <c r="BX479" i="25"/>
  <c r="BY479" i="25"/>
  <c r="BZ479" i="25"/>
  <c r="CA479" i="25"/>
  <c r="CB479" i="25"/>
  <c r="CC479" i="25"/>
  <c r="CD479" i="25"/>
  <c r="CE479" i="25"/>
  <c r="CF479" i="25"/>
  <c r="CG479" i="25"/>
  <c r="CH479" i="25"/>
  <c r="CI479" i="25"/>
  <c r="CJ479" i="25"/>
  <c r="CK479" i="25"/>
  <c r="CL479" i="25"/>
  <c r="CM479" i="25"/>
  <c r="E481" i="25"/>
  <c r="F481" i="25"/>
  <c r="G481" i="25"/>
  <c r="H481" i="25"/>
  <c r="I481" i="25"/>
  <c r="J481" i="25"/>
  <c r="K481" i="25"/>
  <c r="L481" i="25"/>
  <c r="M481" i="25"/>
  <c r="N481" i="25"/>
  <c r="O481" i="25"/>
  <c r="P481" i="25"/>
  <c r="Q481" i="25"/>
  <c r="R481" i="25"/>
  <c r="S481" i="25"/>
  <c r="T481" i="25"/>
  <c r="U481" i="25"/>
  <c r="V481" i="25"/>
  <c r="W481" i="25"/>
  <c r="X481" i="25"/>
  <c r="Y481" i="25"/>
  <c r="Z481" i="25"/>
  <c r="AA481" i="25"/>
  <c r="AB481" i="25"/>
  <c r="AC481" i="25"/>
  <c r="AD481" i="25"/>
  <c r="AE481" i="25"/>
  <c r="AF481" i="25"/>
  <c r="AG481" i="25"/>
  <c r="AH481" i="25"/>
  <c r="AI481" i="25"/>
  <c r="AJ481" i="25"/>
  <c r="AK481" i="25"/>
  <c r="AL481" i="25"/>
  <c r="AM481" i="25"/>
  <c r="AN481" i="25"/>
  <c r="AO481" i="25"/>
  <c r="AP481" i="25"/>
  <c r="AQ481" i="25"/>
  <c r="AR481" i="25"/>
  <c r="AS481" i="25"/>
  <c r="AT481" i="25"/>
  <c r="AU481" i="25"/>
  <c r="AV481" i="25"/>
  <c r="AW481" i="25"/>
  <c r="AX481" i="25"/>
  <c r="AY481" i="25"/>
  <c r="AZ481" i="25"/>
  <c r="BA481" i="25"/>
  <c r="BB481" i="25"/>
  <c r="BC481" i="25"/>
  <c r="BD481" i="25"/>
  <c r="BE481" i="25"/>
  <c r="BF481" i="25"/>
  <c r="BG481" i="25"/>
  <c r="BH481" i="25"/>
  <c r="BI481" i="25"/>
  <c r="BJ481" i="25"/>
  <c r="BK481" i="25"/>
  <c r="BL481" i="25"/>
  <c r="BM481" i="25"/>
  <c r="BN481" i="25"/>
  <c r="BO481" i="25"/>
  <c r="BP481" i="25"/>
  <c r="BQ481" i="25"/>
  <c r="BR481" i="25"/>
  <c r="BS481" i="25"/>
  <c r="BT481" i="25"/>
  <c r="BU481" i="25"/>
  <c r="BV481" i="25"/>
  <c r="BW481" i="25"/>
  <c r="BX481" i="25"/>
  <c r="BY481" i="25"/>
  <c r="BZ481" i="25"/>
  <c r="CA481" i="25"/>
  <c r="CB481" i="25"/>
  <c r="CC481" i="25"/>
  <c r="CD481" i="25"/>
  <c r="CE481" i="25"/>
  <c r="CF481" i="25"/>
  <c r="CG481" i="25"/>
  <c r="CH481" i="25"/>
  <c r="CI481" i="25"/>
  <c r="CJ481" i="25"/>
  <c r="CK481" i="25"/>
  <c r="CL481" i="25"/>
  <c r="CM481" i="25"/>
  <c r="E482" i="25"/>
  <c r="F482" i="25"/>
  <c r="G482" i="25"/>
  <c r="H482" i="25"/>
  <c r="I482" i="25"/>
  <c r="J482" i="25"/>
  <c r="K482" i="25"/>
  <c r="L482" i="25"/>
  <c r="M482" i="25"/>
  <c r="N482" i="25"/>
  <c r="O482" i="25"/>
  <c r="P482" i="25"/>
  <c r="Q482" i="25"/>
  <c r="R482" i="25"/>
  <c r="S482" i="25"/>
  <c r="T482" i="25"/>
  <c r="U482" i="25"/>
  <c r="V482" i="25"/>
  <c r="W482" i="25"/>
  <c r="X482" i="25"/>
  <c r="Y482" i="25"/>
  <c r="Z482" i="25"/>
  <c r="AA482" i="25"/>
  <c r="AB482" i="25"/>
  <c r="AC482" i="25"/>
  <c r="AD482" i="25"/>
  <c r="AE482" i="25"/>
  <c r="AF482" i="25"/>
  <c r="AG482" i="25"/>
  <c r="AH482" i="25"/>
  <c r="AI482" i="25"/>
  <c r="AJ482" i="25"/>
  <c r="AK482" i="25"/>
  <c r="AL482" i="25"/>
  <c r="AM482" i="25"/>
  <c r="AN482" i="25"/>
  <c r="AO482" i="25"/>
  <c r="AP482" i="25"/>
  <c r="AQ482" i="25"/>
  <c r="AR482" i="25"/>
  <c r="AS482" i="25"/>
  <c r="AT482" i="25"/>
  <c r="AU482" i="25"/>
  <c r="AV482" i="25"/>
  <c r="AW482" i="25"/>
  <c r="AX482" i="25"/>
  <c r="AY482" i="25"/>
  <c r="AZ482" i="25"/>
  <c r="BA482" i="25"/>
  <c r="BB482" i="25"/>
  <c r="BC482" i="25"/>
  <c r="BD482" i="25"/>
  <c r="BE482" i="25"/>
  <c r="BF482" i="25"/>
  <c r="BG482" i="25"/>
  <c r="BH482" i="25"/>
  <c r="BI482" i="25"/>
  <c r="BJ482" i="25"/>
  <c r="BK482" i="25"/>
  <c r="BL482" i="25"/>
  <c r="BM482" i="25"/>
  <c r="BN482" i="25"/>
  <c r="BO482" i="25"/>
  <c r="BP482" i="25"/>
  <c r="BQ482" i="25"/>
  <c r="BR482" i="25"/>
  <c r="BS482" i="25"/>
  <c r="BT482" i="25"/>
  <c r="BU482" i="25"/>
  <c r="BV482" i="25"/>
  <c r="BW482" i="25"/>
  <c r="BX482" i="25"/>
  <c r="BY482" i="25"/>
  <c r="BZ482" i="25"/>
  <c r="CA482" i="25"/>
  <c r="CB482" i="25"/>
  <c r="CC482" i="25"/>
  <c r="CD482" i="25"/>
  <c r="CE482" i="25"/>
  <c r="CF482" i="25"/>
  <c r="CG482" i="25"/>
  <c r="CH482" i="25"/>
  <c r="CI482" i="25"/>
  <c r="CJ482" i="25"/>
  <c r="CK482" i="25"/>
  <c r="CL482" i="25"/>
  <c r="CM482" i="25"/>
  <c r="E484" i="25"/>
  <c r="F484" i="25"/>
  <c r="G484" i="25"/>
  <c r="H484" i="25"/>
  <c r="I484" i="25"/>
  <c r="J484" i="25"/>
  <c r="K484" i="25"/>
  <c r="L484" i="25"/>
  <c r="M484" i="25"/>
  <c r="N484" i="25"/>
  <c r="O484" i="25"/>
  <c r="P484" i="25"/>
  <c r="Q484" i="25"/>
  <c r="R484" i="25"/>
  <c r="S484" i="25"/>
  <c r="T484" i="25"/>
  <c r="U484" i="25"/>
  <c r="V484" i="25"/>
  <c r="W484" i="25"/>
  <c r="X484" i="25"/>
  <c r="Y484" i="25"/>
  <c r="Z484" i="25"/>
  <c r="AA484" i="25"/>
  <c r="AB484" i="25"/>
  <c r="AC484" i="25"/>
  <c r="AD484" i="25"/>
  <c r="AE484" i="25"/>
  <c r="AF484" i="25"/>
  <c r="AG484" i="25"/>
  <c r="AH484" i="25"/>
  <c r="AI484" i="25"/>
  <c r="AJ484" i="25"/>
  <c r="AK484" i="25"/>
  <c r="AL484" i="25"/>
  <c r="AM484" i="25"/>
  <c r="AN484" i="25"/>
  <c r="AO484" i="25"/>
  <c r="AP484" i="25"/>
  <c r="AQ484" i="25"/>
  <c r="AR484" i="25"/>
  <c r="AS484" i="25"/>
  <c r="AT484" i="25"/>
  <c r="AU484" i="25"/>
  <c r="AV484" i="25"/>
  <c r="AW484" i="25"/>
  <c r="AX484" i="25"/>
  <c r="AY484" i="25"/>
  <c r="AZ484" i="25"/>
  <c r="BA484" i="25"/>
  <c r="BB484" i="25"/>
  <c r="BC484" i="25"/>
  <c r="BD484" i="25"/>
  <c r="BE484" i="25"/>
  <c r="BF484" i="25"/>
  <c r="BG484" i="25"/>
  <c r="BH484" i="25"/>
  <c r="BI484" i="25"/>
  <c r="BJ484" i="25"/>
  <c r="BK484" i="25"/>
  <c r="BL484" i="25"/>
  <c r="BM484" i="25"/>
  <c r="BN484" i="25"/>
  <c r="BO484" i="25"/>
  <c r="BP484" i="25"/>
  <c r="BQ484" i="25"/>
  <c r="BR484" i="25"/>
  <c r="BS484" i="25"/>
  <c r="BT484" i="25"/>
  <c r="BU484" i="25"/>
  <c r="BV484" i="25"/>
  <c r="BW484" i="25"/>
  <c r="BX484" i="25"/>
  <c r="BY484" i="25"/>
  <c r="BZ484" i="25"/>
  <c r="CA484" i="25"/>
  <c r="CB484" i="25"/>
  <c r="CC484" i="25"/>
  <c r="CD484" i="25"/>
  <c r="CE484" i="25"/>
  <c r="CF484" i="25"/>
  <c r="CG484" i="25"/>
  <c r="CH484" i="25"/>
  <c r="CI484" i="25"/>
  <c r="CJ484" i="25"/>
  <c r="CK484" i="25"/>
  <c r="CL484" i="25"/>
  <c r="CM484" i="25"/>
  <c r="E485" i="25"/>
  <c r="F485" i="25"/>
  <c r="G485" i="25"/>
  <c r="H485" i="25"/>
  <c r="I485" i="25"/>
  <c r="J485" i="25"/>
  <c r="K485" i="25"/>
  <c r="L485" i="25"/>
  <c r="M485" i="25"/>
  <c r="N485" i="25"/>
  <c r="O485" i="25"/>
  <c r="P485" i="25"/>
  <c r="Q485" i="25"/>
  <c r="R485" i="25"/>
  <c r="S485" i="25"/>
  <c r="T485" i="25"/>
  <c r="U485" i="25"/>
  <c r="V485" i="25"/>
  <c r="W485" i="25"/>
  <c r="X485" i="25"/>
  <c r="Y485" i="25"/>
  <c r="Z485" i="25"/>
  <c r="AA485" i="25"/>
  <c r="AB485" i="25"/>
  <c r="AC485" i="25"/>
  <c r="AD485" i="25"/>
  <c r="AE485" i="25"/>
  <c r="AF485" i="25"/>
  <c r="AG485" i="25"/>
  <c r="AH485" i="25"/>
  <c r="AI485" i="25"/>
  <c r="AJ485" i="25"/>
  <c r="AK485" i="25"/>
  <c r="AL485" i="25"/>
  <c r="AM485" i="25"/>
  <c r="AN485" i="25"/>
  <c r="AO485" i="25"/>
  <c r="AP485" i="25"/>
  <c r="AQ485" i="25"/>
  <c r="AR485" i="25"/>
  <c r="AS485" i="25"/>
  <c r="AT485" i="25"/>
  <c r="AU485" i="25"/>
  <c r="AV485" i="25"/>
  <c r="AW485" i="25"/>
  <c r="AX485" i="25"/>
  <c r="AY485" i="25"/>
  <c r="AZ485" i="25"/>
  <c r="BA485" i="25"/>
  <c r="BB485" i="25"/>
  <c r="BC485" i="25"/>
  <c r="BD485" i="25"/>
  <c r="BE485" i="25"/>
  <c r="BF485" i="25"/>
  <c r="BG485" i="25"/>
  <c r="BH485" i="25"/>
  <c r="BI485" i="25"/>
  <c r="BJ485" i="25"/>
  <c r="BK485" i="25"/>
  <c r="BL485" i="25"/>
  <c r="BM485" i="25"/>
  <c r="BN485" i="25"/>
  <c r="BO485" i="25"/>
  <c r="BP485" i="25"/>
  <c r="BQ485" i="25"/>
  <c r="BR485" i="25"/>
  <c r="BS485" i="25"/>
  <c r="BT485" i="25"/>
  <c r="BU485" i="25"/>
  <c r="BV485" i="25"/>
  <c r="BW485" i="25"/>
  <c r="BX485" i="25"/>
  <c r="BY485" i="25"/>
  <c r="BZ485" i="25"/>
  <c r="CA485" i="25"/>
  <c r="CB485" i="25"/>
  <c r="CC485" i="25"/>
  <c r="CD485" i="25"/>
  <c r="CE485" i="25"/>
  <c r="CF485" i="25"/>
  <c r="CG485" i="25"/>
  <c r="CH485" i="25"/>
  <c r="CI485" i="25"/>
  <c r="CJ485" i="25"/>
  <c r="CK485" i="25"/>
  <c r="CL485" i="25"/>
  <c r="CM485" i="25"/>
  <c r="E486" i="25"/>
  <c r="F486" i="25"/>
  <c r="G486" i="25"/>
  <c r="H486" i="25"/>
  <c r="I486" i="25"/>
  <c r="J486" i="25"/>
  <c r="K486" i="25"/>
  <c r="L486" i="25"/>
  <c r="M486" i="25"/>
  <c r="N486" i="25"/>
  <c r="O486" i="25"/>
  <c r="P486" i="25"/>
  <c r="Q486" i="25"/>
  <c r="R486" i="25"/>
  <c r="S486" i="25"/>
  <c r="T486" i="25"/>
  <c r="U486" i="25"/>
  <c r="V486" i="25"/>
  <c r="W486" i="25"/>
  <c r="X486" i="25"/>
  <c r="Y486" i="25"/>
  <c r="Z486" i="25"/>
  <c r="AA486" i="25"/>
  <c r="AB486" i="25"/>
  <c r="AC486" i="25"/>
  <c r="AD486" i="25"/>
  <c r="AE486" i="25"/>
  <c r="AF486" i="25"/>
  <c r="AG486" i="25"/>
  <c r="AH486" i="25"/>
  <c r="AI486" i="25"/>
  <c r="AJ486" i="25"/>
  <c r="AK486" i="25"/>
  <c r="AL486" i="25"/>
  <c r="AM486" i="25"/>
  <c r="AN486" i="25"/>
  <c r="AO486" i="25"/>
  <c r="AP486" i="25"/>
  <c r="AQ486" i="25"/>
  <c r="AR486" i="25"/>
  <c r="AS486" i="25"/>
  <c r="AT486" i="25"/>
  <c r="AU486" i="25"/>
  <c r="AV486" i="25"/>
  <c r="AW486" i="25"/>
  <c r="AX486" i="25"/>
  <c r="AY486" i="25"/>
  <c r="AZ486" i="25"/>
  <c r="BA486" i="25"/>
  <c r="BB486" i="25"/>
  <c r="BC486" i="25"/>
  <c r="BD486" i="25"/>
  <c r="BE486" i="25"/>
  <c r="BF486" i="25"/>
  <c r="BG486" i="25"/>
  <c r="BH486" i="25"/>
  <c r="BI486" i="25"/>
  <c r="BJ486" i="25"/>
  <c r="BK486" i="25"/>
  <c r="BL486" i="25"/>
  <c r="BM486" i="25"/>
  <c r="BN486" i="25"/>
  <c r="BO486" i="25"/>
  <c r="BP486" i="25"/>
  <c r="BQ486" i="25"/>
  <c r="BR486" i="25"/>
  <c r="BS486" i="25"/>
  <c r="BT486" i="25"/>
  <c r="BU486" i="25"/>
  <c r="BV486" i="25"/>
  <c r="BW486" i="25"/>
  <c r="BX486" i="25"/>
  <c r="BY486" i="25"/>
  <c r="BZ486" i="25"/>
  <c r="CA486" i="25"/>
  <c r="CB486" i="25"/>
  <c r="CC486" i="25"/>
  <c r="CD486" i="25"/>
  <c r="CE486" i="25"/>
  <c r="CF486" i="25"/>
  <c r="CG486" i="25"/>
  <c r="CH486" i="25"/>
  <c r="CI486" i="25"/>
  <c r="CJ486" i="25"/>
  <c r="CK486" i="25"/>
  <c r="CL486" i="25"/>
  <c r="CM486" i="25"/>
  <c r="E487" i="25"/>
  <c r="F487" i="25"/>
  <c r="G487" i="25"/>
  <c r="H487" i="25"/>
  <c r="I487" i="25"/>
  <c r="J487" i="25"/>
  <c r="K487" i="25"/>
  <c r="L487" i="25"/>
  <c r="M487" i="25"/>
  <c r="N487" i="25"/>
  <c r="O487" i="25"/>
  <c r="P487" i="25"/>
  <c r="Q487" i="25"/>
  <c r="R487" i="25"/>
  <c r="S487" i="25"/>
  <c r="T487" i="25"/>
  <c r="U487" i="25"/>
  <c r="V487" i="25"/>
  <c r="W487" i="25"/>
  <c r="X487" i="25"/>
  <c r="Y487" i="25"/>
  <c r="Z487" i="25"/>
  <c r="AA487" i="25"/>
  <c r="AB487" i="25"/>
  <c r="AC487" i="25"/>
  <c r="AD487" i="25"/>
  <c r="AE487" i="25"/>
  <c r="AF487" i="25"/>
  <c r="AG487" i="25"/>
  <c r="AH487" i="25"/>
  <c r="AI487" i="25"/>
  <c r="AJ487" i="25"/>
  <c r="AK487" i="25"/>
  <c r="AL487" i="25"/>
  <c r="AM487" i="25"/>
  <c r="AN487" i="25"/>
  <c r="AO487" i="25"/>
  <c r="AP487" i="25"/>
  <c r="AQ487" i="25"/>
  <c r="AR487" i="25"/>
  <c r="AS487" i="25"/>
  <c r="AT487" i="25"/>
  <c r="AU487" i="25"/>
  <c r="AV487" i="25"/>
  <c r="AW487" i="25"/>
  <c r="AX487" i="25"/>
  <c r="AY487" i="25"/>
  <c r="AZ487" i="25"/>
  <c r="BA487" i="25"/>
  <c r="BB487" i="25"/>
  <c r="BC487" i="25"/>
  <c r="BD487" i="25"/>
  <c r="BE487" i="25"/>
  <c r="BF487" i="25"/>
  <c r="BG487" i="25"/>
  <c r="BH487" i="25"/>
  <c r="BI487" i="25"/>
  <c r="BJ487" i="25"/>
  <c r="BK487" i="25"/>
  <c r="BL487" i="25"/>
  <c r="BM487" i="25"/>
  <c r="BN487" i="25"/>
  <c r="BO487" i="25"/>
  <c r="BP487" i="25"/>
  <c r="BQ487" i="25"/>
  <c r="BR487" i="25"/>
  <c r="BS487" i="25"/>
  <c r="BT487" i="25"/>
  <c r="BU487" i="25"/>
  <c r="BV487" i="25"/>
  <c r="BW487" i="25"/>
  <c r="BX487" i="25"/>
  <c r="BY487" i="25"/>
  <c r="BZ487" i="25"/>
  <c r="CA487" i="25"/>
  <c r="CB487" i="25"/>
  <c r="CC487" i="25"/>
  <c r="CD487" i="25"/>
  <c r="CE487" i="25"/>
  <c r="CF487" i="25"/>
  <c r="CG487" i="25"/>
  <c r="CH487" i="25"/>
  <c r="CI487" i="25"/>
  <c r="CJ487" i="25"/>
  <c r="CK487" i="25"/>
  <c r="CL487" i="25"/>
  <c r="CM487" i="25"/>
  <c r="E488" i="25"/>
  <c r="F488" i="25"/>
  <c r="G488" i="25"/>
  <c r="H488" i="25"/>
  <c r="I488" i="25"/>
  <c r="J488" i="25"/>
  <c r="K488" i="25"/>
  <c r="L488" i="25"/>
  <c r="M488" i="25"/>
  <c r="N488" i="25"/>
  <c r="O488" i="25"/>
  <c r="P488" i="25"/>
  <c r="Q488" i="25"/>
  <c r="R488" i="25"/>
  <c r="S488" i="25"/>
  <c r="T488" i="25"/>
  <c r="U488" i="25"/>
  <c r="V488" i="25"/>
  <c r="W488" i="25"/>
  <c r="X488" i="25"/>
  <c r="Y488" i="25"/>
  <c r="Z488" i="25"/>
  <c r="AA488" i="25"/>
  <c r="AB488" i="25"/>
  <c r="AC488" i="25"/>
  <c r="AD488" i="25"/>
  <c r="AE488" i="25"/>
  <c r="AF488" i="25"/>
  <c r="AG488" i="25"/>
  <c r="AH488" i="25"/>
  <c r="AI488" i="25"/>
  <c r="AJ488" i="25"/>
  <c r="AK488" i="25"/>
  <c r="AL488" i="25"/>
  <c r="AM488" i="25"/>
  <c r="AN488" i="25"/>
  <c r="AO488" i="25"/>
  <c r="AP488" i="25"/>
  <c r="AQ488" i="25"/>
  <c r="AR488" i="25"/>
  <c r="AS488" i="25"/>
  <c r="AT488" i="25"/>
  <c r="AU488" i="25"/>
  <c r="AV488" i="25"/>
  <c r="AW488" i="25"/>
  <c r="AX488" i="25"/>
  <c r="AY488" i="25"/>
  <c r="AZ488" i="25"/>
  <c r="BA488" i="25"/>
  <c r="BB488" i="25"/>
  <c r="BC488" i="25"/>
  <c r="BD488" i="25"/>
  <c r="BE488" i="25"/>
  <c r="BF488" i="25"/>
  <c r="BG488" i="25"/>
  <c r="BH488" i="25"/>
  <c r="BI488" i="25"/>
  <c r="BJ488" i="25"/>
  <c r="BK488" i="25"/>
  <c r="BL488" i="25"/>
  <c r="BM488" i="25"/>
  <c r="BN488" i="25"/>
  <c r="BO488" i="25"/>
  <c r="BP488" i="25"/>
  <c r="BQ488" i="25"/>
  <c r="BR488" i="25"/>
  <c r="BS488" i="25"/>
  <c r="BT488" i="25"/>
  <c r="BU488" i="25"/>
  <c r="BV488" i="25"/>
  <c r="BW488" i="25"/>
  <c r="BX488" i="25"/>
  <c r="BY488" i="25"/>
  <c r="BZ488" i="25"/>
  <c r="CA488" i="25"/>
  <c r="CB488" i="25"/>
  <c r="CC488" i="25"/>
  <c r="CD488" i="25"/>
  <c r="CE488" i="25"/>
  <c r="CF488" i="25"/>
  <c r="CG488" i="25"/>
  <c r="CH488" i="25"/>
  <c r="CI488" i="25"/>
  <c r="CJ488" i="25"/>
  <c r="CK488" i="25"/>
  <c r="CL488" i="25"/>
  <c r="CM488" i="25"/>
  <c r="E489" i="25"/>
  <c r="F489" i="25"/>
  <c r="G489" i="25"/>
  <c r="H489" i="25"/>
  <c r="I489" i="25"/>
  <c r="J489" i="25"/>
  <c r="K489" i="25"/>
  <c r="L489" i="25"/>
  <c r="M489" i="25"/>
  <c r="N489" i="25"/>
  <c r="O489" i="25"/>
  <c r="P489" i="25"/>
  <c r="Q489" i="25"/>
  <c r="R489" i="25"/>
  <c r="S489" i="25"/>
  <c r="T489" i="25"/>
  <c r="U489" i="25"/>
  <c r="V489" i="25"/>
  <c r="W489" i="25"/>
  <c r="X489" i="25"/>
  <c r="Y489" i="25"/>
  <c r="Z489" i="25"/>
  <c r="AA489" i="25"/>
  <c r="AB489" i="25"/>
  <c r="AC489" i="25"/>
  <c r="AD489" i="25"/>
  <c r="AE489" i="25"/>
  <c r="AF489" i="25"/>
  <c r="AG489" i="25"/>
  <c r="AH489" i="25"/>
  <c r="AI489" i="25"/>
  <c r="AJ489" i="25"/>
  <c r="AK489" i="25"/>
  <c r="AL489" i="25"/>
  <c r="AM489" i="25"/>
  <c r="AN489" i="25"/>
  <c r="AO489" i="25"/>
  <c r="AP489" i="25"/>
  <c r="AQ489" i="25"/>
  <c r="AR489" i="25"/>
  <c r="AS489" i="25"/>
  <c r="AT489" i="25"/>
  <c r="AU489" i="25"/>
  <c r="AV489" i="25"/>
  <c r="AW489" i="25"/>
  <c r="AX489" i="25"/>
  <c r="AY489" i="25"/>
  <c r="AZ489" i="25"/>
  <c r="BA489" i="25"/>
  <c r="BB489" i="25"/>
  <c r="BC489" i="25"/>
  <c r="BD489" i="25"/>
  <c r="BE489" i="25"/>
  <c r="BF489" i="25"/>
  <c r="BG489" i="25"/>
  <c r="BH489" i="25"/>
  <c r="BI489" i="25"/>
  <c r="BJ489" i="25"/>
  <c r="BK489" i="25"/>
  <c r="BL489" i="25"/>
  <c r="BM489" i="25"/>
  <c r="BN489" i="25"/>
  <c r="BO489" i="25"/>
  <c r="BP489" i="25"/>
  <c r="BQ489" i="25"/>
  <c r="BR489" i="25"/>
  <c r="BS489" i="25"/>
  <c r="BT489" i="25"/>
  <c r="BU489" i="25"/>
  <c r="BV489" i="25"/>
  <c r="BW489" i="25"/>
  <c r="BX489" i="25"/>
  <c r="BY489" i="25"/>
  <c r="BZ489" i="25"/>
  <c r="CA489" i="25"/>
  <c r="CB489" i="25"/>
  <c r="CC489" i="25"/>
  <c r="CD489" i="25"/>
  <c r="CE489" i="25"/>
  <c r="CF489" i="25"/>
  <c r="CG489" i="25"/>
  <c r="CH489" i="25"/>
  <c r="CI489" i="25"/>
  <c r="CJ489" i="25"/>
  <c r="CK489" i="25"/>
  <c r="CL489" i="25"/>
  <c r="CM489" i="25"/>
  <c r="E490" i="25"/>
  <c r="F490" i="25"/>
  <c r="G490" i="25"/>
  <c r="H490" i="25"/>
  <c r="I490" i="25"/>
  <c r="J490" i="25"/>
  <c r="K490" i="25"/>
  <c r="L490" i="25"/>
  <c r="M490" i="25"/>
  <c r="N490" i="25"/>
  <c r="O490" i="25"/>
  <c r="P490" i="25"/>
  <c r="Q490" i="25"/>
  <c r="R490" i="25"/>
  <c r="S490" i="25"/>
  <c r="T490" i="25"/>
  <c r="U490" i="25"/>
  <c r="V490" i="25"/>
  <c r="W490" i="25"/>
  <c r="X490" i="25"/>
  <c r="Y490" i="25"/>
  <c r="Z490" i="25"/>
  <c r="AA490" i="25"/>
  <c r="AB490" i="25"/>
  <c r="AC490" i="25"/>
  <c r="AD490" i="25"/>
  <c r="AE490" i="25"/>
  <c r="AF490" i="25"/>
  <c r="AG490" i="25"/>
  <c r="AH490" i="25"/>
  <c r="AI490" i="25"/>
  <c r="AJ490" i="25"/>
  <c r="AK490" i="25"/>
  <c r="AL490" i="25"/>
  <c r="AM490" i="25"/>
  <c r="AN490" i="25"/>
  <c r="AO490" i="25"/>
  <c r="AP490" i="25"/>
  <c r="AQ490" i="25"/>
  <c r="AR490" i="25"/>
  <c r="AS490" i="25"/>
  <c r="AT490" i="25"/>
  <c r="AU490" i="25"/>
  <c r="AV490" i="25"/>
  <c r="AW490" i="25"/>
  <c r="AX490" i="25"/>
  <c r="AY490" i="25"/>
  <c r="AZ490" i="25"/>
  <c r="BA490" i="25"/>
  <c r="BB490" i="25"/>
  <c r="BC490" i="25"/>
  <c r="BD490" i="25"/>
  <c r="BE490" i="25"/>
  <c r="BF490" i="25"/>
  <c r="BG490" i="25"/>
  <c r="BH490" i="25"/>
  <c r="BI490" i="25"/>
  <c r="BJ490" i="25"/>
  <c r="BK490" i="25"/>
  <c r="BL490" i="25"/>
  <c r="BM490" i="25"/>
  <c r="BN490" i="25"/>
  <c r="BO490" i="25"/>
  <c r="BP490" i="25"/>
  <c r="BQ490" i="25"/>
  <c r="BR490" i="25"/>
  <c r="BS490" i="25"/>
  <c r="BT490" i="25"/>
  <c r="BU490" i="25"/>
  <c r="BV490" i="25"/>
  <c r="BW490" i="25"/>
  <c r="BX490" i="25"/>
  <c r="BY490" i="25"/>
  <c r="BZ490" i="25"/>
  <c r="CA490" i="25"/>
  <c r="CB490" i="25"/>
  <c r="CC490" i="25"/>
  <c r="CD490" i="25"/>
  <c r="CE490" i="25"/>
  <c r="CF490" i="25"/>
  <c r="CG490" i="25"/>
  <c r="CH490" i="25"/>
  <c r="CI490" i="25"/>
  <c r="CJ490" i="25"/>
  <c r="CK490" i="25"/>
  <c r="CL490" i="25"/>
  <c r="CM490" i="25"/>
  <c r="E491" i="25"/>
  <c r="F491" i="25"/>
  <c r="G491" i="25"/>
  <c r="H491" i="25"/>
  <c r="I491" i="25"/>
  <c r="J491" i="25"/>
  <c r="K491" i="25"/>
  <c r="L491" i="25"/>
  <c r="M491" i="25"/>
  <c r="N491" i="25"/>
  <c r="O491" i="25"/>
  <c r="P491" i="25"/>
  <c r="Q491" i="25"/>
  <c r="R491" i="25"/>
  <c r="S491" i="25"/>
  <c r="T491" i="25"/>
  <c r="U491" i="25"/>
  <c r="V491" i="25"/>
  <c r="W491" i="25"/>
  <c r="X491" i="25"/>
  <c r="Y491" i="25"/>
  <c r="Z491" i="25"/>
  <c r="AA491" i="25"/>
  <c r="AB491" i="25"/>
  <c r="AC491" i="25"/>
  <c r="AD491" i="25"/>
  <c r="AE491" i="25"/>
  <c r="AF491" i="25"/>
  <c r="AG491" i="25"/>
  <c r="AH491" i="25"/>
  <c r="AI491" i="25"/>
  <c r="AJ491" i="25"/>
  <c r="AK491" i="25"/>
  <c r="AL491" i="25"/>
  <c r="AM491" i="25"/>
  <c r="AN491" i="25"/>
  <c r="AO491" i="25"/>
  <c r="AP491" i="25"/>
  <c r="AQ491" i="25"/>
  <c r="AR491" i="25"/>
  <c r="AS491" i="25"/>
  <c r="AT491" i="25"/>
  <c r="AU491" i="25"/>
  <c r="AV491" i="25"/>
  <c r="AW491" i="25"/>
  <c r="AX491" i="25"/>
  <c r="AY491" i="25"/>
  <c r="AZ491" i="25"/>
  <c r="BA491" i="25"/>
  <c r="BB491" i="25"/>
  <c r="BC491" i="25"/>
  <c r="BD491" i="25"/>
  <c r="BE491" i="25"/>
  <c r="BF491" i="25"/>
  <c r="BG491" i="25"/>
  <c r="BH491" i="25"/>
  <c r="BI491" i="25"/>
  <c r="BJ491" i="25"/>
  <c r="BK491" i="25"/>
  <c r="BL491" i="25"/>
  <c r="BM491" i="25"/>
  <c r="BN491" i="25"/>
  <c r="BO491" i="25"/>
  <c r="BP491" i="25"/>
  <c r="BQ491" i="25"/>
  <c r="BR491" i="25"/>
  <c r="BS491" i="25"/>
  <c r="BT491" i="25"/>
  <c r="BU491" i="25"/>
  <c r="BV491" i="25"/>
  <c r="BW491" i="25"/>
  <c r="BX491" i="25"/>
  <c r="BY491" i="25"/>
  <c r="BZ491" i="25"/>
  <c r="CA491" i="25"/>
  <c r="CB491" i="25"/>
  <c r="CC491" i="25"/>
  <c r="CD491" i="25"/>
  <c r="CE491" i="25"/>
  <c r="CF491" i="25"/>
  <c r="CG491" i="25"/>
  <c r="CH491" i="25"/>
  <c r="CI491" i="25"/>
  <c r="CJ491" i="25"/>
  <c r="CK491" i="25"/>
  <c r="CL491" i="25"/>
  <c r="CM491" i="25"/>
  <c r="E492" i="25"/>
  <c r="F492" i="25"/>
  <c r="G492" i="25"/>
  <c r="H492" i="25"/>
  <c r="I492" i="25"/>
  <c r="J492" i="25"/>
  <c r="K492" i="25"/>
  <c r="L492" i="25"/>
  <c r="M492" i="25"/>
  <c r="N492" i="25"/>
  <c r="O492" i="25"/>
  <c r="P492" i="25"/>
  <c r="Q492" i="25"/>
  <c r="R492" i="25"/>
  <c r="S492" i="25"/>
  <c r="T492" i="25"/>
  <c r="U492" i="25"/>
  <c r="V492" i="25"/>
  <c r="W492" i="25"/>
  <c r="X492" i="25"/>
  <c r="Y492" i="25"/>
  <c r="Z492" i="25"/>
  <c r="AA492" i="25"/>
  <c r="AB492" i="25"/>
  <c r="AC492" i="25"/>
  <c r="AD492" i="25"/>
  <c r="AE492" i="25"/>
  <c r="AF492" i="25"/>
  <c r="AG492" i="25"/>
  <c r="AH492" i="25"/>
  <c r="AI492" i="25"/>
  <c r="AJ492" i="25"/>
  <c r="AK492" i="25"/>
  <c r="AL492" i="25"/>
  <c r="AM492" i="25"/>
  <c r="AN492" i="25"/>
  <c r="AO492" i="25"/>
  <c r="AP492" i="25"/>
  <c r="AQ492" i="25"/>
  <c r="AR492" i="25"/>
  <c r="AS492" i="25"/>
  <c r="AT492" i="25"/>
  <c r="AU492" i="25"/>
  <c r="AV492" i="25"/>
  <c r="AW492" i="25"/>
  <c r="AX492" i="25"/>
  <c r="AY492" i="25"/>
  <c r="AZ492" i="25"/>
  <c r="BA492" i="25"/>
  <c r="BB492" i="25"/>
  <c r="BC492" i="25"/>
  <c r="BD492" i="25"/>
  <c r="BE492" i="25"/>
  <c r="BF492" i="25"/>
  <c r="BG492" i="25"/>
  <c r="BH492" i="25"/>
  <c r="BI492" i="25"/>
  <c r="BJ492" i="25"/>
  <c r="BK492" i="25"/>
  <c r="BL492" i="25"/>
  <c r="BM492" i="25"/>
  <c r="BN492" i="25"/>
  <c r="BO492" i="25"/>
  <c r="BP492" i="25"/>
  <c r="BQ492" i="25"/>
  <c r="BR492" i="25"/>
  <c r="BS492" i="25"/>
  <c r="BT492" i="25"/>
  <c r="BU492" i="25"/>
  <c r="BV492" i="25"/>
  <c r="BW492" i="25"/>
  <c r="BX492" i="25"/>
  <c r="BY492" i="25"/>
  <c r="BZ492" i="25"/>
  <c r="CA492" i="25"/>
  <c r="CB492" i="25"/>
  <c r="CC492" i="25"/>
  <c r="CD492" i="25"/>
  <c r="CE492" i="25"/>
  <c r="CF492" i="25"/>
  <c r="CG492" i="25"/>
  <c r="CH492" i="25"/>
  <c r="CI492" i="25"/>
  <c r="CJ492" i="25"/>
  <c r="CK492" i="25"/>
  <c r="CL492" i="25"/>
  <c r="CM492" i="25"/>
  <c r="E493" i="25"/>
  <c r="F493" i="25"/>
  <c r="G493" i="25"/>
  <c r="H493" i="25"/>
  <c r="I493" i="25"/>
  <c r="J493" i="25"/>
  <c r="K493" i="25"/>
  <c r="L493" i="25"/>
  <c r="M493" i="25"/>
  <c r="N493" i="25"/>
  <c r="O493" i="25"/>
  <c r="P493" i="25"/>
  <c r="Q493" i="25"/>
  <c r="R493" i="25"/>
  <c r="S493" i="25"/>
  <c r="T493" i="25"/>
  <c r="U493" i="25"/>
  <c r="V493" i="25"/>
  <c r="W493" i="25"/>
  <c r="X493" i="25"/>
  <c r="Y493" i="25"/>
  <c r="Z493" i="25"/>
  <c r="AA493" i="25"/>
  <c r="AB493" i="25"/>
  <c r="AC493" i="25"/>
  <c r="AD493" i="25"/>
  <c r="AE493" i="25"/>
  <c r="AF493" i="25"/>
  <c r="AG493" i="25"/>
  <c r="AH493" i="25"/>
  <c r="AI493" i="25"/>
  <c r="AJ493" i="25"/>
  <c r="AK493" i="25"/>
  <c r="AL493" i="25"/>
  <c r="AM493" i="25"/>
  <c r="AN493" i="25"/>
  <c r="AO493" i="25"/>
  <c r="AP493" i="25"/>
  <c r="AQ493" i="25"/>
  <c r="AR493" i="25"/>
  <c r="AS493" i="25"/>
  <c r="AT493" i="25"/>
  <c r="AU493" i="25"/>
  <c r="AV493" i="25"/>
  <c r="AW493" i="25"/>
  <c r="AX493" i="25"/>
  <c r="AY493" i="25"/>
  <c r="AZ493" i="25"/>
  <c r="BA493" i="25"/>
  <c r="BB493" i="25"/>
  <c r="BC493" i="25"/>
  <c r="BD493" i="25"/>
  <c r="BE493" i="25"/>
  <c r="BF493" i="25"/>
  <c r="BG493" i="25"/>
  <c r="BH493" i="25"/>
  <c r="BI493" i="25"/>
  <c r="BJ493" i="25"/>
  <c r="BK493" i="25"/>
  <c r="BL493" i="25"/>
  <c r="BM493" i="25"/>
  <c r="BN493" i="25"/>
  <c r="BO493" i="25"/>
  <c r="BP493" i="25"/>
  <c r="BQ493" i="25"/>
  <c r="BR493" i="25"/>
  <c r="BS493" i="25"/>
  <c r="BT493" i="25"/>
  <c r="BU493" i="25"/>
  <c r="BV493" i="25"/>
  <c r="BW493" i="25"/>
  <c r="BX493" i="25"/>
  <c r="BY493" i="25"/>
  <c r="BZ493" i="25"/>
  <c r="CA493" i="25"/>
  <c r="CB493" i="25"/>
  <c r="CC493" i="25"/>
  <c r="CD493" i="25"/>
  <c r="CE493" i="25"/>
  <c r="CF493" i="25"/>
  <c r="CG493" i="25"/>
  <c r="CH493" i="25"/>
  <c r="CI493" i="25"/>
  <c r="CJ493" i="25"/>
  <c r="CK493" i="25"/>
  <c r="CL493" i="25"/>
  <c r="CM493" i="25"/>
  <c r="E494" i="25"/>
  <c r="F494" i="25"/>
  <c r="G494" i="25"/>
  <c r="H494" i="25"/>
  <c r="I494" i="25"/>
  <c r="J494" i="25"/>
  <c r="K494" i="25"/>
  <c r="L494" i="25"/>
  <c r="M494" i="25"/>
  <c r="N494" i="25"/>
  <c r="O494" i="25"/>
  <c r="P494" i="25"/>
  <c r="Q494" i="25"/>
  <c r="R494" i="25"/>
  <c r="S494" i="25"/>
  <c r="T494" i="25"/>
  <c r="U494" i="25"/>
  <c r="V494" i="25"/>
  <c r="W494" i="25"/>
  <c r="X494" i="25"/>
  <c r="Y494" i="25"/>
  <c r="Z494" i="25"/>
  <c r="AA494" i="25"/>
  <c r="AB494" i="25"/>
  <c r="AC494" i="25"/>
  <c r="AD494" i="25"/>
  <c r="AE494" i="25"/>
  <c r="AF494" i="25"/>
  <c r="AG494" i="25"/>
  <c r="AH494" i="25"/>
  <c r="AI494" i="25"/>
  <c r="AJ494" i="25"/>
  <c r="AK494" i="25"/>
  <c r="AL494" i="25"/>
  <c r="AM494" i="25"/>
  <c r="AN494" i="25"/>
  <c r="AO494" i="25"/>
  <c r="AP494" i="25"/>
  <c r="AQ494" i="25"/>
  <c r="AR494" i="25"/>
  <c r="AS494" i="25"/>
  <c r="AT494" i="25"/>
  <c r="AU494" i="25"/>
  <c r="AV494" i="25"/>
  <c r="AW494" i="25"/>
  <c r="AX494" i="25"/>
  <c r="AY494" i="25"/>
  <c r="AZ494" i="25"/>
  <c r="BA494" i="25"/>
  <c r="BB494" i="25"/>
  <c r="BC494" i="25"/>
  <c r="BD494" i="25"/>
  <c r="BE494" i="25"/>
  <c r="BF494" i="25"/>
  <c r="BG494" i="25"/>
  <c r="BH494" i="25"/>
  <c r="BI494" i="25"/>
  <c r="BJ494" i="25"/>
  <c r="BK494" i="25"/>
  <c r="BL494" i="25"/>
  <c r="BM494" i="25"/>
  <c r="BN494" i="25"/>
  <c r="BO494" i="25"/>
  <c r="BP494" i="25"/>
  <c r="BQ494" i="25"/>
  <c r="BR494" i="25"/>
  <c r="BS494" i="25"/>
  <c r="BT494" i="25"/>
  <c r="BU494" i="25"/>
  <c r="BV494" i="25"/>
  <c r="BW494" i="25"/>
  <c r="BX494" i="25"/>
  <c r="BY494" i="25"/>
  <c r="BZ494" i="25"/>
  <c r="CA494" i="25"/>
  <c r="CB494" i="25"/>
  <c r="CC494" i="25"/>
  <c r="CD494" i="25"/>
  <c r="CE494" i="25"/>
  <c r="CF494" i="25"/>
  <c r="CG494" i="25"/>
  <c r="CH494" i="25"/>
  <c r="CI494" i="25"/>
  <c r="CJ494" i="25"/>
  <c r="CK494" i="25"/>
  <c r="CL494" i="25"/>
  <c r="CM494" i="25"/>
  <c r="D494" i="25"/>
  <c r="D493" i="25"/>
  <c r="D492" i="25"/>
  <c r="D491" i="25"/>
  <c r="D490" i="25"/>
  <c r="D489" i="25"/>
  <c r="D488" i="25"/>
  <c r="D487" i="25"/>
  <c r="D486" i="25"/>
  <c r="D485" i="25"/>
  <c r="D484" i="25"/>
  <c r="D482" i="25"/>
  <c r="D481" i="25"/>
  <c r="D479" i="25"/>
  <c r="D478" i="25"/>
  <c r="D473" i="25"/>
  <c r="D474" i="25"/>
  <c r="D475" i="25"/>
  <c r="D476" i="25"/>
  <c r="F454" i="25"/>
  <c r="G454" i="25"/>
  <c r="H454" i="25"/>
  <c r="I454" i="25"/>
  <c r="J454" i="25"/>
  <c r="K454" i="25"/>
  <c r="L454" i="25"/>
  <c r="M454" i="25"/>
  <c r="N454" i="25"/>
  <c r="O454" i="25"/>
  <c r="P454" i="25"/>
  <c r="Q454" i="25"/>
  <c r="R454" i="25"/>
  <c r="S454" i="25"/>
  <c r="T454" i="25"/>
  <c r="U454" i="25"/>
  <c r="V454" i="25"/>
  <c r="W454" i="25"/>
  <c r="X454" i="25"/>
  <c r="Y454" i="25"/>
  <c r="Z454" i="25"/>
  <c r="AA454" i="25"/>
  <c r="AB454" i="25"/>
  <c r="AC454" i="25"/>
  <c r="AD454" i="25"/>
  <c r="AE454" i="25"/>
  <c r="AF454" i="25"/>
  <c r="AG454" i="25"/>
  <c r="AH454" i="25"/>
  <c r="AI454" i="25"/>
  <c r="AJ454" i="25"/>
  <c r="AK454" i="25"/>
  <c r="AL454" i="25"/>
  <c r="AM454" i="25"/>
  <c r="AN454" i="25"/>
  <c r="AO454" i="25"/>
  <c r="AP454" i="25"/>
  <c r="AQ454" i="25"/>
  <c r="AR454" i="25"/>
  <c r="AS454" i="25"/>
  <c r="AT454" i="25"/>
  <c r="AU454" i="25"/>
  <c r="AV454" i="25"/>
  <c r="AW454" i="25"/>
  <c r="AX454" i="25"/>
  <c r="AY454" i="25"/>
  <c r="AZ454" i="25"/>
  <c r="BA454" i="25"/>
  <c r="BB454" i="25"/>
  <c r="BC454" i="25"/>
  <c r="BD454" i="25"/>
  <c r="BE454" i="25"/>
  <c r="BF454" i="25"/>
  <c r="BG454" i="25"/>
  <c r="BH454" i="25"/>
  <c r="BI454" i="25"/>
  <c r="BJ454" i="25"/>
  <c r="BK454" i="25"/>
  <c r="BL454" i="25"/>
  <c r="BM454" i="25"/>
  <c r="BN454" i="25"/>
  <c r="BO454" i="25"/>
  <c r="BP454" i="25"/>
  <c r="BQ454" i="25"/>
  <c r="BR454" i="25"/>
  <c r="BS454" i="25"/>
  <c r="BT454" i="25"/>
  <c r="BU454" i="25"/>
  <c r="BV454" i="25"/>
  <c r="BW454" i="25"/>
  <c r="BX454" i="25"/>
  <c r="BY454" i="25"/>
  <c r="BZ454" i="25"/>
  <c r="CA454" i="25"/>
  <c r="CB454" i="25"/>
  <c r="CC454" i="25"/>
  <c r="CD454" i="25"/>
  <c r="CE454" i="25"/>
  <c r="CF454" i="25"/>
  <c r="CG454" i="25"/>
  <c r="CH454" i="25"/>
  <c r="CI454" i="25"/>
  <c r="CJ454" i="25"/>
  <c r="CK454" i="25"/>
  <c r="CL454" i="25"/>
  <c r="CM454" i="25"/>
  <c r="F455" i="25"/>
  <c r="G455" i="25"/>
  <c r="H455" i="25"/>
  <c r="I455" i="25"/>
  <c r="J455" i="25"/>
  <c r="K455" i="25"/>
  <c r="L455" i="25"/>
  <c r="M455" i="25"/>
  <c r="N455" i="25"/>
  <c r="O455" i="25"/>
  <c r="P455" i="25"/>
  <c r="Q455" i="25"/>
  <c r="R455" i="25"/>
  <c r="S455" i="25"/>
  <c r="T455" i="25"/>
  <c r="U455" i="25"/>
  <c r="V455" i="25"/>
  <c r="W455" i="25"/>
  <c r="X455" i="25"/>
  <c r="Y455" i="25"/>
  <c r="Z455" i="25"/>
  <c r="AA455" i="25"/>
  <c r="AB455" i="25"/>
  <c r="AC455" i="25"/>
  <c r="AD455" i="25"/>
  <c r="AE455" i="25"/>
  <c r="AF455" i="25"/>
  <c r="AG455" i="25"/>
  <c r="AH455" i="25"/>
  <c r="AI455" i="25"/>
  <c r="AJ455" i="25"/>
  <c r="AK455" i="25"/>
  <c r="AL455" i="25"/>
  <c r="AM455" i="25"/>
  <c r="AN455" i="25"/>
  <c r="AO455" i="25"/>
  <c r="AP455" i="25"/>
  <c r="AQ455" i="25"/>
  <c r="AR455" i="25"/>
  <c r="AS455" i="25"/>
  <c r="AT455" i="25"/>
  <c r="AU455" i="25"/>
  <c r="AV455" i="25"/>
  <c r="AW455" i="25"/>
  <c r="AX455" i="25"/>
  <c r="AY455" i="25"/>
  <c r="AZ455" i="25"/>
  <c r="BA455" i="25"/>
  <c r="BB455" i="25"/>
  <c r="BC455" i="25"/>
  <c r="BD455" i="25"/>
  <c r="BE455" i="25"/>
  <c r="BF455" i="25"/>
  <c r="BG455" i="25"/>
  <c r="BH455" i="25"/>
  <c r="BI455" i="25"/>
  <c r="BJ455" i="25"/>
  <c r="BK455" i="25"/>
  <c r="BL455" i="25"/>
  <c r="BM455" i="25"/>
  <c r="BN455" i="25"/>
  <c r="BO455" i="25"/>
  <c r="BP455" i="25"/>
  <c r="BQ455" i="25"/>
  <c r="BR455" i="25"/>
  <c r="BS455" i="25"/>
  <c r="BT455" i="25"/>
  <c r="BU455" i="25"/>
  <c r="BV455" i="25"/>
  <c r="BW455" i="25"/>
  <c r="BX455" i="25"/>
  <c r="BY455" i="25"/>
  <c r="BZ455" i="25"/>
  <c r="CA455" i="25"/>
  <c r="CB455" i="25"/>
  <c r="CC455" i="25"/>
  <c r="CD455" i="25"/>
  <c r="CE455" i="25"/>
  <c r="CF455" i="25"/>
  <c r="CG455" i="25"/>
  <c r="CH455" i="25"/>
  <c r="CI455" i="25"/>
  <c r="CJ455" i="25"/>
  <c r="CK455" i="25"/>
  <c r="CL455" i="25"/>
  <c r="CM455" i="25"/>
  <c r="F456" i="25"/>
  <c r="G456" i="25"/>
  <c r="H456" i="25"/>
  <c r="I456" i="25"/>
  <c r="J456" i="25"/>
  <c r="K456" i="25"/>
  <c r="L456" i="25"/>
  <c r="M456" i="25"/>
  <c r="N456" i="25"/>
  <c r="O456" i="25"/>
  <c r="P456" i="25"/>
  <c r="Q456" i="25"/>
  <c r="R456" i="25"/>
  <c r="S456" i="25"/>
  <c r="T456" i="25"/>
  <c r="U456" i="25"/>
  <c r="V456" i="25"/>
  <c r="W456" i="25"/>
  <c r="X456" i="25"/>
  <c r="Y456" i="25"/>
  <c r="Z456" i="25"/>
  <c r="AA456" i="25"/>
  <c r="AB456" i="25"/>
  <c r="AC456" i="25"/>
  <c r="AD456" i="25"/>
  <c r="AE456" i="25"/>
  <c r="AF456" i="25"/>
  <c r="AG456" i="25"/>
  <c r="AH456" i="25"/>
  <c r="AI456" i="25"/>
  <c r="AJ456" i="25"/>
  <c r="AK456" i="25"/>
  <c r="AL456" i="25"/>
  <c r="AM456" i="25"/>
  <c r="AN456" i="25"/>
  <c r="AO456" i="25"/>
  <c r="AP456" i="25"/>
  <c r="AQ456" i="25"/>
  <c r="AR456" i="25"/>
  <c r="AS456" i="25"/>
  <c r="AT456" i="25"/>
  <c r="AU456" i="25"/>
  <c r="AV456" i="25"/>
  <c r="AW456" i="25"/>
  <c r="AX456" i="25"/>
  <c r="AY456" i="25"/>
  <c r="AZ456" i="25"/>
  <c r="BA456" i="25"/>
  <c r="BB456" i="25"/>
  <c r="BC456" i="25"/>
  <c r="BD456" i="25"/>
  <c r="BE456" i="25"/>
  <c r="BF456" i="25"/>
  <c r="BG456" i="25"/>
  <c r="BH456" i="25"/>
  <c r="BI456" i="25"/>
  <c r="BJ456" i="25"/>
  <c r="BK456" i="25"/>
  <c r="BL456" i="25"/>
  <c r="BM456" i="25"/>
  <c r="BN456" i="25"/>
  <c r="BO456" i="25"/>
  <c r="BP456" i="25"/>
  <c r="BQ456" i="25"/>
  <c r="BR456" i="25"/>
  <c r="BS456" i="25"/>
  <c r="BT456" i="25"/>
  <c r="BU456" i="25"/>
  <c r="BV456" i="25"/>
  <c r="BW456" i="25"/>
  <c r="BX456" i="25"/>
  <c r="BY456" i="25"/>
  <c r="BZ456" i="25"/>
  <c r="CA456" i="25"/>
  <c r="CB456" i="25"/>
  <c r="CC456" i="25"/>
  <c r="CD456" i="25"/>
  <c r="CE456" i="25"/>
  <c r="CF456" i="25"/>
  <c r="CG456" i="25"/>
  <c r="CH456" i="25"/>
  <c r="CI456" i="25"/>
  <c r="CJ456" i="25"/>
  <c r="CK456" i="25"/>
  <c r="CL456" i="25"/>
  <c r="CM456" i="25"/>
  <c r="F457" i="25"/>
  <c r="G457" i="25"/>
  <c r="H457" i="25"/>
  <c r="I457" i="25"/>
  <c r="J457" i="25"/>
  <c r="K457" i="25"/>
  <c r="L457" i="25"/>
  <c r="M457" i="25"/>
  <c r="N457" i="25"/>
  <c r="O457" i="25"/>
  <c r="P457" i="25"/>
  <c r="Q457" i="25"/>
  <c r="R457" i="25"/>
  <c r="S457" i="25"/>
  <c r="T457" i="25"/>
  <c r="U457" i="25"/>
  <c r="V457" i="25"/>
  <c r="W457" i="25"/>
  <c r="X457" i="25"/>
  <c r="Y457" i="25"/>
  <c r="Z457" i="25"/>
  <c r="AA457" i="25"/>
  <c r="AB457" i="25"/>
  <c r="AC457" i="25"/>
  <c r="AD457" i="25"/>
  <c r="AE457" i="25"/>
  <c r="AF457" i="25"/>
  <c r="AG457" i="25"/>
  <c r="AH457" i="25"/>
  <c r="AI457" i="25"/>
  <c r="AJ457" i="25"/>
  <c r="AK457" i="25"/>
  <c r="AL457" i="25"/>
  <c r="AM457" i="25"/>
  <c r="AN457" i="25"/>
  <c r="AO457" i="25"/>
  <c r="AP457" i="25"/>
  <c r="AQ457" i="25"/>
  <c r="AR457" i="25"/>
  <c r="AS457" i="25"/>
  <c r="AT457" i="25"/>
  <c r="AU457" i="25"/>
  <c r="AV457" i="25"/>
  <c r="AW457" i="25"/>
  <c r="AX457" i="25"/>
  <c r="AY457" i="25"/>
  <c r="AZ457" i="25"/>
  <c r="BA457" i="25"/>
  <c r="BB457" i="25"/>
  <c r="BC457" i="25"/>
  <c r="BD457" i="25"/>
  <c r="BE457" i="25"/>
  <c r="BF457" i="25"/>
  <c r="BG457" i="25"/>
  <c r="BH457" i="25"/>
  <c r="BI457" i="25"/>
  <c r="BJ457" i="25"/>
  <c r="BK457" i="25"/>
  <c r="BL457" i="25"/>
  <c r="BM457" i="25"/>
  <c r="BN457" i="25"/>
  <c r="BO457" i="25"/>
  <c r="BP457" i="25"/>
  <c r="BQ457" i="25"/>
  <c r="BR457" i="25"/>
  <c r="BS457" i="25"/>
  <c r="BT457" i="25"/>
  <c r="BU457" i="25"/>
  <c r="BV457" i="25"/>
  <c r="BW457" i="25"/>
  <c r="BX457" i="25"/>
  <c r="BY457" i="25"/>
  <c r="BZ457" i="25"/>
  <c r="CA457" i="25"/>
  <c r="CB457" i="25"/>
  <c r="CC457" i="25"/>
  <c r="CD457" i="25"/>
  <c r="CE457" i="25"/>
  <c r="CF457" i="25"/>
  <c r="CG457" i="25"/>
  <c r="CH457" i="25"/>
  <c r="CI457" i="25"/>
  <c r="CJ457" i="25"/>
  <c r="CK457" i="25"/>
  <c r="CL457" i="25"/>
  <c r="CM457" i="25"/>
  <c r="F458" i="25"/>
  <c r="G458" i="25"/>
  <c r="H458" i="25"/>
  <c r="I458" i="25"/>
  <c r="J458" i="25"/>
  <c r="K458" i="25"/>
  <c r="L458" i="25"/>
  <c r="M458" i="25"/>
  <c r="N458" i="25"/>
  <c r="O458" i="25"/>
  <c r="P458" i="25"/>
  <c r="Q458" i="25"/>
  <c r="R458" i="25"/>
  <c r="S458" i="25"/>
  <c r="T458" i="25"/>
  <c r="U458" i="25"/>
  <c r="V458" i="25"/>
  <c r="W458" i="25"/>
  <c r="X458" i="25"/>
  <c r="Y458" i="25"/>
  <c r="Z458" i="25"/>
  <c r="AA458" i="25"/>
  <c r="AB458" i="25"/>
  <c r="AC458" i="25"/>
  <c r="AD458" i="25"/>
  <c r="AE458" i="25"/>
  <c r="AF458" i="25"/>
  <c r="AG458" i="25"/>
  <c r="AH458" i="25"/>
  <c r="AI458" i="25"/>
  <c r="AJ458" i="25"/>
  <c r="AK458" i="25"/>
  <c r="AL458" i="25"/>
  <c r="AM458" i="25"/>
  <c r="AN458" i="25"/>
  <c r="AO458" i="25"/>
  <c r="AP458" i="25"/>
  <c r="AQ458" i="25"/>
  <c r="AR458" i="25"/>
  <c r="AS458" i="25"/>
  <c r="AT458" i="25"/>
  <c r="AU458" i="25"/>
  <c r="AV458" i="25"/>
  <c r="AW458" i="25"/>
  <c r="AX458" i="25"/>
  <c r="AY458" i="25"/>
  <c r="AZ458" i="25"/>
  <c r="BA458" i="25"/>
  <c r="BB458" i="25"/>
  <c r="BC458" i="25"/>
  <c r="BD458" i="25"/>
  <c r="BE458" i="25"/>
  <c r="BF458" i="25"/>
  <c r="BG458" i="25"/>
  <c r="BH458" i="25"/>
  <c r="BI458" i="25"/>
  <c r="BJ458" i="25"/>
  <c r="BK458" i="25"/>
  <c r="BL458" i="25"/>
  <c r="BM458" i="25"/>
  <c r="BN458" i="25"/>
  <c r="BO458" i="25"/>
  <c r="BP458" i="25"/>
  <c r="BQ458" i="25"/>
  <c r="BR458" i="25"/>
  <c r="BS458" i="25"/>
  <c r="BT458" i="25"/>
  <c r="BU458" i="25"/>
  <c r="BV458" i="25"/>
  <c r="BW458" i="25"/>
  <c r="BX458" i="25"/>
  <c r="BY458" i="25"/>
  <c r="BZ458" i="25"/>
  <c r="CA458" i="25"/>
  <c r="CB458" i="25"/>
  <c r="CC458" i="25"/>
  <c r="CD458" i="25"/>
  <c r="CE458" i="25"/>
  <c r="CF458" i="25"/>
  <c r="CG458" i="25"/>
  <c r="CH458" i="25"/>
  <c r="CI458" i="25"/>
  <c r="CJ458" i="25"/>
  <c r="CK458" i="25"/>
  <c r="CL458" i="25"/>
  <c r="CM458" i="25"/>
  <c r="F459" i="25"/>
  <c r="G459" i="25"/>
  <c r="H459" i="25"/>
  <c r="I459" i="25"/>
  <c r="J459" i="25"/>
  <c r="K459" i="25"/>
  <c r="L459" i="25"/>
  <c r="M459" i="25"/>
  <c r="N459" i="25"/>
  <c r="O459" i="25"/>
  <c r="P459" i="25"/>
  <c r="Q459" i="25"/>
  <c r="R459" i="25"/>
  <c r="S459" i="25"/>
  <c r="T459" i="25"/>
  <c r="U459" i="25"/>
  <c r="V459" i="25"/>
  <c r="W459" i="25"/>
  <c r="X459" i="25"/>
  <c r="Y459" i="25"/>
  <c r="Z459" i="25"/>
  <c r="AA459" i="25"/>
  <c r="AB459" i="25"/>
  <c r="AC459" i="25"/>
  <c r="AD459" i="25"/>
  <c r="AE459" i="25"/>
  <c r="AF459" i="25"/>
  <c r="AG459" i="25"/>
  <c r="AH459" i="25"/>
  <c r="AI459" i="25"/>
  <c r="AJ459" i="25"/>
  <c r="AK459" i="25"/>
  <c r="AL459" i="25"/>
  <c r="AM459" i="25"/>
  <c r="AN459" i="25"/>
  <c r="AO459" i="25"/>
  <c r="AP459" i="25"/>
  <c r="AQ459" i="25"/>
  <c r="AR459" i="25"/>
  <c r="AS459" i="25"/>
  <c r="AT459" i="25"/>
  <c r="AU459" i="25"/>
  <c r="AV459" i="25"/>
  <c r="AW459" i="25"/>
  <c r="AX459" i="25"/>
  <c r="AY459" i="25"/>
  <c r="AZ459" i="25"/>
  <c r="BA459" i="25"/>
  <c r="BB459" i="25"/>
  <c r="BC459" i="25"/>
  <c r="BD459" i="25"/>
  <c r="BE459" i="25"/>
  <c r="BF459" i="25"/>
  <c r="BG459" i="25"/>
  <c r="BH459" i="25"/>
  <c r="BI459" i="25"/>
  <c r="BJ459" i="25"/>
  <c r="BK459" i="25"/>
  <c r="BL459" i="25"/>
  <c r="BM459" i="25"/>
  <c r="BN459" i="25"/>
  <c r="BO459" i="25"/>
  <c r="BP459" i="25"/>
  <c r="BQ459" i="25"/>
  <c r="BR459" i="25"/>
  <c r="BS459" i="25"/>
  <c r="BT459" i="25"/>
  <c r="BU459" i="25"/>
  <c r="BV459" i="25"/>
  <c r="BW459" i="25"/>
  <c r="BX459" i="25"/>
  <c r="BY459" i="25"/>
  <c r="BZ459" i="25"/>
  <c r="CA459" i="25"/>
  <c r="CB459" i="25"/>
  <c r="CC459" i="25"/>
  <c r="CD459" i="25"/>
  <c r="CE459" i="25"/>
  <c r="CF459" i="25"/>
  <c r="CG459" i="25"/>
  <c r="CH459" i="25"/>
  <c r="CI459" i="25"/>
  <c r="CJ459" i="25"/>
  <c r="CK459" i="25"/>
  <c r="CL459" i="25"/>
  <c r="CM459" i="25"/>
  <c r="F460" i="25"/>
  <c r="G460" i="25"/>
  <c r="H460" i="25"/>
  <c r="I460" i="25"/>
  <c r="J460" i="25"/>
  <c r="K460" i="25"/>
  <c r="L460" i="25"/>
  <c r="M460" i="25"/>
  <c r="N460" i="25"/>
  <c r="O460" i="25"/>
  <c r="P460" i="25"/>
  <c r="Q460" i="25"/>
  <c r="R460" i="25"/>
  <c r="S460" i="25"/>
  <c r="T460" i="25"/>
  <c r="U460" i="25"/>
  <c r="V460" i="25"/>
  <c r="W460" i="25"/>
  <c r="X460" i="25"/>
  <c r="Y460" i="25"/>
  <c r="Z460" i="25"/>
  <c r="AA460" i="25"/>
  <c r="AB460" i="25"/>
  <c r="AC460" i="25"/>
  <c r="AD460" i="25"/>
  <c r="AE460" i="25"/>
  <c r="AF460" i="25"/>
  <c r="AG460" i="25"/>
  <c r="AH460" i="25"/>
  <c r="AI460" i="25"/>
  <c r="AJ460" i="25"/>
  <c r="AK460" i="25"/>
  <c r="AL460" i="25"/>
  <c r="AM460" i="25"/>
  <c r="AN460" i="25"/>
  <c r="AO460" i="25"/>
  <c r="AP460" i="25"/>
  <c r="AQ460" i="25"/>
  <c r="AR460" i="25"/>
  <c r="AS460" i="25"/>
  <c r="AT460" i="25"/>
  <c r="AU460" i="25"/>
  <c r="AV460" i="25"/>
  <c r="AW460" i="25"/>
  <c r="AX460" i="25"/>
  <c r="AY460" i="25"/>
  <c r="AZ460" i="25"/>
  <c r="BA460" i="25"/>
  <c r="BB460" i="25"/>
  <c r="BC460" i="25"/>
  <c r="BD460" i="25"/>
  <c r="BE460" i="25"/>
  <c r="BF460" i="25"/>
  <c r="BG460" i="25"/>
  <c r="BH460" i="25"/>
  <c r="BI460" i="25"/>
  <c r="BJ460" i="25"/>
  <c r="BK460" i="25"/>
  <c r="BL460" i="25"/>
  <c r="BM460" i="25"/>
  <c r="BN460" i="25"/>
  <c r="BO460" i="25"/>
  <c r="BP460" i="25"/>
  <c r="BQ460" i="25"/>
  <c r="BR460" i="25"/>
  <c r="BS460" i="25"/>
  <c r="BT460" i="25"/>
  <c r="BU460" i="25"/>
  <c r="BV460" i="25"/>
  <c r="BW460" i="25"/>
  <c r="BX460" i="25"/>
  <c r="BY460" i="25"/>
  <c r="BZ460" i="25"/>
  <c r="CA460" i="25"/>
  <c r="CB460" i="25"/>
  <c r="CC460" i="25"/>
  <c r="CD460" i="25"/>
  <c r="CE460" i="25"/>
  <c r="CF460" i="25"/>
  <c r="CG460" i="25"/>
  <c r="CH460" i="25"/>
  <c r="CI460" i="25"/>
  <c r="CJ460" i="25"/>
  <c r="CK460" i="25"/>
  <c r="CL460" i="25"/>
  <c r="CM460" i="25"/>
  <c r="F461" i="25"/>
  <c r="G461" i="25"/>
  <c r="H461" i="25"/>
  <c r="I461" i="25"/>
  <c r="J461" i="25"/>
  <c r="K461" i="25"/>
  <c r="L461" i="25"/>
  <c r="M461" i="25"/>
  <c r="N461" i="25"/>
  <c r="O461" i="25"/>
  <c r="P461" i="25"/>
  <c r="Q461" i="25"/>
  <c r="R461" i="25"/>
  <c r="S461" i="25"/>
  <c r="T461" i="25"/>
  <c r="U461" i="25"/>
  <c r="V461" i="25"/>
  <c r="W461" i="25"/>
  <c r="X461" i="25"/>
  <c r="Y461" i="25"/>
  <c r="Z461" i="25"/>
  <c r="AA461" i="25"/>
  <c r="AB461" i="25"/>
  <c r="AC461" i="25"/>
  <c r="AD461" i="25"/>
  <c r="AE461" i="25"/>
  <c r="AF461" i="25"/>
  <c r="AG461" i="25"/>
  <c r="AH461" i="25"/>
  <c r="AI461" i="25"/>
  <c r="AJ461" i="25"/>
  <c r="AK461" i="25"/>
  <c r="AL461" i="25"/>
  <c r="AM461" i="25"/>
  <c r="AN461" i="25"/>
  <c r="AO461" i="25"/>
  <c r="AP461" i="25"/>
  <c r="AQ461" i="25"/>
  <c r="AR461" i="25"/>
  <c r="AS461" i="25"/>
  <c r="AT461" i="25"/>
  <c r="AU461" i="25"/>
  <c r="AV461" i="25"/>
  <c r="AW461" i="25"/>
  <c r="AX461" i="25"/>
  <c r="AY461" i="25"/>
  <c r="AZ461" i="25"/>
  <c r="BA461" i="25"/>
  <c r="BB461" i="25"/>
  <c r="BC461" i="25"/>
  <c r="BD461" i="25"/>
  <c r="BE461" i="25"/>
  <c r="BF461" i="25"/>
  <c r="BG461" i="25"/>
  <c r="BH461" i="25"/>
  <c r="BI461" i="25"/>
  <c r="BJ461" i="25"/>
  <c r="BK461" i="25"/>
  <c r="BL461" i="25"/>
  <c r="BM461" i="25"/>
  <c r="BN461" i="25"/>
  <c r="BO461" i="25"/>
  <c r="BP461" i="25"/>
  <c r="BQ461" i="25"/>
  <c r="BR461" i="25"/>
  <c r="BS461" i="25"/>
  <c r="BT461" i="25"/>
  <c r="BU461" i="25"/>
  <c r="BV461" i="25"/>
  <c r="BW461" i="25"/>
  <c r="BX461" i="25"/>
  <c r="BY461" i="25"/>
  <c r="BZ461" i="25"/>
  <c r="CA461" i="25"/>
  <c r="CB461" i="25"/>
  <c r="CC461" i="25"/>
  <c r="CD461" i="25"/>
  <c r="CE461" i="25"/>
  <c r="CF461" i="25"/>
  <c r="CG461" i="25"/>
  <c r="CH461" i="25"/>
  <c r="CI461" i="25"/>
  <c r="CJ461" i="25"/>
  <c r="CK461" i="25"/>
  <c r="CL461" i="25"/>
  <c r="CM461" i="25"/>
  <c r="F462" i="25"/>
  <c r="G462" i="25"/>
  <c r="H462" i="25"/>
  <c r="I462" i="25"/>
  <c r="J462" i="25"/>
  <c r="K462" i="25"/>
  <c r="L462" i="25"/>
  <c r="M462" i="25"/>
  <c r="N462" i="25"/>
  <c r="O462" i="25"/>
  <c r="P462" i="25"/>
  <c r="Q462" i="25"/>
  <c r="R462" i="25"/>
  <c r="S462" i="25"/>
  <c r="T462" i="25"/>
  <c r="U462" i="25"/>
  <c r="V462" i="25"/>
  <c r="W462" i="25"/>
  <c r="X462" i="25"/>
  <c r="Y462" i="25"/>
  <c r="Z462" i="25"/>
  <c r="AA462" i="25"/>
  <c r="AB462" i="25"/>
  <c r="AC462" i="25"/>
  <c r="AD462" i="25"/>
  <c r="AE462" i="25"/>
  <c r="AF462" i="25"/>
  <c r="AG462" i="25"/>
  <c r="AH462" i="25"/>
  <c r="AI462" i="25"/>
  <c r="AJ462" i="25"/>
  <c r="AK462" i="25"/>
  <c r="AL462" i="25"/>
  <c r="AM462" i="25"/>
  <c r="AN462" i="25"/>
  <c r="AO462" i="25"/>
  <c r="AP462" i="25"/>
  <c r="AQ462" i="25"/>
  <c r="AR462" i="25"/>
  <c r="AS462" i="25"/>
  <c r="AT462" i="25"/>
  <c r="AU462" i="25"/>
  <c r="AV462" i="25"/>
  <c r="AW462" i="25"/>
  <c r="AX462" i="25"/>
  <c r="AY462" i="25"/>
  <c r="AZ462" i="25"/>
  <c r="BA462" i="25"/>
  <c r="BB462" i="25"/>
  <c r="BC462" i="25"/>
  <c r="BD462" i="25"/>
  <c r="BE462" i="25"/>
  <c r="BF462" i="25"/>
  <c r="BG462" i="25"/>
  <c r="BH462" i="25"/>
  <c r="BI462" i="25"/>
  <c r="BJ462" i="25"/>
  <c r="BK462" i="25"/>
  <c r="BL462" i="25"/>
  <c r="BM462" i="25"/>
  <c r="BN462" i="25"/>
  <c r="BO462" i="25"/>
  <c r="BP462" i="25"/>
  <c r="BQ462" i="25"/>
  <c r="BR462" i="25"/>
  <c r="BS462" i="25"/>
  <c r="BT462" i="25"/>
  <c r="BU462" i="25"/>
  <c r="BV462" i="25"/>
  <c r="BW462" i="25"/>
  <c r="BX462" i="25"/>
  <c r="BY462" i="25"/>
  <c r="BZ462" i="25"/>
  <c r="CA462" i="25"/>
  <c r="CB462" i="25"/>
  <c r="CC462" i="25"/>
  <c r="CD462" i="25"/>
  <c r="CE462" i="25"/>
  <c r="CF462" i="25"/>
  <c r="CG462" i="25"/>
  <c r="CH462" i="25"/>
  <c r="CI462" i="25"/>
  <c r="CJ462" i="25"/>
  <c r="CK462" i="25"/>
  <c r="CL462" i="25"/>
  <c r="CM462" i="25"/>
  <c r="F463" i="25"/>
  <c r="G463" i="25"/>
  <c r="H463" i="25"/>
  <c r="I463" i="25"/>
  <c r="J463" i="25"/>
  <c r="K463" i="25"/>
  <c r="L463" i="25"/>
  <c r="M463" i="25"/>
  <c r="N463" i="25"/>
  <c r="O463" i="25"/>
  <c r="P463" i="25"/>
  <c r="Q463" i="25"/>
  <c r="R463" i="25"/>
  <c r="S463" i="25"/>
  <c r="T463" i="25"/>
  <c r="U463" i="25"/>
  <c r="V463" i="25"/>
  <c r="W463" i="25"/>
  <c r="X463" i="25"/>
  <c r="Y463" i="25"/>
  <c r="Z463" i="25"/>
  <c r="AA463" i="25"/>
  <c r="AB463" i="25"/>
  <c r="AC463" i="25"/>
  <c r="AD463" i="25"/>
  <c r="AE463" i="25"/>
  <c r="AF463" i="25"/>
  <c r="AG463" i="25"/>
  <c r="AH463" i="25"/>
  <c r="AI463" i="25"/>
  <c r="AJ463" i="25"/>
  <c r="AK463" i="25"/>
  <c r="AL463" i="25"/>
  <c r="AM463" i="25"/>
  <c r="AN463" i="25"/>
  <c r="AO463" i="25"/>
  <c r="AP463" i="25"/>
  <c r="AQ463" i="25"/>
  <c r="AR463" i="25"/>
  <c r="AS463" i="25"/>
  <c r="AT463" i="25"/>
  <c r="AU463" i="25"/>
  <c r="AV463" i="25"/>
  <c r="AW463" i="25"/>
  <c r="AX463" i="25"/>
  <c r="AY463" i="25"/>
  <c r="AZ463" i="25"/>
  <c r="BA463" i="25"/>
  <c r="BB463" i="25"/>
  <c r="BC463" i="25"/>
  <c r="BD463" i="25"/>
  <c r="BE463" i="25"/>
  <c r="BF463" i="25"/>
  <c r="BG463" i="25"/>
  <c r="BH463" i="25"/>
  <c r="BI463" i="25"/>
  <c r="BJ463" i="25"/>
  <c r="BK463" i="25"/>
  <c r="BL463" i="25"/>
  <c r="BM463" i="25"/>
  <c r="BN463" i="25"/>
  <c r="BO463" i="25"/>
  <c r="BP463" i="25"/>
  <c r="BQ463" i="25"/>
  <c r="BR463" i="25"/>
  <c r="BS463" i="25"/>
  <c r="BT463" i="25"/>
  <c r="BU463" i="25"/>
  <c r="BV463" i="25"/>
  <c r="BW463" i="25"/>
  <c r="BX463" i="25"/>
  <c r="BY463" i="25"/>
  <c r="BZ463" i="25"/>
  <c r="CA463" i="25"/>
  <c r="CB463" i="25"/>
  <c r="CC463" i="25"/>
  <c r="CD463" i="25"/>
  <c r="CE463" i="25"/>
  <c r="CF463" i="25"/>
  <c r="CG463" i="25"/>
  <c r="CH463" i="25"/>
  <c r="CI463" i="25"/>
  <c r="CJ463" i="25"/>
  <c r="CK463" i="25"/>
  <c r="CL463" i="25"/>
  <c r="CM463" i="25"/>
  <c r="F464" i="25"/>
  <c r="G464" i="25"/>
  <c r="H464" i="25"/>
  <c r="I464" i="25"/>
  <c r="J464" i="25"/>
  <c r="K464" i="25"/>
  <c r="L464" i="25"/>
  <c r="M464" i="25"/>
  <c r="N464" i="25"/>
  <c r="O464" i="25"/>
  <c r="P464" i="25"/>
  <c r="Q464" i="25"/>
  <c r="R464" i="25"/>
  <c r="S464" i="25"/>
  <c r="T464" i="25"/>
  <c r="U464" i="25"/>
  <c r="V464" i="25"/>
  <c r="W464" i="25"/>
  <c r="X464" i="25"/>
  <c r="Y464" i="25"/>
  <c r="Z464" i="25"/>
  <c r="AA464" i="25"/>
  <c r="AB464" i="25"/>
  <c r="AC464" i="25"/>
  <c r="AD464" i="25"/>
  <c r="AE464" i="25"/>
  <c r="AF464" i="25"/>
  <c r="AG464" i="25"/>
  <c r="AH464" i="25"/>
  <c r="AI464" i="25"/>
  <c r="AJ464" i="25"/>
  <c r="AK464" i="25"/>
  <c r="AL464" i="25"/>
  <c r="AM464" i="25"/>
  <c r="AN464" i="25"/>
  <c r="AO464" i="25"/>
  <c r="AP464" i="25"/>
  <c r="AQ464" i="25"/>
  <c r="AR464" i="25"/>
  <c r="AS464" i="25"/>
  <c r="AT464" i="25"/>
  <c r="AU464" i="25"/>
  <c r="AV464" i="25"/>
  <c r="AW464" i="25"/>
  <c r="AX464" i="25"/>
  <c r="AY464" i="25"/>
  <c r="AZ464" i="25"/>
  <c r="BA464" i="25"/>
  <c r="BB464" i="25"/>
  <c r="BC464" i="25"/>
  <c r="BD464" i="25"/>
  <c r="BE464" i="25"/>
  <c r="BF464" i="25"/>
  <c r="BG464" i="25"/>
  <c r="BH464" i="25"/>
  <c r="BI464" i="25"/>
  <c r="BJ464" i="25"/>
  <c r="BK464" i="25"/>
  <c r="BL464" i="25"/>
  <c r="BM464" i="25"/>
  <c r="BN464" i="25"/>
  <c r="BO464" i="25"/>
  <c r="BP464" i="25"/>
  <c r="BQ464" i="25"/>
  <c r="BR464" i="25"/>
  <c r="BS464" i="25"/>
  <c r="BT464" i="25"/>
  <c r="BU464" i="25"/>
  <c r="BV464" i="25"/>
  <c r="BW464" i="25"/>
  <c r="BX464" i="25"/>
  <c r="BY464" i="25"/>
  <c r="BZ464" i="25"/>
  <c r="CA464" i="25"/>
  <c r="CB464" i="25"/>
  <c r="CC464" i="25"/>
  <c r="CD464" i="25"/>
  <c r="CE464" i="25"/>
  <c r="CF464" i="25"/>
  <c r="CG464" i="25"/>
  <c r="CH464" i="25"/>
  <c r="CI464" i="25"/>
  <c r="CJ464" i="25"/>
  <c r="CK464" i="25"/>
  <c r="CL464" i="25"/>
  <c r="CM464" i="25"/>
  <c r="F465" i="25"/>
  <c r="G465" i="25"/>
  <c r="H465" i="25"/>
  <c r="I465" i="25"/>
  <c r="J465" i="25"/>
  <c r="K465" i="25"/>
  <c r="L465" i="25"/>
  <c r="M465" i="25"/>
  <c r="N465" i="25"/>
  <c r="O465" i="25"/>
  <c r="P465" i="25"/>
  <c r="Q465" i="25"/>
  <c r="R465" i="25"/>
  <c r="S465" i="25"/>
  <c r="T465" i="25"/>
  <c r="U465" i="25"/>
  <c r="V465" i="25"/>
  <c r="W465" i="25"/>
  <c r="X465" i="25"/>
  <c r="Y465" i="25"/>
  <c r="Z465" i="25"/>
  <c r="AA465" i="25"/>
  <c r="AB465" i="25"/>
  <c r="AC465" i="25"/>
  <c r="AD465" i="25"/>
  <c r="AE465" i="25"/>
  <c r="AF465" i="25"/>
  <c r="AG465" i="25"/>
  <c r="AH465" i="25"/>
  <c r="AI465" i="25"/>
  <c r="AJ465" i="25"/>
  <c r="AK465" i="25"/>
  <c r="AL465" i="25"/>
  <c r="AM465" i="25"/>
  <c r="AN465" i="25"/>
  <c r="AO465" i="25"/>
  <c r="AP465" i="25"/>
  <c r="AQ465" i="25"/>
  <c r="AR465" i="25"/>
  <c r="AS465" i="25"/>
  <c r="AT465" i="25"/>
  <c r="AU465" i="25"/>
  <c r="AV465" i="25"/>
  <c r="AW465" i="25"/>
  <c r="AX465" i="25"/>
  <c r="AY465" i="25"/>
  <c r="AZ465" i="25"/>
  <c r="BA465" i="25"/>
  <c r="BB465" i="25"/>
  <c r="BC465" i="25"/>
  <c r="BD465" i="25"/>
  <c r="BE465" i="25"/>
  <c r="BF465" i="25"/>
  <c r="BG465" i="25"/>
  <c r="BH465" i="25"/>
  <c r="BI465" i="25"/>
  <c r="BJ465" i="25"/>
  <c r="BK465" i="25"/>
  <c r="BL465" i="25"/>
  <c r="BM465" i="25"/>
  <c r="BN465" i="25"/>
  <c r="BO465" i="25"/>
  <c r="BP465" i="25"/>
  <c r="BQ465" i="25"/>
  <c r="BR465" i="25"/>
  <c r="BS465" i="25"/>
  <c r="BT465" i="25"/>
  <c r="BU465" i="25"/>
  <c r="BV465" i="25"/>
  <c r="BW465" i="25"/>
  <c r="BX465" i="25"/>
  <c r="BY465" i="25"/>
  <c r="BZ465" i="25"/>
  <c r="CA465" i="25"/>
  <c r="CB465" i="25"/>
  <c r="CC465" i="25"/>
  <c r="CD465" i="25"/>
  <c r="CE465" i="25"/>
  <c r="CF465" i="25"/>
  <c r="CG465" i="25"/>
  <c r="CH465" i="25"/>
  <c r="CI465" i="25"/>
  <c r="CJ465" i="25"/>
  <c r="CK465" i="25"/>
  <c r="CL465" i="25"/>
  <c r="CM465" i="25"/>
  <c r="F466" i="25"/>
  <c r="G466" i="25"/>
  <c r="H466" i="25"/>
  <c r="I466" i="25"/>
  <c r="J466" i="25"/>
  <c r="K466" i="25"/>
  <c r="L466" i="25"/>
  <c r="M466" i="25"/>
  <c r="N466" i="25"/>
  <c r="O466" i="25"/>
  <c r="P466" i="25"/>
  <c r="Q466" i="25"/>
  <c r="R466" i="25"/>
  <c r="S466" i="25"/>
  <c r="T466" i="25"/>
  <c r="U466" i="25"/>
  <c r="V466" i="25"/>
  <c r="W466" i="25"/>
  <c r="X466" i="25"/>
  <c r="Y466" i="25"/>
  <c r="Z466" i="25"/>
  <c r="AA466" i="25"/>
  <c r="AB466" i="25"/>
  <c r="AC466" i="25"/>
  <c r="AD466" i="25"/>
  <c r="AE466" i="25"/>
  <c r="AF466" i="25"/>
  <c r="AG466" i="25"/>
  <c r="AH466" i="25"/>
  <c r="AI466" i="25"/>
  <c r="AJ466" i="25"/>
  <c r="AK466" i="25"/>
  <c r="AL466" i="25"/>
  <c r="AM466" i="25"/>
  <c r="AN466" i="25"/>
  <c r="AO466" i="25"/>
  <c r="AP466" i="25"/>
  <c r="AQ466" i="25"/>
  <c r="AR466" i="25"/>
  <c r="AS466" i="25"/>
  <c r="AT466" i="25"/>
  <c r="AU466" i="25"/>
  <c r="AV466" i="25"/>
  <c r="AW466" i="25"/>
  <c r="AX466" i="25"/>
  <c r="AY466" i="25"/>
  <c r="AZ466" i="25"/>
  <c r="BA466" i="25"/>
  <c r="BB466" i="25"/>
  <c r="BC466" i="25"/>
  <c r="BD466" i="25"/>
  <c r="BE466" i="25"/>
  <c r="BF466" i="25"/>
  <c r="BG466" i="25"/>
  <c r="BH466" i="25"/>
  <c r="BI466" i="25"/>
  <c r="BJ466" i="25"/>
  <c r="BK466" i="25"/>
  <c r="BL466" i="25"/>
  <c r="BM466" i="25"/>
  <c r="BN466" i="25"/>
  <c r="BO466" i="25"/>
  <c r="BP466" i="25"/>
  <c r="BQ466" i="25"/>
  <c r="BR466" i="25"/>
  <c r="BS466" i="25"/>
  <c r="BT466" i="25"/>
  <c r="BU466" i="25"/>
  <c r="BV466" i="25"/>
  <c r="BW466" i="25"/>
  <c r="BX466" i="25"/>
  <c r="BY466" i="25"/>
  <c r="BZ466" i="25"/>
  <c r="CA466" i="25"/>
  <c r="CB466" i="25"/>
  <c r="CC466" i="25"/>
  <c r="CD466" i="25"/>
  <c r="CE466" i="25"/>
  <c r="CF466" i="25"/>
  <c r="CG466" i="25"/>
  <c r="CH466" i="25"/>
  <c r="CI466" i="25"/>
  <c r="CJ466" i="25"/>
  <c r="CK466" i="25"/>
  <c r="CL466" i="25"/>
  <c r="CM466" i="25"/>
  <c r="F467" i="25"/>
  <c r="G467" i="25"/>
  <c r="H467" i="25"/>
  <c r="I467" i="25"/>
  <c r="J467" i="25"/>
  <c r="K467" i="25"/>
  <c r="L467" i="25"/>
  <c r="M467" i="25"/>
  <c r="N467" i="25"/>
  <c r="O467" i="25"/>
  <c r="P467" i="25"/>
  <c r="Q467" i="25"/>
  <c r="R467" i="25"/>
  <c r="S467" i="25"/>
  <c r="T467" i="25"/>
  <c r="U467" i="25"/>
  <c r="V467" i="25"/>
  <c r="W467" i="25"/>
  <c r="X467" i="25"/>
  <c r="Y467" i="25"/>
  <c r="Z467" i="25"/>
  <c r="AA467" i="25"/>
  <c r="AB467" i="25"/>
  <c r="AC467" i="25"/>
  <c r="AD467" i="25"/>
  <c r="AE467" i="25"/>
  <c r="AF467" i="25"/>
  <c r="AG467" i="25"/>
  <c r="AH467" i="25"/>
  <c r="AI467" i="25"/>
  <c r="AJ467" i="25"/>
  <c r="AK467" i="25"/>
  <c r="AL467" i="25"/>
  <c r="AM467" i="25"/>
  <c r="AN467" i="25"/>
  <c r="AO467" i="25"/>
  <c r="AP467" i="25"/>
  <c r="AQ467" i="25"/>
  <c r="AR467" i="25"/>
  <c r="AS467" i="25"/>
  <c r="AT467" i="25"/>
  <c r="AU467" i="25"/>
  <c r="AV467" i="25"/>
  <c r="AW467" i="25"/>
  <c r="AX467" i="25"/>
  <c r="AY467" i="25"/>
  <c r="AZ467" i="25"/>
  <c r="BA467" i="25"/>
  <c r="BB467" i="25"/>
  <c r="BC467" i="25"/>
  <c r="BD467" i="25"/>
  <c r="BE467" i="25"/>
  <c r="BF467" i="25"/>
  <c r="BG467" i="25"/>
  <c r="BH467" i="25"/>
  <c r="BI467" i="25"/>
  <c r="BJ467" i="25"/>
  <c r="BK467" i="25"/>
  <c r="BL467" i="25"/>
  <c r="BM467" i="25"/>
  <c r="BN467" i="25"/>
  <c r="BO467" i="25"/>
  <c r="BP467" i="25"/>
  <c r="BQ467" i="25"/>
  <c r="BR467" i="25"/>
  <c r="BS467" i="25"/>
  <c r="BT467" i="25"/>
  <c r="BU467" i="25"/>
  <c r="BV467" i="25"/>
  <c r="BW467" i="25"/>
  <c r="BX467" i="25"/>
  <c r="BY467" i="25"/>
  <c r="BZ467" i="25"/>
  <c r="CA467" i="25"/>
  <c r="CB467" i="25"/>
  <c r="CC467" i="25"/>
  <c r="CD467" i="25"/>
  <c r="CE467" i="25"/>
  <c r="CF467" i="25"/>
  <c r="CG467" i="25"/>
  <c r="CH467" i="25"/>
  <c r="CI467" i="25"/>
  <c r="CJ467" i="25"/>
  <c r="CK467" i="25"/>
  <c r="CL467" i="25"/>
  <c r="CM467" i="25"/>
  <c r="F468" i="25"/>
  <c r="G468" i="25"/>
  <c r="H468" i="25"/>
  <c r="I468" i="25"/>
  <c r="J468" i="25"/>
  <c r="K468" i="25"/>
  <c r="L468" i="25"/>
  <c r="M468" i="25"/>
  <c r="N468" i="25"/>
  <c r="O468" i="25"/>
  <c r="P468" i="25"/>
  <c r="Q468" i="25"/>
  <c r="R468" i="25"/>
  <c r="S468" i="25"/>
  <c r="T468" i="25"/>
  <c r="U468" i="25"/>
  <c r="V468" i="25"/>
  <c r="W468" i="25"/>
  <c r="X468" i="25"/>
  <c r="Y468" i="25"/>
  <c r="Z468" i="25"/>
  <c r="AA468" i="25"/>
  <c r="AB468" i="25"/>
  <c r="AC468" i="25"/>
  <c r="AD468" i="25"/>
  <c r="AE468" i="25"/>
  <c r="AF468" i="25"/>
  <c r="AG468" i="25"/>
  <c r="AH468" i="25"/>
  <c r="AI468" i="25"/>
  <c r="AJ468" i="25"/>
  <c r="AK468" i="25"/>
  <c r="AL468" i="25"/>
  <c r="AM468" i="25"/>
  <c r="AN468" i="25"/>
  <c r="AO468" i="25"/>
  <c r="AP468" i="25"/>
  <c r="AQ468" i="25"/>
  <c r="AR468" i="25"/>
  <c r="AS468" i="25"/>
  <c r="AT468" i="25"/>
  <c r="AU468" i="25"/>
  <c r="AV468" i="25"/>
  <c r="AW468" i="25"/>
  <c r="AX468" i="25"/>
  <c r="AY468" i="25"/>
  <c r="AZ468" i="25"/>
  <c r="BA468" i="25"/>
  <c r="BB468" i="25"/>
  <c r="BC468" i="25"/>
  <c r="BD468" i="25"/>
  <c r="BE468" i="25"/>
  <c r="BF468" i="25"/>
  <c r="BG468" i="25"/>
  <c r="BH468" i="25"/>
  <c r="BI468" i="25"/>
  <c r="BJ468" i="25"/>
  <c r="BK468" i="25"/>
  <c r="BL468" i="25"/>
  <c r="BM468" i="25"/>
  <c r="BN468" i="25"/>
  <c r="BO468" i="25"/>
  <c r="BP468" i="25"/>
  <c r="BQ468" i="25"/>
  <c r="BR468" i="25"/>
  <c r="BS468" i="25"/>
  <c r="BT468" i="25"/>
  <c r="BU468" i="25"/>
  <c r="BV468" i="25"/>
  <c r="BW468" i="25"/>
  <c r="BX468" i="25"/>
  <c r="BY468" i="25"/>
  <c r="BZ468" i="25"/>
  <c r="CA468" i="25"/>
  <c r="CB468" i="25"/>
  <c r="CC468" i="25"/>
  <c r="CD468" i="25"/>
  <c r="CE468" i="25"/>
  <c r="CF468" i="25"/>
  <c r="CG468" i="25"/>
  <c r="CH468" i="25"/>
  <c r="CI468" i="25"/>
  <c r="CJ468" i="25"/>
  <c r="CK468" i="25"/>
  <c r="CL468" i="25"/>
  <c r="CM468" i="25"/>
  <c r="F469" i="25"/>
  <c r="G469" i="25"/>
  <c r="H469" i="25"/>
  <c r="I469" i="25"/>
  <c r="J469" i="25"/>
  <c r="K469" i="25"/>
  <c r="L469" i="25"/>
  <c r="M469" i="25"/>
  <c r="N469" i="25"/>
  <c r="O469" i="25"/>
  <c r="P469" i="25"/>
  <c r="Q469" i="25"/>
  <c r="R469" i="25"/>
  <c r="S469" i="25"/>
  <c r="T469" i="25"/>
  <c r="U469" i="25"/>
  <c r="V469" i="25"/>
  <c r="W469" i="25"/>
  <c r="X469" i="25"/>
  <c r="Y469" i="25"/>
  <c r="Z469" i="25"/>
  <c r="AA469" i="25"/>
  <c r="AB469" i="25"/>
  <c r="AC469" i="25"/>
  <c r="AD469" i="25"/>
  <c r="AE469" i="25"/>
  <c r="AF469" i="25"/>
  <c r="AG469" i="25"/>
  <c r="AH469" i="25"/>
  <c r="AI469" i="25"/>
  <c r="AJ469" i="25"/>
  <c r="AK469" i="25"/>
  <c r="AL469" i="25"/>
  <c r="AM469" i="25"/>
  <c r="AN469" i="25"/>
  <c r="AO469" i="25"/>
  <c r="AP469" i="25"/>
  <c r="AQ469" i="25"/>
  <c r="AR469" i="25"/>
  <c r="AS469" i="25"/>
  <c r="AT469" i="25"/>
  <c r="AU469" i="25"/>
  <c r="AV469" i="25"/>
  <c r="AW469" i="25"/>
  <c r="AX469" i="25"/>
  <c r="AY469" i="25"/>
  <c r="AZ469" i="25"/>
  <c r="BA469" i="25"/>
  <c r="BB469" i="25"/>
  <c r="BC469" i="25"/>
  <c r="BD469" i="25"/>
  <c r="BE469" i="25"/>
  <c r="BF469" i="25"/>
  <c r="BG469" i="25"/>
  <c r="BH469" i="25"/>
  <c r="BI469" i="25"/>
  <c r="BJ469" i="25"/>
  <c r="BK469" i="25"/>
  <c r="BL469" i="25"/>
  <c r="BM469" i="25"/>
  <c r="BN469" i="25"/>
  <c r="BO469" i="25"/>
  <c r="BP469" i="25"/>
  <c r="BQ469" i="25"/>
  <c r="BR469" i="25"/>
  <c r="BS469" i="25"/>
  <c r="BT469" i="25"/>
  <c r="BU469" i="25"/>
  <c r="BV469" i="25"/>
  <c r="BW469" i="25"/>
  <c r="BX469" i="25"/>
  <c r="BY469" i="25"/>
  <c r="BZ469" i="25"/>
  <c r="CA469" i="25"/>
  <c r="CB469" i="25"/>
  <c r="CC469" i="25"/>
  <c r="CD469" i="25"/>
  <c r="CE469" i="25"/>
  <c r="CF469" i="25"/>
  <c r="CG469" i="25"/>
  <c r="CH469" i="25"/>
  <c r="CI469" i="25"/>
  <c r="CJ469" i="25"/>
  <c r="CK469" i="25"/>
  <c r="CL469" i="25"/>
  <c r="CM469" i="25"/>
  <c r="F470" i="25"/>
  <c r="G470" i="25"/>
  <c r="H470" i="25"/>
  <c r="I470" i="25"/>
  <c r="J470" i="25"/>
  <c r="K470" i="25"/>
  <c r="L470" i="25"/>
  <c r="M470" i="25"/>
  <c r="N470" i="25"/>
  <c r="O470" i="25"/>
  <c r="P470" i="25"/>
  <c r="Q470" i="25"/>
  <c r="R470" i="25"/>
  <c r="S470" i="25"/>
  <c r="T470" i="25"/>
  <c r="U470" i="25"/>
  <c r="V470" i="25"/>
  <c r="W470" i="25"/>
  <c r="X470" i="25"/>
  <c r="Y470" i="25"/>
  <c r="Z470" i="25"/>
  <c r="AA470" i="25"/>
  <c r="AB470" i="25"/>
  <c r="AC470" i="25"/>
  <c r="AD470" i="25"/>
  <c r="AE470" i="25"/>
  <c r="AF470" i="25"/>
  <c r="AG470" i="25"/>
  <c r="AH470" i="25"/>
  <c r="AI470" i="25"/>
  <c r="AJ470" i="25"/>
  <c r="AK470" i="25"/>
  <c r="AL470" i="25"/>
  <c r="AM470" i="25"/>
  <c r="AN470" i="25"/>
  <c r="AO470" i="25"/>
  <c r="AP470" i="25"/>
  <c r="AQ470" i="25"/>
  <c r="AR470" i="25"/>
  <c r="AS470" i="25"/>
  <c r="AT470" i="25"/>
  <c r="AU470" i="25"/>
  <c r="AV470" i="25"/>
  <c r="AW470" i="25"/>
  <c r="AX470" i="25"/>
  <c r="AY470" i="25"/>
  <c r="AZ470" i="25"/>
  <c r="BA470" i="25"/>
  <c r="BB470" i="25"/>
  <c r="BC470" i="25"/>
  <c r="BD470" i="25"/>
  <c r="BE470" i="25"/>
  <c r="BF470" i="25"/>
  <c r="BG470" i="25"/>
  <c r="BH470" i="25"/>
  <c r="BI470" i="25"/>
  <c r="BJ470" i="25"/>
  <c r="BK470" i="25"/>
  <c r="BL470" i="25"/>
  <c r="BM470" i="25"/>
  <c r="BN470" i="25"/>
  <c r="BO470" i="25"/>
  <c r="BP470" i="25"/>
  <c r="BQ470" i="25"/>
  <c r="BR470" i="25"/>
  <c r="BS470" i="25"/>
  <c r="BT470" i="25"/>
  <c r="BU470" i="25"/>
  <c r="BV470" i="25"/>
  <c r="BW470" i="25"/>
  <c r="BX470" i="25"/>
  <c r="BY470" i="25"/>
  <c r="BZ470" i="25"/>
  <c r="CA470" i="25"/>
  <c r="CB470" i="25"/>
  <c r="CC470" i="25"/>
  <c r="CD470" i="25"/>
  <c r="CE470" i="25"/>
  <c r="CF470" i="25"/>
  <c r="CG470" i="25"/>
  <c r="CH470" i="25"/>
  <c r="CI470" i="25"/>
  <c r="CJ470" i="25"/>
  <c r="CK470" i="25"/>
  <c r="CL470" i="25"/>
  <c r="CM470" i="25"/>
  <c r="F471" i="25"/>
  <c r="G471" i="25"/>
  <c r="H471" i="25"/>
  <c r="I471" i="25"/>
  <c r="J471" i="25"/>
  <c r="K471" i="25"/>
  <c r="L471" i="25"/>
  <c r="M471" i="25"/>
  <c r="N471" i="25"/>
  <c r="O471" i="25"/>
  <c r="P471" i="25"/>
  <c r="Q471" i="25"/>
  <c r="R471" i="25"/>
  <c r="S471" i="25"/>
  <c r="T471" i="25"/>
  <c r="U471" i="25"/>
  <c r="V471" i="25"/>
  <c r="W471" i="25"/>
  <c r="X471" i="25"/>
  <c r="Y471" i="25"/>
  <c r="Z471" i="25"/>
  <c r="AA471" i="25"/>
  <c r="AB471" i="25"/>
  <c r="AC471" i="25"/>
  <c r="AD471" i="25"/>
  <c r="AE471" i="25"/>
  <c r="AF471" i="25"/>
  <c r="AG471" i="25"/>
  <c r="AH471" i="25"/>
  <c r="AI471" i="25"/>
  <c r="AJ471" i="25"/>
  <c r="AK471" i="25"/>
  <c r="AL471" i="25"/>
  <c r="AM471" i="25"/>
  <c r="AN471" i="25"/>
  <c r="AO471" i="25"/>
  <c r="AP471" i="25"/>
  <c r="AQ471" i="25"/>
  <c r="AR471" i="25"/>
  <c r="AS471" i="25"/>
  <c r="AT471" i="25"/>
  <c r="AU471" i="25"/>
  <c r="AV471" i="25"/>
  <c r="AW471" i="25"/>
  <c r="AX471" i="25"/>
  <c r="AY471" i="25"/>
  <c r="AZ471" i="25"/>
  <c r="BA471" i="25"/>
  <c r="BB471" i="25"/>
  <c r="BC471" i="25"/>
  <c r="BD471" i="25"/>
  <c r="BE471" i="25"/>
  <c r="BF471" i="25"/>
  <c r="BG471" i="25"/>
  <c r="BH471" i="25"/>
  <c r="BI471" i="25"/>
  <c r="BJ471" i="25"/>
  <c r="BK471" i="25"/>
  <c r="BL471" i="25"/>
  <c r="BM471" i="25"/>
  <c r="BN471" i="25"/>
  <c r="BO471" i="25"/>
  <c r="BP471" i="25"/>
  <c r="BQ471" i="25"/>
  <c r="BR471" i="25"/>
  <c r="BS471" i="25"/>
  <c r="BT471" i="25"/>
  <c r="BU471" i="25"/>
  <c r="BV471" i="25"/>
  <c r="BW471" i="25"/>
  <c r="BX471" i="25"/>
  <c r="BY471" i="25"/>
  <c r="BZ471" i="25"/>
  <c r="CA471" i="25"/>
  <c r="CB471" i="25"/>
  <c r="CC471" i="25"/>
  <c r="CD471" i="25"/>
  <c r="CE471" i="25"/>
  <c r="CF471" i="25"/>
  <c r="CG471" i="25"/>
  <c r="CH471" i="25"/>
  <c r="CI471" i="25"/>
  <c r="CJ471" i="25"/>
  <c r="CK471" i="25"/>
  <c r="CL471" i="25"/>
  <c r="CM471" i="25"/>
  <c r="E454" i="25"/>
  <c r="E455" i="25"/>
  <c r="E456" i="25"/>
  <c r="E457" i="25"/>
  <c r="E458" i="25"/>
  <c r="E459" i="25"/>
  <c r="E460" i="25"/>
  <c r="E461" i="25"/>
  <c r="E462" i="25"/>
  <c r="E463" i="25"/>
  <c r="E464" i="25"/>
  <c r="E465" i="25"/>
  <c r="E466" i="25"/>
  <c r="E467" i="25"/>
  <c r="E468" i="25"/>
  <c r="E469" i="25"/>
  <c r="E470" i="25"/>
  <c r="E471" i="25"/>
  <c r="D460" i="25"/>
  <c r="D461" i="25"/>
  <c r="D462" i="25"/>
  <c r="D463" i="25"/>
  <c r="D464" i="25"/>
  <c r="D465" i="25"/>
  <c r="D466" i="25"/>
  <c r="D467" i="25"/>
  <c r="D468" i="25"/>
  <c r="D469" i="25"/>
  <c r="D470" i="25"/>
  <c r="D471" i="25"/>
  <c r="D455" i="25"/>
  <c r="D456" i="25"/>
  <c r="D457" i="25"/>
  <c r="D458" i="25"/>
  <c r="D459" i="25"/>
  <c r="F453" i="25"/>
  <c r="E453" i="25"/>
  <c r="D454" i="25"/>
  <c r="G453" i="25"/>
  <c r="H453" i="25"/>
  <c r="I453" i="25"/>
  <c r="J453" i="25"/>
  <c r="K453" i="25"/>
  <c r="L453" i="25"/>
  <c r="M453" i="25"/>
  <c r="N453" i="25"/>
  <c r="O453" i="25"/>
  <c r="P453" i="25"/>
  <c r="Q453" i="25"/>
  <c r="R453" i="25"/>
  <c r="S453" i="25"/>
  <c r="T453" i="25"/>
  <c r="U453" i="25"/>
  <c r="V453" i="25"/>
  <c r="W453" i="25"/>
  <c r="X453" i="25"/>
  <c r="Y453" i="25"/>
  <c r="Z453" i="25"/>
  <c r="AA453" i="25"/>
  <c r="AB453" i="25"/>
  <c r="AC453" i="25"/>
  <c r="AD453" i="25"/>
  <c r="AF453" i="25"/>
  <c r="AG453" i="25"/>
  <c r="AH453" i="25"/>
  <c r="AI453" i="25"/>
  <c r="AJ453" i="25"/>
  <c r="AK453" i="25"/>
  <c r="AL453" i="25"/>
  <c r="AM453" i="25"/>
  <c r="AN453" i="25"/>
  <c r="AO453" i="25"/>
  <c r="AP453" i="25"/>
  <c r="AQ453" i="25"/>
  <c r="AR453" i="25"/>
  <c r="AS453" i="25"/>
  <c r="AT453" i="25"/>
  <c r="AU453" i="25"/>
  <c r="AV453" i="25"/>
  <c r="AW453" i="25"/>
  <c r="AX453" i="25"/>
  <c r="AY453" i="25"/>
  <c r="AZ453" i="25"/>
  <c r="BA453" i="25"/>
  <c r="BB453" i="25"/>
  <c r="BC453" i="25"/>
  <c r="BD453" i="25"/>
  <c r="BE453" i="25"/>
  <c r="BF453" i="25"/>
  <c r="BG453" i="25"/>
  <c r="BH453" i="25"/>
  <c r="BI453" i="25"/>
  <c r="BJ453" i="25"/>
  <c r="BK453" i="25"/>
  <c r="BL453" i="25"/>
  <c r="BM453" i="25"/>
  <c r="BN453" i="25"/>
  <c r="BO453" i="25"/>
  <c r="BP453" i="25"/>
  <c r="BQ453" i="25"/>
  <c r="BR453" i="25"/>
  <c r="BS453" i="25"/>
  <c r="BT453" i="25"/>
  <c r="BU453" i="25"/>
  <c r="BV453" i="25"/>
  <c r="BW453" i="25"/>
  <c r="BX453" i="25"/>
  <c r="BY453" i="25"/>
  <c r="BZ453" i="25"/>
  <c r="CA453" i="25"/>
  <c r="CB453" i="25"/>
  <c r="CC453" i="25"/>
  <c r="CD453" i="25"/>
  <c r="CE453" i="25"/>
  <c r="CF453" i="25"/>
  <c r="CG453" i="25"/>
  <c r="CH453" i="25"/>
  <c r="CI453" i="25"/>
  <c r="CJ453" i="25"/>
  <c r="CK453" i="25"/>
  <c r="CL453" i="25"/>
  <c r="CM453" i="25"/>
  <c r="CD483" i="25" l="1"/>
  <c r="BF483" i="25"/>
  <c r="AH483" i="25"/>
  <c r="J483" i="25"/>
  <c r="AY477" i="25"/>
  <c r="CJ477" i="25"/>
  <c r="BX477" i="25"/>
  <c r="AZ477" i="25"/>
  <c r="AN477" i="25"/>
  <c r="AB477" i="25"/>
  <c r="CE477" i="25"/>
  <c r="BS477" i="25"/>
  <c r="BG477" i="25"/>
  <c r="AU477" i="25"/>
  <c r="AI477" i="25"/>
  <c r="W477" i="25"/>
  <c r="K477" i="25"/>
  <c r="CH477" i="25"/>
  <c r="BV477" i="25"/>
  <c r="AX477" i="25"/>
  <c r="Z477" i="25"/>
  <c r="BW477" i="25"/>
  <c r="BJ477" i="25"/>
  <c r="AL477" i="25"/>
  <c r="N477" i="25"/>
  <c r="AA477" i="25"/>
  <c r="BQ483" i="25"/>
  <c r="AG483" i="25"/>
  <c r="I483" i="25"/>
  <c r="CI477" i="25"/>
  <c r="BP483" i="25"/>
  <c r="AR483" i="25"/>
  <c r="T483" i="25"/>
  <c r="AM477" i="25"/>
  <c r="CH483" i="25"/>
  <c r="BV483" i="25"/>
  <c r="BJ483" i="25"/>
  <c r="AX483" i="25"/>
  <c r="AL483" i="25"/>
  <c r="Z483" i="25"/>
  <c r="N483" i="25"/>
  <c r="BK477" i="25"/>
  <c r="CG483" i="25"/>
  <c r="BU483" i="25"/>
  <c r="BI483" i="25"/>
  <c r="AW483" i="25"/>
  <c r="AK483" i="25"/>
  <c r="Y483" i="25"/>
  <c r="M483" i="25"/>
  <c r="O477" i="25"/>
  <c r="CC483" i="25"/>
  <c r="BE483" i="25"/>
  <c r="AS483" i="25"/>
  <c r="U483" i="25"/>
  <c r="CF483" i="25"/>
  <c r="BT483" i="25"/>
  <c r="BH483" i="25"/>
  <c r="AV483" i="25"/>
  <c r="AJ483" i="25"/>
  <c r="X483" i="25"/>
  <c r="L483" i="25"/>
  <c r="P477" i="25"/>
  <c r="CB483" i="25"/>
  <c r="BD483" i="25"/>
  <c r="AF483" i="25"/>
  <c r="H483" i="25"/>
  <c r="CE483" i="25"/>
  <c r="BS483" i="25"/>
  <c r="BG483" i="25"/>
  <c r="AU483" i="25"/>
  <c r="AI483" i="25"/>
  <c r="W483" i="25"/>
  <c r="K483" i="25"/>
  <c r="CG477" i="25"/>
  <c r="BU477" i="25"/>
  <c r="BI477" i="25"/>
  <c r="AW477" i="25"/>
  <c r="AK477" i="25"/>
  <c r="Y477" i="25"/>
  <c r="M477" i="25"/>
  <c r="BL477" i="25"/>
  <c r="BR483" i="25"/>
  <c r="AT483" i="25"/>
  <c r="V483" i="25"/>
  <c r="CF477" i="25"/>
  <c r="BT477" i="25"/>
  <c r="BH477" i="25"/>
  <c r="AV477" i="25"/>
  <c r="AJ477" i="25"/>
  <c r="X477" i="25"/>
  <c r="L477" i="25"/>
  <c r="V477" i="25"/>
  <c r="CC477" i="25"/>
  <c r="BQ477" i="25"/>
  <c r="BE477" i="25"/>
  <c r="AS477" i="25"/>
  <c r="AG477" i="25"/>
  <c r="U477" i="25"/>
  <c r="I477" i="25"/>
  <c r="AH477" i="25"/>
  <c r="CK477" i="25"/>
  <c r="BY477" i="25"/>
  <c r="BM477" i="25"/>
  <c r="BA477" i="25"/>
  <c r="AO477" i="25"/>
  <c r="AC477" i="25"/>
  <c r="Q477" i="25"/>
  <c r="E477" i="25"/>
  <c r="CB477" i="25"/>
  <c r="BP477" i="25"/>
  <c r="BD477" i="25"/>
  <c r="AR477" i="25"/>
  <c r="AF477" i="25"/>
  <c r="T477" i="25"/>
  <c r="H477" i="25"/>
  <c r="CD477" i="25"/>
  <c r="CM483" i="25"/>
  <c r="CA483" i="25"/>
  <c r="BO483" i="25"/>
  <c r="BC483" i="25"/>
  <c r="AQ483" i="25"/>
  <c r="AE483" i="25"/>
  <c r="S483" i="25"/>
  <c r="G483" i="25"/>
  <c r="CM477" i="25"/>
  <c r="CA477" i="25"/>
  <c r="BO477" i="25"/>
  <c r="BC477" i="25"/>
  <c r="AQ477" i="25"/>
  <c r="AE477" i="25"/>
  <c r="S477" i="25"/>
  <c r="G477" i="25"/>
  <c r="CL483" i="25"/>
  <c r="BN483" i="25"/>
  <c r="AP483" i="25"/>
  <c r="R483" i="25"/>
  <c r="CL477" i="25"/>
  <c r="BZ477" i="25"/>
  <c r="BN477" i="25"/>
  <c r="BB477" i="25"/>
  <c r="AP477" i="25"/>
  <c r="AD477" i="25"/>
  <c r="R477" i="25"/>
  <c r="F477" i="25"/>
  <c r="J477" i="25"/>
  <c r="BZ483" i="25"/>
  <c r="BB483" i="25"/>
  <c r="AD483" i="25"/>
  <c r="F483" i="25"/>
  <c r="CK483" i="25"/>
  <c r="BY483" i="25"/>
  <c r="BM483" i="25"/>
  <c r="BA483" i="25"/>
  <c r="AO483" i="25"/>
  <c r="AC483" i="25"/>
  <c r="Q483" i="25"/>
  <c r="E483" i="25"/>
  <c r="AT477" i="25"/>
  <c r="CJ483" i="25"/>
  <c r="BX483" i="25"/>
  <c r="BL483" i="25"/>
  <c r="AZ483" i="25"/>
  <c r="AN483" i="25"/>
  <c r="AB483" i="25"/>
  <c r="P483" i="25"/>
  <c r="BF477" i="25"/>
  <c r="CI483" i="25"/>
  <c r="BW483" i="25"/>
  <c r="BK483" i="25"/>
  <c r="AY483" i="25"/>
  <c r="AM483" i="25"/>
  <c r="AA483" i="25"/>
  <c r="O483" i="25"/>
  <c r="BR477" i="25"/>
  <c r="J93" i="26" l="1"/>
  <c r="D483" i="25" l="1"/>
  <c r="D477" i="25"/>
  <c r="CB495" i="25"/>
  <c r="BP495" i="25"/>
  <c r="AR495" i="25"/>
  <c r="AF495" i="25"/>
  <c r="T495" i="25"/>
  <c r="BW495" i="25"/>
  <c r="O495" i="25"/>
  <c r="D495" i="25" l="1"/>
  <c r="BD495" i="25"/>
  <c r="CJ495" i="25"/>
  <c r="CK495" i="25"/>
  <c r="AA495" i="25"/>
  <c r="H495" i="25"/>
  <c r="AV495" i="25"/>
  <c r="BK495" i="25"/>
  <c r="CL495" i="25"/>
  <c r="BZ495" i="25"/>
  <c r="BT495" i="25"/>
  <c r="BN495" i="25"/>
  <c r="AO495" i="25"/>
  <c r="X495" i="25"/>
  <c r="AJ495" i="25"/>
  <c r="AC495" i="25"/>
  <c r="S495" i="25"/>
  <c r="L495" i="25"/>
  <c r="W495" i="25"/>
  <c r="BG495" i="25"/>
  <c r="BS495" i="25"/>
  <c r="AP495" i="25"/>
  <c r="CE495" i="25"/>
  <c r="BE495" i="25"/>
  <c r="E495" i="25"/>
  <c r="BH495" i="25"/>
  <c r="K495" i="25"/>
  <c r="CF495" i="25"/>
  <c r="AI495" i="25"/>
  <c r="AU495" i="25"/>
  <c r="BB495" i="25"/>
  <c r="BX495" i="25"/>
  <c r="Q495" i="25"/>
  <c r="BF495" i="25"/>
  <c r="CA495" i="25"/>
  <c r="CD495" i="25"/>
  <c r="CM495" i="25"/>
  <c r="R495" i="25"/>
  <c r="BA495" i="25"/>
  <c r="AE495" i="25"/>
  <c r="BM495" i="25"/>
  <c r="BY495" i="25"/>
  <c r="I495" i="25"/>
  <c r="AQ495" i="25"/>
  <c r="BC495" i="25"/>
  <c r="U495" i="25"/>
  <c r="CG495" i="25"/>
  <c r="BO495" i="25"/>
  <c r="F495" i="25"/>
  <c r="AB495" i="25"/>
  <c r="AD495" i="25"/>
  <c r="CI495" i="25"/>
  <c r="AZ495" i="25"/>
  <c r="AG495" i="25"/>
  <c r="AN495" i="25"/>
  <c r="BL495" i="25"/>
  <c r="AS495" i="25"/>
  <c r="BQ495" i="25"/>
  <c r="CC495" i="25"/>
  <c r="Y495" i="25"/>
  <c r="G495" i="25"/>
  <c r="AK495" i="25"/>
  <c r="AW495" i="25"/>
  <c r="AM495" i="25"/>
  <c r="AY495" i="25"/>
  <c r="P495" i="25"/>
  <c r="BI495" i="25"/>
  <c r="CH495" i="25"/>
  <c r="BU495" i="25"/>
  <c r="AH495" i="25"/>
  <c r="J495" i="25"/>
  <c r="BR495" i="25"/>
  <c r="M495" i="25"/>
  <c r="BV495" i="25"/>
  <c r="V495" i="25"/>
  <c r="N495" i="25"/>
  <c r="Z495" i="25"/>
  <c r="AL495" i="25"/>
  <c r="AX495" i="25"/>
  <c r="BJ495" i="25"/>
  <c r="AT495" i="25"/>
  <c r="H24" i="11"/>
  <c r="K93" i="26" l="1"/>
  <c r="A151" i="20"/>
  <c r="A150" i="20"/>
  <c r="A142" i="20"/>
  <c r="A143" i="20"/>
  <c r="A144" i="20"/>
  <c r="A141" i="20"/>
  <c r="A132" i="20"/>
  <c r="A133" i="20"/>
  <c r="A134" i="20"/>
  <c r="A135" i="20"/>
  <c r="A131" i="20"/>
  <c r="A120" i="20"/>
  <c r="A121" i="20"/>
  <c r="A122" i="20"/>
  <c r="A123" i="20"/>
  <c r="A124" i="20"/>
  <c r="A125" i="20"/>
  <c r="A119" i="20"/>
  <c r="A110" i="20"/>
  <c r="A111" i="20"/>
  <c r="A112" i="20"/>
  <c r="A113" i="20"/>
  <c r="A109" i="20"/>
  <c r="A99" i="20"/>
  <c r="A100" i="20"/>
  <c r="A101" i="20"/>
  <c r="A102" i="20"/>
  <c r="A103" i="20"/>
  <c r="A98" i="20"/>
  <c r="A89" i="20"/>
  <c r="A90" i="20"/>
  <c r="A91" i="20"/>
  <c r="A92" i="20"/>
  <c r="A88" i="20"/>
  <c r="A78" i="20"/>
  <c r="A79" i="20"/>
  <c r="A80" i="20"/>
  <c r="A81" i="20"/>
  <c r="A82" i="20"/>
  <c r="A77" i="20"/>
  <c r="A67" i="20"/>
  <c r="A68" i="20"/>
  <c r="A69" i="20"/>
  <c r="A70" i="20"/>
  <c r="A71" i="20"/>
  <c r="A66" i="20"/>
  <c r="A50" i="20"/>
  <c r="A51" i="20"/>
  <c r="A52" i="20"/>
  <c r="A53" i="20"/>
  <c r="A54" i="20"/>
  <c r="A55" i="20"/>
  <c r="A56" i="20"/>
  <c r="A57" i="20"/>
  <c r="A58" i="20"/>
  <c r="A59" i="20"/>
  <c r="A60" i="20"/>
  <c r="A49" i="20"/>
  <c r="A32" i="20"/>
  <c r="A33" i="20"/>
  <c r="A34" i="20"/>
  <c r="A35" i="20"/>
  <c r="A36" i="20"/>
  <c r="A37" i="20"/>
  <c r="A38" i="20"/>
  <c r="A39" i="20"/>
  <c r="A40" i="20"/>
  <c r="A41" i="20"/>
  <c r="A42" i="20"/>
  <c r="A43" i="20"/>
  <c r="A31" i="20"/>
  <c r="A17" i="20"/>
  <c r="A18" i="20"/>
  <c r="A19" i="20"/>
  <c r="A20" i="20"/>
  <c r="A21" i="20"/>
  <c r="A22" i="20"/>
  <c r="A23" i="20"/>
  <c r="A24" i="20"/>
  <c r="A25" i="20"/>
  <c r="A16" i="20"/>
  <c r="A5" i="20"/>
  <c r="A6" i="20"/>
  <c r="A7" i="20"/>
  <c r="A8" i="20"/>
  <c r="A9" i="20"/>
  <c r="A10" i="20"/>
  <c r="A4" i="20"/>
  <c r="B151" i="20"/>
  <c r="N151" i="20" s="1"/>
  <c r="B150" i="20"/>
  <c r="N150" i="20" s="1"/>
  <c r="B142" i="20"/>
  <c r="A43" i="23" s="1"/>
  <c r="B143" i="20"/>
  <c r="A76" i="23" s="1"/>
  <c r="B144" i="20"/>
  <c r="A15" i="23" s="1"/>
  <c r="B141" i="20"/>
  <c r="A85" i="23" s="1"/>
  <c r="B132" i="20"/>
  <c r="A26" i="23" s="1"/>
  <c r="B133" i="20"/>
  <c r="A62" i="23" s="1"/>
  <c r="B134" i="20"/>
  <c r="A75" i="23" s="1"/>
  <c r="B135" i="20"/>
  <c r="A63" i="23" s="1"/>
  <c r="B131" i="20"/>
  <c r="A108" i="23" s="1"/>
  <c r="B120" i="20"/>
  <c r="A105" i="23" s="1"/>
  <c r="B121" i="20"/>
  <c r="A106" i="23" s="1"/>
  <c r="B122" i="20"/>
  <c r="A42" i="23" s="1"/>
  <c r="B123" i="20"/>
  <c r="A74" i="23" s="1"/>
  <c r="B124" i="20"/>
  <c r="A107" i="23" s="1"/>
  <c r="B125" i="20"/>
  <c r="A14" i="23" s="1"/>
  <c r="B119" i="20"/>
  <c r="A104" i="23" s="1"/>
  <c r="B110" i="20"/>
  <c r="A25" i="23" s="1"/>
  <c r="B111" i="20"/>
  <c r="A60" i="23" s="1"/>
  <c r="B112" i="20"/>
  <c r="A61" i="23" s="1"/>
  <c r="B113" i="20"/>
  <c r="A13" i="23" s="1"/>
  <c r="B109" i="20"/>
  <c r="A84" i="23" s="1"/>
  <c r="B99" i="20"/>
  <c r="A40" i="23" s="1"/>
  <c r="B100" i="20"/>
  <c r="A24" i="23" s="1"/>
  <c r="B101" i="20"/>
  <c r="A58" i="23" s="1"/>
  <c r="B102" i="20"/>
  <c r="A59" i="23" s="1"/>
  <c r="B103" i="20"/>
  <c r="A41" i="23" s="1"/>
  <c r="B98" i="20"/>
  <c r="A83" i="23" s="1"/>
  <c r="B89" i="20"/>
  <c r="A101" i="23" s="1"/>
  <c r="B90" i="20"/>
  <c r="A102" i="23" s="1"/>
  <c r="B91" i="20"/>
  <c r="A103" i="23" s="1"/>
  <c r="B92" i="20"/>
  <c r="A39" i="23" s="1"/>
  <c r="B88" i="20"/>
  <c r="A100" i="23" s="1"/>
  <c r="B78" i="20"/>
  <c r="A82" i="23" s="1"/>
  <c r="B79" i="20"/>
  <c r="A99" i="23" s="1"/>
  <c r="B80" i="20"/>
  <c r="A38" i="23" s="1"/>
  <c r="B81" i="20"/>
  <c r="A23" i="23" s="1"/>
  <c r="B82" i="20"/>
  <c r="A12" i="23" s="1"/>
  <c r="B77" i="20"/>
  <c r="A81" i="23" s="1"/>
  <c r="B67" i="20"/>
  <c r="A21" i="23" s="1"/>
  <c r="B68" i="20"/>
  <c r="A22" i="23" s="1"/>
  <c r="B69" i="20"/>
  <c r="A57" i="23" s="1"/>
  <c r="B70" i="20"/>
  <c r="A10" i="23" s="1"/>
  <c r="B71" i="20"/>
  <c r="A11" i="23" s="1"/>
  <c r="B66" i="20"/>
  <c r="A98" i="23" s="1"/>
  <c r="B50" i="20"/>
  <c r="A35" i="23" s="1"/>
  <c r="B51" i="20"/>
  <c r="A36" i="23" s="1"/>
  <c r="B52" i="20"/>
  <c r="A73" i="23" s="1"/>
  <c r="B53" i="20"/>
  <c r="A20" i="23" s="1"/>
  <c r="B54" i="20"/>
  <c r="A54" i="23" s="1"/>
  <c r="B55" i="20"/>
  <c r="A55" i="23" s="1"/>
  <c r="B56" i="20"/>
  <c r="A56" i="23" s="1"/>
  <c r="B57" i="20"/>
  <c r="A8" i="23" s="1"/>
  <c r="B58" i="20"/>
  <c r="A9" i="23" s="1"/>
  <c r="B59" i="20"/>
  <c r="A37" i="23" s="1"/>
  <c r="B60" i="20"/>
  <c r="A80" i="23" s="1"/>
  <c r="B49" i="20"/>
  <c r="A34" i="23" s="1"/>
  <c r="B32" i="20"/>
  <c r="A95" i="23" s="1"/>
  <c r="B33" i="20"/>
  <c r="A96" i="23" s="1"/>
  <c r="B34" i="20"/>
  <c r="A97" i="23" s="1"/>
  <c r="B35" i="20"/>
  <c r="A32" i="23" s="1"/>
  <c r="B36" i="20"/>
  <c r="A33" i="23" s="1"/>
  <c r="B37" i="20"/>
  <c r="A49" i="23" s="1"/>
  <c r="B38" i="20"/>
  <c r="A50" i="23" s="1"/>
  <c r="B39" i="20"/>
  <c r="A51" i="23" s="1"/>
  <c r="B40" i="20"/>
  <c r="A52" i="23" s="1"/>
  <c r="B41" i="20"/>
  <c r="A6" i="23" s="1"/>
  <c r="B42" i="20"/>
  <c r="A7" i="23" s="1"/>
  <c r="B43" i="20"/>
  <c r="A53" i="23" s="1"/>
  <c r="B31" i="20"/>
  <c r="A94" i="23" s="1"/>
  <c r="B17" i="20"/>
  <c r="A92" i="23" s="1"/>
  <c r="B18" i="20"/>
  <c r="A69" i="23" s="1"/>
  <c r="B19" i="20"/>
  <c r="A48" i="23" s="1"/>
  <c r="B20" i="20"/>
  <c r="A5" i="23" s="1"/>
  <c r="B21" i="20"/>
  <c r="A70" i="23" s="1"/>
  <c r="B22" i="20"/>
  <c r="A93" i="23" s="1"/>
  <c r="B23" i="20"/>
  <c r="A71" i="23" s="1"/>
  <c r="B24" i="20"/>
  <c r="A72" i="23" s="1"/>
  <c r="B25" i="20"/>
  <c r="A31" i="23" s="1"/>
  <c r="B16" i="20"/>
  <c r="A91" i="23" s="1"/>
  <c r="B5" i="20"/>
  <c r="A30" i="23" s="1"/>
  <c r="B6" i="20"/>
  <c r="A19" i="23" s="1"/>
  <c r="B7" i="20"/>
  <c r="A47" i="23" s="1"/>
  <c r="B8" i="20"/>
  <c r="A90" i="23" s="1"/>
  <c r="B9" i="20"/>
  <c r="A68" i="23" s="1"/>
  <c r="B10" i="20"/>
  <c r="A4" i="23" s="1"/>
  <c r="B4" i="20"/>
  <c r="A89" i="23" s="1"/>
  <c r="B151" i="3"/>
  <c r="A64" i="18" s="1"/>
  <c r="B150" i="3"/>
  <c r="A109" i="18" s="1"/>
  <c r="B142" i="3"/>
  <c r="A43" i="18" s="1"/>
  <c r="B143" i="3"/>
  <c r="A76" i="18" s="1"/>
  <c r="B144" i="3"/>
  <c r="A15" i="18" s="1"/>
  <c r="B141" i="3"/>
  <c r="A85" i="18" s="1"/>
  <c r="B132" i="3"/>
  <c r="A26" i="18" s="1"/>
  <c r="B133" i="3"/>
  <c r="A62" i="18" s="1"/>
  <c r="B134" i="3"/>
  <c r="A75" i="18" s="1"/>
  <c r="B135" i="3"/>
  <c r="A63" i="18" s="1"/>
  <c r="B131" i="3"/>
  <c r="A108" i="18" s="1"/>
  <c r="B120" i="3"/>
  <c r="A105" i="18" s="1"/>
  <c r="B121" i="3"/>
  <c r="A106" i="18" s="1"/>
  <c r="B122" i="3"/>
  <c r="A42" i="18" s="1"/>
  <c r="B123" i="3"/>
  <c r="A74" i="18" s="1"/>
  <c r="B124" i="3"/>
  <c r="A107" i="18" s="1"/>
  <c r="B125" i="3"/>
  <c r="A14" i="18" s="1"/>
  <c r="B119" i="3"/>
  <c r="A104" i="18" s="1"/>
  <c r="B110" i="3"/>
  <c r="A25" i="18" s="1"/>
  <c r="B111" i="3"/>
  <c r="A60" i="18" s="1"/>
  <c r="B112" i="3"/>
  <c r="A61" i="18" s="1"/>
  <c r="B113" i="3"/>
  <c r="A13" i="18" s="1"/>
  <c r="B109" i="3"/>
  <c r="A84" i="18" s="1"/>
  <c r="B99" i="3"/>
  <c r="A40" i="18" s="1"/>
  <c r="B100" i="3"/>
  <c r="A24" i="18" s="1"/>
  <c r="B101" i="3"/>
  <c r="A58" i="18" s="1"/>
  <c r="B102" i="3"/>
  <c r="A59" i="18" s="1"/>
  <c r="B103" i="3"/>
  <c r="A41" i="18" s="1"/>
  <c r="B98" i="3"/>
  <c r="A83" i="18" s="1"/>
  <c r="B89" i="3"/>
  <c r="A101" i="18" s="1"/>
  <c r="B90" i="3"/>
  <c r="A102" i="18" s="1"/>
  <c r="B91" i="3"/>
  <c r="A103" i="18" s="1"/>
  <c r="B92" i="3"/>
  <c r="A39" i="18" s="1"/>
  <c r="B88" i="3"/>
  <c r="A100" i="18" s="1"/>
  <c r="B78" i="3"/>
  <c r="A82" i="18" s="1"/>
  <c r="B79" i="3"/>
  <c r="A99" i="18" s="1"/>
  <c r="B80" i="3"/>
  <c r="A38" i="18" s="1"/>
  <c r="B81" i="3"/>
  <c r="A23" i="18" s="1"/>
  <c r="B82" i="3"/>
  <c r="A12" i="18" s="1"/>
  <c r="B77" i="3"/>
  <c r="J77" i="3" s="1"/>
  <c r="B67" i="3"/>
  <c r="A21" i="18" s="1"/>
  <c r="B68" i="3"/>
  <c r="A22" i="18" s="1"/>
  <c r="B69" i="3"/>
  <c r="A57" i="18" s="1"/>
  <c r="B70" i="3"/>
  <c r="A10" i="18" s="1"/>
  <c r="B71" i="3"/>
  <c r="A11" i="18" s="1"/>
  <c r="B66" i="3"/>
  <c r="A98" i="18" s="1"/>
  <c r="B50" i="3"/>
  <c r="A35" i="18" s="1"/>
  <c r="B51" i="3"/>
  <c r="A36" i="18" s="1"/>
  <c r="B52" i="3"/>
  <c r="A73" i="18" s="1"/>
  <c r="B53" i="3"/>
  <c r="A20" i="18" s="1"/>
  <c r="B54" i="3"/>
  <c r="A54" i="18" s="1"/>
  <c r="B55" i="3"/>
  <c r="A55" i="18" s="1"/>
  <c r="B56" i="3"/>
  <c r="A56" i="18" s="1"/>
  <c r="B57" i="3"/>
  <c r="A8" i="18" s="1"/>
  <c r="B58" i="3"/>
  <c r="A9" i="18" s="1"/>
  <c r="B59" i="3"/>
  <c r="A37" i="18" s="1"/>
  <c r="B60" i="3"/>
  <c r="A80" i="18" s="1"/>
  <c r="B49" i="3"/>
  <c r="A34" i="18" s="1"/>
  <c r="B32" i="3"/>
  <c r="A95" i="18" s="1"/>
  <c r="B33" i="3"/>
  <c r="A96" i="18" s="1"/>
  <c r="B34" i="3"/>
  <c r="A97" i="18" s="1"/>
  <c r="B35" i="3"/>
  <c r="A32" i="18" s="1"/>
  <c r="B36" i="3"/>
  <c r="A33" i="18" s="1"/>
  <c r="B37" i="3"/>
  <c r="A49" i="18" s="1"/>
  <c r="B38" i="3"/>
  <c r="A50" i="18" s="1"/>
  <c r="B39" i="3"/>
  <c r="A51" i="18" s="1"/>
  <c r="B40" i="3"/>
  <c r="A52" i="18" s="1"/>
  <c r="B41" i="3"/>
  <c r="A6" i="18" s="1"/>
  <c r="B42" i="3"/>
  <c r="A7" i="18" s="1"/>
  <c r="B43" i="3"/>
  <c r="A53" i="18" s="1"/>
  <c r="B31" i="3"/>
  <c r="A94" i="18" s="1"/>
  <c r="B17" i="3"/>
  <c r="A92" i="18" s="1"/>
  <c r="B18" i="3"/>
  <c r="A69" i="18" s="1"/>
  <c r="B19" i="3"/>
  <c r="A48" i="18" s="1"/>
  <c r="B20" i="3"/>
  <c r="A5" i="18" s="1"/>
  <c r="B21" i="3"/>
  <c r="A70" i="18" s="1"/>
  <c r="B22" i="3"/>
  <c r="A93" i="18" s="1"/>
  <c r="B23" i="3"/>
  <c r="A71" i="18" s="1"/>
  <c r="B24" i="3"/>
  <c r="A72" i="18" s="1"/>
  <c r="B25" i="3"/>
  <c r="A31" i="18" s="1"/>
  <c r="B16" i="3"/>
  <c r="A91" i="18" s="1"/>
  <c r="B5" i="3"/>
  <c r="A30" i="18" s="1"/>
  <c r="B6" i="3"/>
  <c r="A19" i="18" s="1"/>
  <c r="B7" i="3"/>
  <c r="A47" i="18" s="1"/>
  <c r="B8" i="3"/>
  <c r="A90" i="18" s="1"/>
  <c r="B9" i="3"/>
  <c r="A68" i="18" s="1"/>
  <c r="B10" i="3"/>
  <c r="A4" i="18" s="1"/>
  <c r="B4" i="3"/>
  <c r="A89" i="18" s="1"/>
  <c r="U4" i="11"/>
  <c r="V4" i="11"/>
  <c r="U5" i="11"/>
  <c r="V5" i="11"/>
  <c r="U6" i="11"/>
  <c r="V6" i="11"/>
  <c r="U7" i="11"/>
  <c r="V7" i="11"/>
  <c r="U8" i="11"/>
  <c r="V8" i="11"/>
  <c r="U9" i="11"/>
  <c r="V9" i="11"/>
  <c r="U10" i="11"/>
  <c r="V10" i="11"/>
  <c r="U11" i="11"/>
  <c r="V11" i="11"/>
  <c r="U12" i="11"/>
  <c r="V12" i="11"/>
  <c r="U13" i="11"/>
  <c r="V13" i="11"/>
  <c r="U14" i="11"/>
  <c r="V14" i="11"/>
  <c r="U15" i="11"/>
  <c r="V15" i="11"/>
  <c r="U16" i="11"/>
  <c r="V16" i="11"/>
  <c r="U17" i="11"/>
  <c r="V17" i="11"/>
  <c r="U18" i="11"/>
  <c r="V18" i="11"/>
  <c r="U19" i="11"/>
  <c r="V19" i="11"/>
  <c r="U20" i="11"/>
  <c r="V20" i="11"/>
  <c r="U21" i="11"/>
  <c r="V21" i="11"/>
  <c r="U22" i="11"/>
  <c r="V22" i="11"/>
  <c r="U23" i="11"/>
  <c r="V23" i="11"/>
  <c r="U24" i="11"/>
  <c r="V24" i="11"/>
  <c r="U25" i="11"/>
  <c r="V25" i="11"/>
  <c r="U26" i="11"/>
  <c r="V26" i="11"/>
  <c r="U27" i="11"/>
  <c r="V27" i="11"/>
  <c r="U28" i="11"/>
  <c r="V28" i="11"/>
  <c r="U29" i="11"/>
  <c r="V29" i="11"/>
  <c r="U30" i="11"/>
  <c r="V30" i="11"/>
  <c r="U31" i="11"/>
  <c r="V31" i="11"/>
  <c r="U32" i="11"/>
  <c r="V32" i="11"/>
  <c r="U33" i="11"/>
  <c r="V33" i="11"/>
  <c r="U34" i="11"/>
  <c r="V34" i="11"/>
  <c r="U35" i="11"/>
  <c r="V35" i="11"/>
  <c r="U36" i="11"/>
  <c r="V36" i="11"/>
  <c r="U37" i="11"/>
  <c r="V37" i="11"/>
  <c r="U38" i="11"/>
  <c r="V38" i="11"/>
  <c r="U39" i="11"/>
  <c r="V39" i="11"/>
  <c r="U40" i="11"/>
  <c r="V40" i="11"/>
  <c r="U41" i="11"/>
  <c r="V41" i="11"/>
  <c r="U42" i="11"/>
  <c r="V42" i="11"/>
  <c r="U43" i="11"/>
  <c r="V43" i="11"/>
  <c r="U44" i="11"/>
  <c r="V44" i="11"/>
  <c r="U45" i="11"/>
  <c r="V45" i="11"/>
  <c r="U46" i="11"/>
  <c r="V46" i="11"/>
  <c r="U47" i="11"/>
  <c r="V47" i="11"/>
  <c r="U48" i="11"/>
  <c r="V48" i="11"/>
  <c r="U49" i="11"/>
  <c r="V49" i="11"/>
  <c r="U50" i="11"/>
  <c r="V50" i="11"/>
  <c r="U51" i="11"/>
  <c r="V51" i="11"/>
  <c r="U52" i="11"/>
  <c r="V52" i="11"/>
  <c r="U53" i="11"/>
  <c r="V53" i="11"/>
  <c r="U54" i="11"/>
  <c r="V54" i="11"/>
  <c r="U55" i="11"/>
  <c r="V55" i="11"/>
  <c r="U56" i="11"/>
  <c r="V56" i="11"/>
  <c r="U57" i="11"/>
  <c r="V57" i="11"/>
  <c r="U58" i="11"/>
  <c r="V58" i="11"/>
  <c r="U59" i="11"/>
  <c r="V59" i="11"/>
  <c r="U60" i="11"/>
  <c r="V60" i="11"/>
  <c r="U61" i="11"/>
  <c r="V61" i="11"/>
  <c r="U62" i="11"/>
  <c r="V62" i="11"/>
  <c r="U63" i="11"/>
  <c r="V63" i="11"/>
  <c r="U64" i="11"/>
  <c r="V64" i="11"/>
  <c r="U65" i="11"/>
  <c r="V65" i="11"/>
  <c r="U66" i="11"/>
  <c r="V66" i="11"/>
  <c r="U67" i="11"/>
  <c r="V67" i="11"/>
  <c r="U68" i="11"/>
  <c r="V68" i="11"/>
  <c r="U69" i="11"/>
  <c r="V69" i="11"/>
  <c r="U70" i="11"/>
  <c r="V70" i="11"/>
  <c r="U71" i="11"/>
  <c r="V71" i="11"/>
  <c r="U72" i="11"/>
  <c r="V72" i="11"/>
  <c r="U73" i="11"/>
  <c r="V73" i="11"/>
  <c r="U74" i="11"/>
  <c r="V74" i="11"/>
  <c r="U75" i="11"/>
  <c r="V75" i="11"/>
  <c r="U76" i="11"/>
  <c r="V76" i="11"/>
  <c r="U77" i="11"/>
  <c r="V77" i="11"/>
  <c r="U78" i="11"/>
  <c r="V78" i="11"/>
  <c r="U79" i="11"/>
  <c r="V79" i="11"/>
  <c r="U80" i="11"/>
  <c r="V80" i="11"/>
  <c r="U81" i="11"/>
  <c r="V81" i="11"/>
  <c r="U82" i="11"/>
  <c r="V82" i="11"/>
  <c r="U83" i="11"/>
  <c r="V83" i="11"/>
  <c r="U84" i="11"/>
  <c r="V84" i="11"/>
  <c r="U85" i="11"/>
  <c r="V85" i="11"/>
  <c r="U86" i="11"/>
  <c r="V86" i="11"/>
  <c r="U87" i="11"/>
  <c r="V87" i="11"/>
  <c r="U88" i="11"/>
  <c r="V88" i="11"/>
  <c r="U89" i="11"/>
  <c r="V89" i="11"/>
  <c r="U90" i="11"/>
  <c r="V90" i="11"/>
  <c r="V3" i="11"/>
  <c r="U3" i="11"/>
  <c r="T4" i="11"/>
  <c r="T5" i="11"/>
  <c r="T6" i="11"/>
  <c r="T7" i="11"/>
  <c r="T8" i="11"/>
  <c r="T9" i="11"/>
  <c r="T10" i="11"/>
  <c r="T11" i="11"/>
  <c r="T12" i="11"/>
  <c r="T13" i="11"/>
  <c r="T14" i="11"/>
  <c r="T15" i="11"/>
  <c r="T16" i="11"/>
  <c r="T17" i="11"/>
  <c r="T18" i="11"/>
  <c r="T19" i="11"/>
  <c r="T20" i="11"/>
  <c r="T21" i="11"/>
  <c r="T22" i="11"/>
  <c r="T23" i="11"/>
  <c r="T24" i="11"/>
  <c r="T25" i="11"/>
  <c r="T26" i="11"/>
  <c r="T27" i="11"/>
  <c r="T28" i="11"/>
  <c r="T29" i="11"/>
  <c r="T30" i="11"/>
  <c r="T31" i="11"/>
  <c r="T32" i="11"/>
  <c r="T33" i="11"/>
  <c r="T34" i="11"/>
  <c r="T35" i="11"/>
  <c r="T36" i="11"/>
  <c r="T37" i="11"/>
  <c r="T38" i="11"/>
  <c r="T39" i="11"/>
  <c r="T40" i="11"/>
  <c r="T41" i="11"/>
  <c r="T42" i="11"/>
  <c r="T43" i="11"/>
  <c r="T44" i="11"/>
  <c r="T45" i="11"/>
  <c r="T46" i="11"/>
  <c r="T47" i="11"/>
  <c r="T48" i="11"/>
  <c r="T49" i="11"/>
  <c r="T50" i="11"/>
  <c r="T51" i="11"/>
  <c r="T52" i="11"/>
  <c r="T53" i="11"/>
  <c r="T54" i="11"/>
  <c r="T55" i="11"/>
  <c r="T56" i="11"/>
  <c r="T57" i="11"/>
  <c r="T58" i="11"/>
  <c r="T59" i="11"/>
  <c r="T60" i="11"/>
  <c r="T61" i="11"/>
  <c r="T62" i="11"/>
  <c r="T63" i="11"/>
  <c r="T64" i="11"/>
  <c r="T65" i="11"/>
  <c r="T66" i="11"/>
  <c r="T67" i="11"/>
  <c r="T68" i="11"/>
  <c r="T69" i="11"/>
  <c r="T70" i="11"/>
  <c r="T71" i="11"/>
  <c r="T72" i="11"/>
  <c r="T73" i="11"/>
  <c r="T74" i="11"/>
  <c r="T75" i="11"/>
  <c r="T76" i="11"/>
  <c r="T77" i="11"/>
  <c r="T78" i="11"/>
  <c r="T79" i="11"/>
  <c r="T80" i="11"/>
  <c r="T81" i="11"/>
  <c r="T82" i="11"/>
  <c r="T83" i="11"/>
  <c r="T84" i="11"/>
  <c r="T85" i="11"/>
  <c r="T86" i="11"/>
  <c r="T87" i="11"/>
  <c r="T88" i="11"/>
  <c r="T89" i="11"/>
  <c r="T90" i="11"/>
  <c r="T3" i="11"/>
  <c r="I4" i="11"/>
  <c r="J4" i="11"/>
  <c r="K4" i="11"/>
  <c r="L4" i="11"/>
  <c r="I5" i="11"/>
  <c r="J5" i="11"/>
  <c r="K5" i="11"/>
  <c r="L5" i="11"/>
  <c r="I6" i="11"/>
  <c r="J6" i="11"/>
  <c r="K6" i="11"/>
  <c r="L6" i="11"/>
  <c r="I7" i="11"/>
  <c r="J7" i="11"/>
  <c r="K7" i="11"/>
  <c r="L7" i="11"/>
  <c r="I8" i="11"/>
  <c r="J8" i="11"/>
  <c r="K8" i="11"/>
  <c r="L8" i="11"/>
  <c r="I9" i="11"/>
  <c r="J9" i="11"/>
  <c r="K9" i="11"/>
  <c r="L9" i="11"/>
  <c r="I10" i="11"/>
  <c r="J10" i="11"/>
  <c r="K10" i="11"/>
  <c r="L10" i="11"/>
  <c r="I11" i="11"/>
  <c r="N11" i="11" s="1"/>
  <c r="J11" i="11"/>
  <c r="K11" i="11"/>
  <c r="L11" i="11"/>
  <c r="I12" i="11"/>
  <c r="M12" i="11" s="1"/>
  <c r="J12" i="11"/>
  <c r="K12" i="11"/>
  <c r="L12" i="11"/>
  <c r="I13" i="11"/>
  <c r="M13" i="11" s="1"/>
  <c r="J13" i="11"/>
  <c r="K13" i="11"/>
  <c r="L13" i="11"/>
  <c r="I14" i="11"/>
  <c r="J14" i="11"/>
  <c r="K14" i="11"/>
  <c r="L14" i="11"/>
  <c r="I15" i="11"/>
  <c r="J15" i="11"/>
  <c r="K15" i="11"/>
  <c r="L15" i="11"/>
  <c r="I16" i="11"/>
  <c r="J16" i="11"/>
  <c r="K16" i="11"/>
  <c r="L16" i="11"/>
  <c r="I17" i="11"/>
  <c r="M17" i="11" s="1"/>
  <c r="J17" i="11"/>
  <c r="K17" i="11"/>
  <c r="L17" i="11"/>
  <c r="I18" i="11"/>
  <c r="J18" i="11"/>
  <c r="K18" i="11"/>
  <c r="L18" i="11"/>
  <c r="I19" i="11"/>
  <c r="M19" i="11" s="1"/>
  <c r="J19" i="11"/>
  <c r="K19" i="11"/>
  <c r="L19" i="11"/>
  <c r="I20" i="11"/>
  <c r="J20" i="11"/>
  <c r="K20" i="11"/>
  <c r="L20" i="11"/>
  <c r="I21" i="11"/>
  <c r="M21" i="11" s="1"/>
  <c r="J21" i="11"/>
  <c r="K21" i="11"/>
  <c r="L21" i="11"/>
  <c r="I22" i="11"/>
  <c r="J22" i="11"/>
  <c r="K22" i="11"/>
  <c r="L22" i="11"/>
  <c r="I23" i="11"/>
  <c r="J23" i="11"/>
  <c r="K23" i="11"/>
  <c r="L23" i="11"/>
  <c r="I24" i="11"/>
  <c r="J24" i="11"/>
  <c r="O24" i="11" s="1"/>
  <c r="E35" i="3" s="1"/>
  <c r="D32" i="18" s="1"/>
  <c r="K24" i="11"/>
  <c r="P24" i="11" s="1"/>
  <c r="F35" i="3" s="1"/>
  <c r="E32" i="18" s="1"/>
  <c r="L24" i="11"/>
  <c r="I25" i="11"/>
  <c r="N25" i="11" s="1"/>
  <c r="J25" i="11"/>
  <c r="K25" i="11"/>
  <c r="L25" i="11"/>
  <c r="I26" i="11"/>
  <c r="J26" i="11"/>
  <c r="K26" i="11"/>
  <c r="L26" i="11"/>
  <c r="I27" i="11"/>
  <c r="N27" i="11" s="1"/>
  <c r="J27" i="11"/>
  <c r="K27" i="11"/>
  <c r="L27" i="11"/>
  <c r="I28" i="11"/>
  <c r="M28" i="11" s="1"/>
  <c r="J28" i="11"/>
  <c r="K28" i="11"/>
  <c r="L28" i="11"/>
  <c r="I29" i="11"/>
  <c r="M29" i="11" s="1"/>
  <c r="J29" i="11"/>
  <c r="K29" i="11"/>
  <c r="L29" i="11"/>
  <c r="I30" i="11"/>
  <c r="M30" i="11" s="1"/>
  <c r="J30" i="11"/>
  <c r="K30" i="11"/>
  <c r="L30" i="11"/>
  <c r="I31" i="11"/>
  <c r="J31" i="11"/>
  <c r="K31" i="11"/>
  <c r="L31" i="11"/>
  <c r="I32" i="11"/>
  <c r="J32" i="11"/>
  <c r="K32" i="11"/>
  <c r="L32" i="11"/>
  <c r="I33" i="11"/>
  <c r="M33" i="11" s="1"/>
  <c r="J33" i="11"/>
  <c r="K33" i="11"/>
  <c r="L33" i="11"/>
  <c r="I34" i="11"/>
  <c r="J34" i="11"/>
  <c r="K34" i="11"/>
  <c r="L34" i="11"/>
  <c r="I35" i="11"/>
  <c r="N35" i="11" s="1"/>
  <c r="J35" i="11"/>
  <c r="K35" i="11"/>
  <c r="L35" i="11"/>
  <c r="I36" i="11"/>
  <c r="J36" i="11"/>
  <c r="K36" i="11"/>
  <c r="P36" i="11" s="1"/>
  <c r="L36" i="11"/>
  <c r="I37" i="11"/>
  <c r="J37" i="11"/>
  <c r="K37" i="11"/>
  <c r="L37" i="11"/>
  <c r="I38" i="11"/>
  <c r="J38" i="11"/>
  <c r="O38" i="11" s="1"/>
  <c r="E54" i="3" s="1"/>
  <c r="D54" i="18" s="1"/>
  <c r="K38" i="11"/>
  <c r="P38" i="11" s="1"/>
  <c r="F54" i="3" s="1"/>
  <c r="E54" i="18" s="1"/>
  <c r="L38" i="11"/>
  <c r="I39" i="11"/>
  <c r="J39" i="11"/>
  <c r="K39" i="11"/>
  <c r="L39" i="11"/>
  <c r="I40" i="11"/>
  <c r="J40" i="11"/>
  <c r="K40" i="11"/>
  <c r="L40" i="11"/>
  <c r="I41" i="11"/>
  <c r="M41" i="11" s="1"/>
  <c r="J41" i="11"/>
  <c r="K41" i="11"/>
  <c r="L41" i="11"/>
  <c r="I42" i="11"/>
  <c r="M42" i="11" s="1"/>
  <c r="J42" i="11"/>
  <c r="K42" i="11"/>
  <c r="L42" i="11"/>
  <c r="I43" i="11"/>
  <c r="M43" i="11" s="1"/>
  <c r="J43" i="11"/>
  <c r="K43" i="11"/>
  <c r="L43" i="11"/>
  <c r="I44" i="11"/>
  <c r="J44" i="11"/>
  <c r="K44" i="11"/>
  <c r="L44" i="11"/>
  <c r="I45" i="11"/>
  <c r="N45" i="11" s="1"/>
  <c r="J45" i="11"/>
  <c r="K45" i="11"/>
  <c r="P45" i="11" s="1"/>
  <c r="L45" i="11"/>
  <c r="I46" i="11"/>
  <c r="J46" i="11"/>
  <c r="K46" i="11"/>
  <c r="L46" i="11"/>
  <c r="I47" i="11"/>
  <c r="J47" i="11"/>
  <c r="K47" i="11"/>
  <c r="L47" i="11"/>
  <c r="I48" i="11"/>
  <c r="J48" i="11"/>
  <c r="K48" i="11"/>
  <c r="L48" i="11"/>
  <c r="I49" i="11"/>
  <c r="M49" i="11" s="1"/>
  <c r="J49" i="11"/>
  <c r="O49" i="11" s="1"/>
  <c r="K49" i="11"/>
  <c r="P49" i="11" s="1"/>
  <c r="L49" i="11"/>
  <c r="I50" i="11"/>
  <c r="J50" i="11"/>
  <c r="K50" i="11"/>
  <c r="L50" i="11"/>
  <c r="I51" i="11"/>
  <c r="N51" i="11" s="1"/>
  <c r="J51" i="11"/>
  <c r="K51" i="11"/>
  <c r="L51" i="11"/>
  <c r="I52" i="11"/>
  <c r="N52" i="11" s="1"/>
  <c r="J52" i="11"/>
  <c r="K52" i="11"/>
  <c r="L52" i="11"/>
  <c r="I53" i="11"/>
  <c r="N53" i="11" s="1"/>
  <c r="J53" i="11"/>
  <c r="K53" i="11"/>
  <c r="L53" i="11"/>
  <c r="I54" i="11"/>
  <c r="J54" i="11"/>
  <c r="K54" i="11"/>
  <c r="L54" i="11"/>
  <c r="I55" i="11"/>
  <c r="J55" i="11"/>
  <c r="K55" i="11"/>
  <c r="L55" i="11"/>
  <c r="I56" i="11"/>
  <c r="J56" i="11"/>
  <c r="K56" i="11"/>
  <c r="L56" i="11"/>
  <c r="I57" i="11"/>
  <c r="J57" i="11"/>
  <c r="K57" i="11"/>
  <c r="L57" i="11"/>
  <c r="I58" i="11"/>
  <c r="J58" i="11"/>
  <c r="K58" i="11"/>
  <c r="L58" i="11"/>
  <c r="I59" i="11"/>
  <c r="N59" i="11" s="1"/>
  <c r="J59" i="11"/>
  <c r="K59" i="11"/>
  <c r="L59" i="11"/>
  <c r="I60" i="11"/>
  <c r="J60" i="11"/>
  <c r="K60" i="11"/>
  <c r="L60" i="11"/>
  <c r="I61" i="11"/>
  <c r="N61" i="11" s="1"/>
  <c r="J61" i="11"/>
  <c r="K61" i="11"/>
  <c r="L61" i="11"/>
  <c r="I62" i="11"/>
  <c r="J62" i="11"/>
  <c r="K62" i="11"/>
  <c r="L62" i="11"/>
  <c r="I63" i="11"/>
  <c r="J63" i="11"/>
  <c r="K63" i="11"/>
  <c r="L63" i="11"/>
  <c r="I64" i="11"/>
  <c r="J64" i="11"/>
  <c r="K64" i="11"/>
  <c r="L64" i="11"/>
  <c r="I65" i="11"/>
  <c r="N65" i="11" s="1"/>
  <c r="J65" i="11"/>
  <c r="K65" i="11"/>
  <c r="L65" i="11"/>
  <c r="I66" i="11"/>
  <c r="J66" i="11"/>
  <c r="K66" i="11"/>
  <c r="L66" i="11"/>
  <c r="I67" i="11"/>
  <c r="J67" i="11"/>
  <c r="K67" i="11"/>
  <c r="L67" i="11"/>
  <c r="I68" i="11"/>
  <c r="J68" i="11"/>
  <c r="K68" i="11"/>
  <c r="L68" i="11"/>
  <c r="I69" i="11"/>
  <c r="M69" i="11" s="1"/>
  <c r="J69" i="11"/>
  <c r="K69" i="11"/>
  <c r="P69" i="11" s="1"/>
  <c r="L69" i="11"/>
  <c r="I70" i="11"/>
  <c r="J70" i="11"/>
  <c r="K70" i="11"/>
  <c r="L70" i="11"/>
  <c r="I71" i="11"/>
  <c r="J71" i="11"/>
  <c r="K71" i="11"/>
  <c r="L71" i="11"/>
  <c r="I72" i="11"/>
  <c r="J72" i="11"/>
  <c r="K72" i="11"/>
  <c r="L72" i="11"/>
  <c r="I73" i="11"/>
  <c r="M73" i="11" s="1"/>
  <c r="J73" i="11"/>
  <c r="K73" i="11"/>
  <c r="L73" i="11"/>
  <c r="I74" i="11"/>
  <c r="J74" i="11"/>
  <c r="K74" i="11"/>
  <c r="L74" i="11"/>
  <c r="I75" i="11"/>
  <c r="M75" i="11" s="1"/>
  <c r="J75" i="11"/>
  <c r="O75" i="11" s="1"/>
  <c r="K75" i="11"/>
  <c r="P75" i="11" s="1"/>
  <c r="L75" i="11"/>
  <c r="I76" i="11"/>
  <c r="N76" i="11" s="1"/>
  <c r="J76" i="11"/>
  <c r="K76" i="11"/>
  <c r="L76" i="11"/>
  <c r="I77" i="11"/>
  <c r="M77" i="11" s="1"/>
  <c r="J77" i="11"/>
  <c r="K77" i="11"/>
  <c r="L77" i="11"/>
  <c r="I78" i="11"/>
  <c r="J78" i="11"/>
  <c r="K78" i="11"/>
  <c r="L78" i="11"/>
  <c r="I79" i="11"/>
  <c r="J79" i="11"/>
  <c r="O13" i="11" s="1"/>
  <c r="K79" i="11"/>
  <c r="P13" i="11" s="1"/>
  <c r="L79" i="11"/>
  <c r="I80" i="11"/>
  <c r="J80" i="11"/>
  <c r="K80" i="11"/>
  <c r="L80" i="11"/>
  <c r="I81" i="11"/>
  <c r="S15" i="11" s="1"/>
  <c r="J81" i="11"/>
  <c r="O15" i="11" s="1"/>
  <c r="K81" i="11"/>
  <c r="L81" i="11"/>
  <c r="I82" i="11"/>
  <c r="J82" i="11"/>
  <c r="K82" i="11"/>
  <c r="L82" i="11"/>
  <c r="I83" i="11"/>
  <c r="J83" i="11"/>
  <c r="K83" i="11"/>
  <c r="L83" i="11"/>
  <c r="I84" i="11"/>
  <c r="J84" i="11"/>
  <c r="K84" i="11"/>
  <c r="L84" i="11"/>
  <c r="I85" i="11"/>
  <c r="M85" i="11" s="1"/>
  <c r="J85" i="11"/>
  <c r="K85" i="11"/>
  <c r="P85" i="11" s="1"/>
  <c r="L85" i="11"/>
  <c r="I86" i="11"/>
  <c r="J86" i="11"/>
  <c r="K86" i="11"/>
  <c r="L86" i="11"/>
  <c r="I87" i="11"/>
  <c r="J87" i="11"/>
  <c r="K87" i="11"/>
  <c r="L87" i="11"/>
  <c r="I88" i="11"/>
  <c r="J88" i="11"/>
  <c r="K88" i="11"/>
  <c r="L88" i="11"/>
  <c r="I89" i="11"/>
  <c r="M89" i="11" s="1"/>
  <c r="J89" i="11"/>
  <c r="K89" i="11"/>
  <c r="L89" i="11"/>
  <c r="I90" i="11"/>
  <c r="N90" i="11" s="1"/>
  <c r="J90" i="11"/>
  <c r="K90" i="11"/>
  <c r="L90" i="11"/>
  <c r="J3" i="11"/>
  <c r="O3" i="11" s="1"/>
  <c r="K3" i="11"/>
  <c r="L3" i="11"/>
  <c r="I3" i="11"/>
  <c r="M3" i="11" s="1"/>
  <c r="H4" i="11"/>
  <c r="H5" i="11"/>
  <c r="H6" i="11"/>
  <c r="H7" i="11"/>
  <c r="H8" i="11"/>
  <c r="H9" i="11"/>
  <c r="H10" i="11"/>
  <c r="H11" i="11"/>
  <c r="H12" i="11"/>
  <c r="H13" i="11"/>
  <c r="H14" i="11"/>
  <c r="H15" i="11"/>
  <c r="H16" i="11"/>
  <c r="H17" i="11"/>
  <c r="H18" i="11"/>
  <c r="H19" i="11"/>
  <c r="H20" i="11"/>
  <c r="H21" i="11"/>
  <c r="H22" i="11"/>
  <c r="H23" i="11"/>
  <c r="H25" i="11"/>
  <c r="H26" i="11"/>
  <c r="H27" i="11"/>
  <c r="H28" i="11"/>
  <c r="H29" i="11"/>
  <c r="H30" i="11"/>
  <c r="H31" i="11"/>
  <c r="H32" i="11"/>
  <c r="H33" i="11"/>
  <c r="H34" i="11"/>
  <c r="H35" i="11"/>
  <c r="Q35" i="11" s="1"/>
  <c r="H36" i="11"/>
  <c r="H37" i="11"/>
  <c r="H38" i="11"/>
  <c r="H39" i="11"/>
  <c r="H40" i="11"/>
  <c r="H41" i="11"/>
  <c r="H42" i="11"/>
  <c r="H43" i="11"/>
  <c r="H44" i="11"/>
  <c r="H45" i="11"/>
  <c r="H46" i="11"/>
  <c r="H47" i="11"/>
  <c r="H48" i="11"/>
  <c r="H49" i="11"/>
  <c r="H50" i="11"/>
  <c r="H51" i="11"/>
  <c r="H52" i="11"/>
  <c r="H53" i="11"/>
  <c r="H54" i="11"/>
  <c r="H55" i="11"/>
  <c r="H56" i="11"/>
  <c r="H57" i="11"/>
  <c r="H58" i="11"/>
  <c r="H59" i="11"/>
  <c r="H60" i="11"/>
  <c r="H61" i="11"/>
  <c r="H62" i="11"/>
  <c r="H63" i="11"/>
  <c r="H64" i="11"/>
  <c r="H65" i="11"/>
  <c r="H66" i="11"/>
  <c r="H67" i="11"/>
  <c r="H68" i="11"/>
  <c r="H69" i="11"/>
  <c r="H70" i="11"/>
  <c r="H71" i="11"/>
  <c r="H72" i="11"/>
  <c r="H73" i="11"/>
  <c r="H74" i="11"/>
  <c r="H75" i="11"/>
  <c r="H76" i="11"/>
  <c r="H77" i="11"/>
  <c r="H78" i="11"/>
  <c r="H79" i="11"/>
  <c r="H80" i="11"/>
  <c r="H81" i="11"/>
  <c r="H82" i="11"/>
  <c r="H83" i="11"/>
  <c r="R83" i="11" s="1"/>
  <c r="H84" i="11"/>
  <c r="H85" i="11"/>
  <c r="H86" i="11"/>
  <c r="H87" i="11"/>
  <c r="H88" i="11"/>
  <c r="H89" i="11"/>
  <c r="H90" i="11"/>
  <c r="H3" i="11"/>
  <c r="H93" i="26"/>
  <c r="O47" i="11" l="1"/>
  <c r="S59" i="11"/>
  <c r="O88" i="11"/>
  <c r="Q60" i="11"/>
  <c r="Q29" i="11"/>
  <c r="R28" i="11"/>
  <c r="P3" i="11"/>
  <c r="R20" i="11"/>
  <c r="Q19" i="11"/>
  <c r="R4" i="11"/>
  <c r="S5" i="11"/>
  <c r="P58" i="11"/>
  <c r="F89" i="3" s="1"/>
  <c r="E101" i="18" s="1"/>
  <c r="Q85" i="11"/>
  <c r="N88" i="11"/>
  <c r="M88" i="11"/>
  <c r="R84" i="11"/>
  <c r="Q59" i="11"/>
  <c r="Q10" i="11"/>
  <c r="P21" i="11"/>
  <c r="Q34" i="11"/>
  <c r="R9" i="11"/>
  <c r="S18" i="11"/>
  <c r="P59" i="11"/>
  <c r="P44" i="11"/>
  <c r="F110" i="3" s="1"/>
  <c r="E25" i="18" s="1"/>
  <c r="P11" i="11"/>
  <c r="R17" i="11"/>
  <c r="O35" i="11"/>
  <c r="S3" i="11"/>
  <c r="P25" i="11"/>
  <c r="P19" i="11"/>
  <c r="F52" i="3" s="1"/>
  <c r="E73" i="18" s="1"/>
  <c r="P10" i="11"/>
  <c r="F141" i="3" s="1"/>
  <c r="E85" i="18" s="1"/>
  <c r="O25" i="11"/>
  <c r="Q73" i="11"/>
  <c r="W3" i="11"/>
  <c r="N3" i="11"/>
  <c r="P15" i="11"/>
  <c r="A81" i="18"/>
  <c r="A109" i="23"/>
  <c r="A64" i="23"/>
  <c r="O12" i="11"/>
  <c r="S25" i="11"/>
  <c r="O33" i="11"/>
  <c r="S46" i="11"/>
  <c r="P30" i="11"/>
  <c r="P33" i="11"/>
  <c r="P47" i="11"/>
  <c r="O55" i="11"/>
  <c r="O10" i="11"/>
  <c r="O46" i="11"/>
  <c r="O4" i="11"/>
  <c r="P55" i="11"/>
  <c r="P4" i="11"/>
  <c r="S21" i="11"/>
  <c r="W28" i="11"/>
  <c r="P5" i="11"/>
  <c r="O44" i="11"/>
  <c r="O5" i="11"/>
  <c r="P26" i="11"/>
  <c r="O26" i="11"/>
  <c r="O29" i="11"/>
  <c r="Q4" i="11"/>
  <c r="P29" i="11"/>
  <c r="F40" i="3" s="1"/>
  <c r="E52" i="18" s="1"/>
  <c r="P46" i="11"/>
  <c r="C40" i="3"/>
  <c r="B52" i="18" s="1"/>
  <c r="R21" i="11"/>
  <c r="R35" i="11"/>
  <c r="S19" i="11"/>
  <c r="I25" i="3" s="1"/>
  <c r="H31" i="18" s="1"/>
  <c r="W51" i="11"/>
  <c r="W75" i="11"/>
  <c r="W83" i="11"/>
  <c r="AB83" i="11" s="1"/>
  <c r="W67" i="11"/>
  <c r="W35" i="11"/>
  <c r="Q43" i="11"/>
  <c r="G51" i="3" s="1"/>
  <c r="F36" i="18" s="1"/>
  <c r="W43" i="11"/>
  <c r="Q11" i="11"/>
  <c r="W59" i="11"/>
  <c r="W19" i="11"/>
  <c r="P23" i="11"/>
  <c r="P53" i="11"/>
  <c r="F121" i="3" s="1"/>
  <c r="P41" i="11"/>
  <c r="P65" i="11"/>
  <c r="W50" i="11"/>
  <c r="W42" i="11"/>
  <c r="W34" i="11"/>
  <c r="W26" i="11"/>
  <c r="W10" i="11"/>
  <c r="W90" i="11"/>
  <c r="W82" i="11"/>
  <c r="W66" i="11"/>
  <c r="P7" i="11"/>
  <c r="Q26" i="11"/>
  <c r="P67" i="11"/>
  <c r="P17" i="11"/>
  <c r="P31" i="11"/>
  <c r="P39" i="11"/>
  <c r="O23" i="11"/>
  <c r="O53" i="11"/>
  <c r="E121" i="3" s="1"/>
  <c r="O41" i="11"/>
  <c r="O17" i="11"/>
  <c r="O9" i="11"/>
  <c r="O19" i="11"/>
  <c r="O11" i="11"/>
  <c r="P37" i="11"/>
  <c r="Q41" i="11"/>
  <c r="Q33" i="11"/>
  <c r="R49" i="11"/>
  <c r="O73" i="11"/>
  <c r="O67" i="11"/>
  <c r="O45" i="11"/>
  <c r="O7" i="11"/>
  <c r="Q65" i="11"/>
  <c r="O65" i="11"/>
  <c r="R34" i="11"/>
  <c r="W11" i="11"/>
  <c r="P51" i="11"/>
  <c r="P63" i="11"/>
  <c r="P57" i="11"/>
  <c r="P43" i="11"/>
  <c r="P27" i="11"/>
  <c r="W89" i="11"/>
  <c r="W81" i="11"/>
  <c r="W73" i="11"/>
  <c r="W65" i="11"/>
  <c r="W57" i="11"/>
  <c r="W49" i="11"/>
  <c r="W41" i="11"/>
  <c r="W33" i="11"/>
  <c r="W17" i="11"/>
  <c r="W9" i="11"/>
  <c r="O69" i="11"/>
  <c r="E110" i="3" s="1"/>
  <c r="D25" i="18" s="1"/>
  <c r="O51" i="11"/>
  <c r="O39" i="11"/>
  <c r="Q58" i="11"/>
  <c r="M61" i="11"/>
  <c r="C49" i="3" s="1"/>
  <c r="B34" i="18" s="1"/>
  <c r="N77" i="11"/>
  <c r="N13" i="11"/>
  <c r="Q3" i="11"/>
  <c r="W18" i="11"/>
  <c r="N41" i="11"/>
  <c r="S13" i="11"/>
  <c r="M11" i="11"/>
  <c r="C17" i="3" s="1"/>
  <c r="B92" i="18" s="1"/>
  <c r="R73" i="11"/>
  <c r="O63" i="11"/>
  <c r="O89" i="11"/>
  <c r="O57" i="11"/>
  <c r="O85" i="11"/>
  <c r="O61" i="11"/>
  <c r="O43" i="11"/>
  <c r="O27" i="11"/>
  <c r="M53" i="11"/>
  <c r="C121" i="3" s="1"/>
  <c r="N75" i="11"/>
  <c r="D121" i="3" s="1"/>
  <c r="Q84" i="11"/>
  <c r="R29" i="11"/>
  <c r="S69" i="11"/>
  <c r="M51" i="11"/>
  <c r="C77" i="3" s="1"/>
  <c r="B81" i="18" s="1"/>
  <c r="N73" i="11"/>
  <c r="D122" i="3" s="1"/>
  <c r="R19" i="11"/>
  <c r="R81" i="11"/>
  <c r="M25" i="11"/>
  <c r="C39" i="3" s="1"/>
  <c r="B51" i="18" s="1"/>
  <c r="N49" i="11"/>
  <c r="D70" i="3" s="1"/>
  <c r="C10" i="18" s="1"/>
  <c r="S83" i="11"/>
  <c r="P88" i="11"/>
  <c r="P12" i="11"/>
  <c r="P50" i="11"/>
  <c r="O84" i="11"/>
  <c r="O77" i="11"/>
  <c r="O20" i="11"/>
  <c r="E31" i="3" s="1"/>
  <c r="D94" i="18" s="1"/>
  <c r="W77" i="11"/>
  <c r="W61" i="11"/>
  <c r="W53" i="11"/>
  <c r="W37" i="11"/>
  <c r="W29" i="11"/>
  <c r="W13" i="11"/>
  <c r="P84" i="11"/>
  <c r="P54" i="11"/>
  <c r="O30" i="11"/>
  <c r="O76" i="11"/>
  <c r="O72" i="11"/>
  <c r="O58" i="11"/>
  <c r="P81" i="11"/>
  <c r="P74" i="11"/>
  <c r="F120" i="3" s="1"/>
  <c r="P72" i="11"/>
  <c r="P77" i="11"/>
  <c r="P20" i="11"/>
  <c r="R5" i="11"/>
  <c r="Q5" i="11"/>
  <c r="O37" i="11"/>
  <c r="O90" i="11"/>
  <c r="O31" i="11"/>
  <c r="O34" i="11"/>
  <c r="P34" i="11"/>
  <c r="P82" i="11"/>
  <c r="P60" i="11"/>
  <c r="O82" i="11"/>
  <c r="O60" i="11"/>
  <c r="E91" i="3" s="1"/>
  <c r="D103" i="18" s="1"/>
  <c r="O68" i="11"/>
  <c r="O50" i="11"/>
  <c r="O54" i="11"/>
  <c r="O36" i="11"/>
  <c r="P68" i="11"/>
  <c r="R45" i="11"/>
  <c r="Q45" i="11"/>
  <c r="O81" i="11"/>
  <c r="E21" i="3" s="1"/>
  <c r="D70" i="18" s="1"/>
  <c r="O74" i="11"/>
  <c r="E120" i="3" s="1"/>
  <c r="C70" i="3"/>
  <c r="B10" i="18" s="1"/>
  <c r="Q69" i="11"/>
  <c r="W68" i="11"/>
  <c r="W4" i="11"/>
  <c r="Q74" i="11"/>
  <c r="S66" i="11"/>
  <c r="R74" i="11"/>
  <c r="Q83" i="11"/>
  <c r="Q66" i="11"/>
  <c r="Q36" i="11"/>
  <c r="S74" i="11"/>
  <c r="W27" i="11"/>
  <c r="M81" i="11"/>
  <c r="N37" i="11"/>
  <c r="D53" i="3" s="1"/>
  <c r="C20" i="18" s="1"/>
  <c r="Q20" i="11"/>
  <c r="R59" i="11"/>
  <c r="S52" i="11"/>
  <c r="Q37" i="11"/>
  <c r="P64" i="11"/>
  <c r="P71" i="11"/>
  <c r="P87" i="11"/>
  <c r="P14" i="11"/>
  <c r="S82" i="11"/>
  <c r="F70" i="3"/>
  <c r="E10" i="18" s="1"/>
  <c r="P76" i="11"/>
  <c r="P16" i="11"/>
  <c r="P66" i="11"/>
  <c r="P42" i="11"/>
  <c r="P32" i="11"/>
  <c r="P48" i="11"/>
  <c r="P62" i="11"/>
  <c r="P22" i="11"/>
  <c r="Q76" i="11"/>
  <c r="Q28" i="11"/>
  <c r="O70" i="11"/>
  <c r="O64" i="11"/>
  <c r="E70" i="3"/>
  <c r="D10" i="18" s="1"/>
  <c r="O56" i="11"/>
  <c r="O83" i="11"/>
  <c r="O18" i="11"/>
  <c r="O40" i="11"/>
  <c r="O80" i="11"/>
  <c r="O71" i="11"/>
  <c r="O16" i="11"/>
  <c r="O66" i="11"/>
  <c r="O8" i="11"/>
  <c r="O79" i="11"/>
  <c r="E19" i="3" s="1"/>
  <c r="D48" i="18" s="1"/>
  <c r="O6" i="11"/>
  <c r="O42" i="11"/>
  <c r="O32" i="11"/>
  <c r="O52" i="11"/>
  <c r="O48" i="11"/>
  <c r="O28" i="11"/>
  <c r="O87" i="11"/>
  <c r="O78" i="11"/>
  <c r="O62" i="11"/>
  <c r="O86" i="11"/>
  <c r="O14" i="11"/>
  <c r="O22" i="11"/>
  <c r="E33" i="3" s="1"/>
  <c r="D96" i="18" s="1"/>
  <c r="W25" i="11"/>
  <c r="W86" i="11"/>
  <c r="M37" i="11"/>
  <c r="C32" i="3" s="1"/>
  <c r="B95" i="18" s="1"/>
  <c r="O21" i="11"/>
  <c r="R44" i="11"/>
  <c r="S33" i="11"/>
  <c r="Q12" i="11"/>
  <c r="R85" i="11"/>
  <c r="P70" i="11"/>
  <c r="P56" i="11"/>
  <c r="P79" i="11"/>
  <c r="P28" i="11"/>
  <c r="P90" i="11"/>
  <c r="P73" i="11"/>
  <c r="S42" i="11"/>
  <c r="R10" i="11"/>
  <c r="Q50" i="11"/>
  <c r="Q89" i="11"/>
  <c r="S70" i="11"/>
  <c r="S64" i="11"/>
  <c r="S34" i="11"/>
  <c r="S40" i="11"/>
  <c r="S80" i="11"/>
  <c r="I131" i="3" s="1"/>
  <c r="S8" i="11"/>
  <c r="S79" i="11"/>
  <c r="S6" i="11"/>
  <c r="S32" i="11"/>
  <c r="S48" i="11"/>
  <c r="S78" i="11"/>
  <c r="S62" i="11"/>
  <c r="S49" i="11"/>
  <c r="S86" i="11"/>
  <c r="S14" i="11"/>
  <c r="S90" i="11"/>
  <c r="S22" i="11"/>
  <c r="W74" i="11"/>
  <c r="AF74" i="11" s="1"/>
  <c r="W58" i="11"/>
  <c r="M67" i="11"/>
  <c r="M35" i="11"/>
  <c r="N89" i="11"/>
  <c r="P61" i="11"/>
  <c r="Q9" i="11"/>
  <c r="R43" i="11"/>
  <c r="S29" i="11"/>
  <c r="S68" i="11"/>
  <c r="S58" i="11"/>
  <c r="P83" i="11"/>
  <c r="P18" i="11"/>
  <c r="P40" i="11"/>
  <c r="F66" i="3" s="1"/>
  <c r="E98" i="18" s="1"/>
  <c r="P80" i="11"/>
  <c r="P8" i="11"/>
  <c r="F9" i="3" s="1"/>
  <c r="E68" i="18" s="1"/>
  <c r="P6" i="11"/>
  <c r="P52" i="11"/>
  <c r="P78" i="11"/>
  <c r="P86" i="11"/>
  <c r="Q17" i="11"/>
  <c r="Q61" i="11"/>
  <c r="S56" i="11"/>
  <c r="S71" i="11"/>
  <c r="Q13" i="11"/>
  <c r="Q25" i="11"/>
  <c r="Q42" i="11"/>
  <c r="R60" i="11"/>
  <c r="Q90" i="11"/>
  <c r="M65" i="11"/>
  <c r="M27" i="11"/>
  <c r="N85" i="11"/>
  <c r="N21" i="11"/>
  <c r="O59" i="11"/>
  <c r="P89" i="11"/>
  <c r="P35" i="11"/>
  <c r="P9" i="11"/>
  <c r="Q44" i="11"/>
  <c r="R42" i="11"/>
  <c r="S28" i="11"/>
  <c r="I39" i="3" s="1"/>
  <c r="H51" i="18" s="1"/>
  <c r="R64" i="11"/>
  <c r="Q64" i="11"/>
  <c r="R18" i="11"/>
  <c r="Q18" i="11"/>
  <c r="Q77" i="11"/>
  <c r="R77" i="11"/>
  <c r="M82" i="11"/>
  <c r="N82" i="11"/>
  <c r="S30" i="11"/>
  <c r="M76" i="11"/>
  <c r="C122" i="3" s="1"/>
  <c r="M68" i="11"/>
  <c r="N68" i="11"/>
  <c r="S67" i="11"/>
  <c r="S72" i="11"/>
  <c r="M58" i="11"/>
  <c r="N58" i="11"/>
  <c r="M36" i="11"/>
  <c r="N36" i="11"/>
  <c r="W84" i="11"/>
  <c r="W72" i="11"/>
  <c r="W56" i="11"/>
  <c r="W52" i="11"/>
  <c r="AH52" i="11" s="1"/>
  <c r="W40" i="11"/>
  <c r="W12" i="11"/>
  <c r="Q21" i="11"/>
  <c r="Q49" i="11"/>
  <c r="S44" i="11"/>
  <c r="R56" i="11"/>
  <c r="Q56" i="11"/>
  <c r="R79" i="11"/>
  <c r="Q79" i="11"/>
  <c r="R57" i="11"/>
  <c r="Q57" i="11"/>
  <c r="N86" i="11"/>
  <c r="M86" i="11"/>
  <c r="S23" i="11"/>
  <c r="N80" i="11"/>
  <c r="M80" i="11"/>
  <c r="C119" i="3" s="1"/>
  <c r="S73" i="11"/>
  <c r="M74" i="11"/>
  <c r="N74" i="11"/>
  <c r="S81" i="11"/>
  <c r="I21" i="3" s="1"/>
  <c r="H70" i="18" s="1"/>
  <c r="N70" i="11"/>
  <c r="M70" i="11"/>
  <c r="C57" i="3" s="1"/>
  <c r="B8" i="18" s="1"/>
  <c r="S41" i="11"/>
  <c r="N62" i="11"/>
  <c r="D101" i="3" s="1"/>
  <c r="C58" i="18" s="1"/>
  <c r="M62" i="11"/>
  <c r="S65" i="11"/>
  <c r="N46" i="11"/>
  <c r="M46" i="11"/>
  <c r="C25" i="3" s="1"/>
  <c r="B31" i="18" s="1"/>
  <c r="N42" i="11"/>
  <c r="D17" i="3" s="1"/>
  <c r="C92" i="18" s="1"/>
  <c r="S11" i="11"/>
  <c r="S31" i="11"/>
  <c r="M34" i="11"/>
  <c r="N34" i="11"/>
  <c r="N30" i="11"/>
  <c r="S39" i="11"/>
  <c r="M26" i="11"/>
  <c r="N22" i="11"/>
  <c r="M22" i="11"/>
  <c r="S84" i="11"/>
  <c r="N16" i="11"/>
  <c r="M16" i="11"/>
  <c r="C150" i="3" s="1"/>
  <c r="B109" i="18" s="1"/>
  <c r="S89" i="11"/>
  <c r="S85" i="11"/>
  <c r="M10" i="11"/>
  <c r="C141" i="3" s="1"/>
  <c r="N10" i="11"/>
  <c r="N6" i="11"/>
  <c r="D7" i="3" s="1"/>
  <c r="C47" i="18" s="1"/>
  <c r="M6" i="11"/>
  <c r="C59" i="3" s="1"/>
  <c r="B37" i="18" s="1"/>
  <c r="W80" i="11"/>
  <c r="AB80" i="11" s="1"/>
  <c r="W60" i="11"/>
  <c r="W48" i="11"/>
  <c r="W36" i="11"/>
  <c r="W24" i="11"/>
  <c r="W8" i="11"/>
  <c r="S57" i="11"/>
  <c r="M66" i="11"/>
  <c r="R69" i="11"/>
  <c r="R33" i="11"/>
  <c r="N66" i="11"/>
  <c r="N12" i="11"/>
  <c r="R58" i="11"/>
  <c r="S43" i="11"/>
  <c r="Q52" i="11"/>
  <c r="R52" i="11"/>
  <c r="R78" i="11"/>
  <c r="Q78" i="11"/>
  <c r="R22" i="11"/>
  <c r="Q22" i="11"/>
  <c r="R30" i="11"/>
  <c r="Q30" i="11"/>
  <c r="R67" i="11"/>
  <c r="Q67" i="11"/>
  <c r="Q68" i="11"/>
  <c r="R68" i="11"/>
  <c r="Q51" i="11"/>
  <c r="R51" i="11"/>
  <c r="Q27" i="11"/>
  <c r="R27" i="11"/>
  <c r="H38" i="3" s="1"/>
  <c r="G50" i="18" s="1"/>
  <c r="S53" i="11"/>
  <c r="M84" i="11"/>
  <c r="N84" i="11"/>
  <c r="D79" i="3" s="1"/>
  <c r="C99" i="18" s="1"/>
  <c r="N78" i="11"/>
  <c r="M78" i="11"/>
  <c r="S88" i="11"/>
  <c r="N72" i="11"/>
  <c r="M72" i="11"/>
  <c r="S10" i="11"/>
  <c r="N64" i="11"/>
  <c r="M64" i="11"/>
  <c r="C23" i="3" s="1"/>
  <c r="B71" i="18" s="1"/>
  <c r="S17" i="11"/>
  <c r="N56" i="11"/>
  <c r="M56" i="11"/>
  <c r="S9" i="11"/>
  <c r="N48" i="11"/>
  <c r="D69" i="3" s="1"/>
  <c r="C57" i="18" s="1"/>
  <c r="M48" i="11"/>
  <c r="S50" i="11"/>
  <c r="N40" i="11"/>
  <c r="D66" i="3" s="1"/>
  <c r="C98" i="18" s="1"/>
  <c r="M40" i="11"/>
  <c r="S45" i="11"/>
  <c r="S54" i="11"/>
  <c r="N32" i="11"/>
  <c r="M32" i="11"/>
  <c r="S24" i="11"/>
  <c r="I35" i="3" s="1"/>
  <c r="H32" i="18" s="1"/>
  <c r="N24" i="11"/>
  <c r="D35" i="3" s="1"/>
  <c r="C32" i="18" s="1"/>
  <c r="M24" i="11"/>
  <c r="C35" i="3" s="1"/>
  <c r="B32" i="18" s="1"/>
  <c r="S63" i="11"/>
  <c r="M18" i="11"/>
  <c r="C24" i="3" s="1"/>
  <c r="B72" i="18" s="1"/>
  <c r="N18" i="11"/>
  <c r="W88" i="11"/>
  <c r="W76" i="11"/>
  <c r="W64" i="11"/>
  <c r="W44" i="11"/>
  <c r="W32" i="11"/>
  <c r="AE32" i="11" s="1"/>
  <c r="W20" i="11"/>
  <c r="W16" i="11"/>
  <c r="N26" i="11"/>
  <c r="S4" i="11"/>
  <c r="Q75" i="11"/>
  <c r="R75" i="11"/>
  <c r="H134" i="3" s="1"/>
  <c r="R53" i="11"/>
  <c r="Q53" i="11"/>
  <c r="R82" i="11"/>
  <c r="Q82" i="11"/>
  <c r="G133" i="3" s="1"/>
  <c r="M90" i="11"/>
  <c r="S37" i="11"/>
  <c r="M60" i="11"/>
  <c r="N60" i="11"/>
  <c r="N54" i="11"/>
  <c r="M54" i="11"/>
  <c r="S26" i="11"/>
  <c r="M50" i="11"/>
  <c r="C18" i="3" s="1"/>
  <c r="B69" i="18" s="1"/>
  <c r="N50" i="11"/>
  <c r="S12" i="11"/>
  <c r="M44" i="11"/>
  <c r="C110" i="3" s="1"/>
  <c r="B25" i="18" s="1"/>
  <c r="N44" i="11"/>
  <c r="S38" i="11"/>
  <c r="I54" i="3" s="1"/>
  <c r="H54" i="18" s="1"/>
  <c r="N38" i="11"/>
  <c r="D54" i="3" s="1"/>
  <c r="C54" i="18" s="1"/>
  <c r="M38" i="11"/>
  <c r="C54" i="3" s="1"/>
  <c r="B54" i="18" s="1"/>
  <c r="N28" i="11"/>
  <c r="D77" i="3" s="1"/>
  <c r="C81" i="18" s="1"/>
  <c r="S51" i="11"/>
  <c r="M20" i="11"/>
  <c r="C123" i="3" s="1"/>
  <c r="S77" i="11"/>
  <c r="N20" i="11"/>
  <c r="N14" i="11"/>
  <c r="M14" i="11"/>
  <c r="S7" i="11"/>
  <c r="N8" i="11"/>
  <c r="D92" i="3" s="1"/>
  <c r="C39" i="18" s="1"/>
  <c r="M8" i="11"/>
  <c r="S61" i="11"/>
  <c r="M4" i="11"/>
  <c r="N4" i="11"/>
  <c r="D38" i="3" s="1"/>
  <c r="C50" i="18" s="1"/>
  <c r="S27" i="11"/>
  <c r="W85" i="11"/>
  <c r="W69" i="11"/>
  <c r="W45" i="11"/>
  <c r="W21" i="11"/>
  <c r="X21" i="11" s="1"/>
  <c r="W5" i="11"/>
  <c r="M52" i="11"/>
  <c r="R15" i="11"/>
  <c r="Q15" i="11"/>
  <c r="R8" i="11"/>
  <c r="Q8" i="11"/>
  <c r="R14" i="11"/>
  <c r="Q14" i="11"/>
  <c r="N9" i="11"/>
  <c r="Q81" i="11"/>
  <c r="R3" i="11"/>
  <c r="R66" i="11"/>
  <c r="R41" i="11"/>
  <c r="R13" i="11"/>
  <c r="S76" i="11"/>
  <c r="R86" i="11"/>
  <c r="Q86" i="11"/>
  <c r="R46" i="11"/>
  <c r="Q46" i="11"/>
  <c r="R31" i="11"/>
  <c r="Q31" i="11"/>
  <c r="R63" i="11"/>
  <c r="Q63" i="11"/>
  <c r="W87" i="11"/>
  <c r="W79" i="11"/>
  <c r="W55" i="11"/>
  <c r="W31" i="11"/>
  <c r="AF31" i="11" s="1"/>
  <c r="W15" i="11"/>
  <c r="W7" i="11"/>
  <c r="R70" i="11"/>
  <c r="Q70" i="11"/>
  <c r="R40" i="11"/>
  <c r="Q40" i="11"/>
  <c r="R6" i="11"/>
  <c r="Q6" i="11"/>
  <c r="R62" i="11"/>
  <c r="Q62" i="11"/>
  <c r="N39" i="11"/>
  <c r="M39" i="11"/>
  <c r="C58" i="3" s="1"/>
  <c r="B9" i="18" s="1"/>
  <c r="N31" i="11"/>
  <c r="M31" i="11"/>
  <c r="S87" i="11"/>
  <c r="N23" i="11"/>
  <c r="M23" i="11"/>
  <c r="N15" i="11"/>
  <c r="M15" i="11"/>
  <c r="N7" i="11"/>
  <c r="D151" i="3" s="1"/>
  <c r="C64" i="18" s="1"/>
  <c r="M7" i="11"/>
  <c r="W78" i="11"/>
  <c r="W70" i="11"/>
  <c r="Z70" i="11" s="1"/>
  <c r="W62" i="11"/>
  <c r="AC62" i="11" s="1"/>
  <c r="W54" i="11"/>
  <c r="W46" i="11"/>
  <c r="AE46" i="11" s="1"/>
  <c r="W38" i="11"/>
  <c r="W30" i="11"/>
  <c r="W22" i="11"/>
  <c r="W14" i="11"/>
  <c r="AF14" i="11" s="1"/>
  <c r="W6" i="11"/>
  <c r="M59" i="11"/>
  <c r="M45" i="11"/>
  <c r="M9" i="11"/>
  <c r="N83" i="11"/>
  <c r="N69" i="11"/>
  <c r="N33" i="11"/>
  <c r="N19" i="11"/>
  <c r="N5" i="11"/>
  <c r="R90" i="11"/>
  <c r="R76" i="11"/>
  <c r="R65" i="11"/>
  <c r="R37" i="11"/>
  <c r="R26" i="11"/>
  <c r="R12" i="11"/>
  <c r="S75" i="11"/>
  <c r="S36" i="11"/>
  <c r="R32" i="11"/>
  <c r="H43" i="3" s="1"/>
  <c r="G53" i="18" s="1"/>
  <c r="Q32" i="11"/>
  <c r="R72" i="11"/>
  <c r="Q72" i="11"/>
  <c r="W71" i="11"/>
  <c r="AH71" i="11" s="1"/>
  <c r="W63" i="11"/>
  <c r="W47" i="11"/>
  <c r="W39" i="11"/>
  <c r="W23" i="11"/>
  <c r="R71" i="11"/>
  <c r="Q71" i="11"/>
  <c r="R54" i="11"/>
  <c r="Q54" i="11"/>
  <c r="R24" i="11"/>
  <c r="H35" i="3" s="1"/>
  <c r="G32" i="18" s="1"/>
  <c r="Q24" i="11"/>
  <c r="G35" i="3" s="1"/>
  <c r="F32" i="18" s="1"/>
  <c r="S55" i="11"/>
  <c r="N87" i="11"/>
  <c r="M87" i="11"/>
  <c r="N79" i="11"/>
  <c r="M79" i="11"/>
  <c r="C19" i="3" s="1"/>
  <c r="B48" i="18" s="1"/>
  <c r="S47" i="11"/>
  <c r="N71" i="11"/>
  <c r="M71" i="11"/>
  <c r="N63" i="11"/>
  <c r="D36" i="3" s="1"/>
  <c r="C33" i="18" s="1"/>
  <c r="M63" i="11"/>
  <c r="N55" i="11"/>
  <c r="M55" i="11"/>
  <c r="S16" i="11"/>
  <c r="N47" i="11"/>
  <c r="M47" i="11"/>
  <c r="R55" i="11"/>
  <c r="Q55" i="11"/>
  <c r="R47" i="11"/>
  <c r="Q47" i="11"/>
  <c r="R16" i="11"/>
  <c r="Q16" i="11"/>
  <c r="R87" i="11"/>
  <c r="Q87" i="11"/>
  <c r="M83" i="11"/>
  <c r="M5" i="11"/>
  <c r="N57" i="11"/>
  <c r="N43" i="11"/>
  <c r="D51" i="3" s="1"/>
  <c r="C36" i="18" s="1"/>
  <c r="N29" i="11"/>
  <c r="D78" i="3" s="1"/>
  <c r="C82" i="18" s="1"/>
  <c r="R89" i="11"/>
  <c r="R61" i="11"/>
  <c r="R50" i="11"/>
  <c r="R36" i="11"/>
  <c r="R25" i="11"/>
  <c r="R11" i="11"/>
  <c r="S60" i="11"/>
  <c r="S35" i="11"/>
  <c r="R80" i="11"/>
  <c r="Q80" i="11"/>
  <c r="R48" i="11"/>
  <c r="Q48" i="11"/>
  <c r="R39" i="11"/>
  <c r="Q39" i="11"/>
  <c r="R23" i="11"/>
  <c r="Q23" i="11"/>
  <c r="R88" i="11"/>
  <c r="Q88" i="11"/>
  <c r="R38" i="11"/>
  <c r="H54" i="3" s="1"/>
  <c r="G54" i="18" s="1"/>
  <c r="Q38" i="11"/>
  <c r="G54" i="3" s="1"/>
  <c r="F54" i="18" s="1"/>
  <c r="R7" i="11"/>
  <c r="Q7" i="11"/>
  <c r="M57" i="11"/>
  <c r="N81" i="11"/>
  <c r="N67" i="11"/>
  <c r="N17" i="11"/>
  <c r="S20" i="11"/>
  <c r="Z151" i="20"/>
  <c r="Z150" i="20"/>
  <c r="N142" i="20"/>
  <c r="Z142" i="20" s="1"/>
  <c r="N143" i="20"/>
  <c r="Z143" i="20" s="1"/>
  <c r="N144" i="20"/>
  <c r="Z144" i="20" s="1"/>
  <c r="N141" i="20"/>
  <c r="Z141" i="20" s="1"/>
  <c r="N132" i="20"/>
  <c r="Z132" i="20" s="1"/>
  <c r="N133" i="20"/>
  <c r="Z133" i="20" s="1"/>
  <c r="N134" i="20"/>
  <c r="Z134" i="20" s="1"/>
  <c r="N135" i="20"/>
  <c r="Z135" i="20" s="1"/>
  <c r="N131" i="20"/>
  <c r="Z131" i="20" s="1"/>
  <c r="N120" i="20"/>
  <c r="Z120" i="20" s="1"/>
  <c r="N121" i="20"/>
  <c r="Z121" i="20" s="1"/>
  <c r="N122" i="20"/>
  <c r="Z122" i="20" s="1"/>
  <c r="N123" i="20"/>
  <c r="Z123" i="20" s="1"/>
  <c r="N124" i="20"/>
  <c r="Z124" i="20" s="1"/>
  <c r="N125" i="20"/>
  <c r="Z125" i="20" s="1"/>
  <c r="N119" i="20"/>
  <c r="Z119" i="20" s="1"/>
  <c r="N110" i="20"/>
  <c r="Z110" i="20" s="1"/>
  <c r="N111" i="20"/>
  <c r="Z111" i="20" s="1"/>
  <c r="N112" i="20"/>
  <c r="Z112" i="20" s="1"/>
  <c r="N113" i="20"/>
  <c r="Z113" i="20" s="1"/>
  <c r="N109" i="20"/>
  <c r="Z109" i="20" s="1"/>
  <c r="N99" i="20"/>
  <c r="Z99" i="20" s="1"/>
  <c r="N100" i="20"/>
  <c r="Z100" i="20" s="1"/>
  <c r="N101" i="20"/>
  <c r="Z101" i="20" s="1"/>
  <c r="N102" i="20"/>
  <c r="Z102" i="20" s="1"/>
  <c r="N103" i="20"/>
  <c r="Z103" i="20" s="1"/>
  <c r="N98" i="20"/>
  <c r="Z98" i="20" s="1"/>
  <c r="N89" i="20"/>
  <c r="Z89" i="20" s="1"/>
  <c r="N90" i="20"/>
  <c r="Z90" i="20" s="1"/>
  <c r="N91" i="20"/>
  <c r="Z91" i="20" s="1"/>
  <c r="N92" i="20"/>
  <c r="Z92" i="20" s="1"/>
  <c r="N88" i="20"/>
  <c r="Z88" i="20" s="1"/>
  <c r="N78" i="20"/>
  <c r="Z78" i="20" s="1"/>
  <c r="N79" i="20"/>
  <c r="Z79" i="20" s="1"/>
  <c r="N80" i="20"/>
  <c r="Z80" i="20" s="1"/>
  <c r="N81" i="20"/>
  <c r="Z81" i="20" s="1"/>
  <c r="N82" i="20"/>
  <c r="Z82" i="20" s="1"/>
  <c r="N77" i="20"/>
  <c r="Z77" i="20" s="1"/>
  <c r="N67" i="20"/>
  <c r="Z67" i="20" s="1"/>
  <c r="N68" i="20"/>
  <c r="Z68" i="20" s="1"/>
  <c r="N69" i="20"/>
  <c r="Z69" i="20" s="1"/>
  <c r="N70" i="20"/>
  <c r="Z70" i="20" s="1"/>
  <c r="N71" i="20"/>
  <c r="Z71" i="20" s="1"/>
  <c r="N66" i="20"/>
  <c r="Z66" i="20" s="1"/>
  <c r="N50" i="20"/>
  <c r="Z50" i="20" s="1"/>
  <c r="N51" i="20"/>
  <c r="Z51" i="20" s="1"/>
  <c r="N52" i="20"/>
  <c r="Z52" i="20" s="1"/>
  <c r="N53" i="20"/>
  <c r="Z53" i="20" s="1"/>
  <c r="N54" i="20"/>
  <c r="Z54" i="20" s="1"/>
  <c r="N55" i="20"/>
  <c r="Z55" i="20" s="1"/>
  <c r="N56" i="20"/>
  <c r="Z56" i="20" s="1"/>
  <c r="N57" i="20"/>
  <c r="Z57" i="20" s="1"/>
  <c r="N58" i="20"/>
  <c r="Z58" i="20" s="1"/>
  <c r="N59" i="20"/>
  <c r="Z59" i="20" s="1"/>
  <c r="N60" i="20"/>
  <c r="Z60" i="20" s="1"/>
  <c r="N49" i="20"/>
  <c r="Z49" i="20" s="1"/>
  <c r="N32" i="20"/>
  <c r="Z32" i="20" s="1"/>
  <c r="N33" i="20"/>
  <c r="Z33" i="20" s="1"/>
  <c r="N34" i="20"/>
  <c r="Z34" i="20" s="1"/>
  <c r="N35" i="20"/>
  <c r="Z35" i="20" s="1"/>
  <c r="N36" i="20"/>
  <c r="Z36" i="20" s="1"/>
  <c r="N37" i="20"/>
  <c r="Z37" i="20" s="1"/>
  <c r="N38" i="20"/>
  <c r="Z38" i="20" s="1"/>
  <c r="N39" i="20"/>
  <c r="Z39" i="20" s="1"/>
  <c r="N40" i="20"/>
  <c r="Z40" i="20" s="1"/>
  <c r="N41" i="20"/>
  <c r="Z41" i="20" s="1"/>
  <c r="N42" i="20"/>
  <c r="Z42" i="20" s="1"/>
  <c r="N43" i="20"/>
  <c r="Z43" i="20" s="1"/>
  <c r="N31" i="20"/>
  <c r="Z31" i="20" s="1"/>
  <c r="N17" i="20"/>
  <c r="Z17" i="20" s="1"/>
  <c r="N18" i="20"/>
  <c r="Z18" i="20" s="1"/>
  <c r="N19" i="20"/>
  <c r="Z19" i="20" s="1"/>
  <c r="N20" i="20"/>
  <c r="Z20" i="20" s="1"/>
  <c r="N21" i="20"/>
  <c r="Z21" i="20" s="1"/>
  <c r="N22" i="20"/>
  <c r="Z22" i="20" s="1"/>
  <c r="N23" i="20"/>
  <c r="Z23" i="20" s="1"/>
  <c r="N24" i="20"/>
  <c r="Z24" i="20" s="1"/>
  <c r="N25" i="20"/>
  <c r="Z25" i="20" s="1"/>
  <c r="N16" i="20"/>
  <c r="Z16" i="20" s="1"/>
  <c r="N5" i="20"/>
  <c r="Z5" i="20" s="1"/>
  <c r="N6" i="20"/>
  <c r="Z6" i="20" s="1"/>
  <c r="N7" i="20"/>
  <c r="Z7" i="20" s="1"/>
  <c r="N8" i="20"/>
  <c r="Z8" i="20" s="1"/>
  <c r="N9" i="20"/>
  <c r="Z9" i="20" s="1"/>
  <c r="N10" i="20"/>
  <c r="Z10" i="20" s="1"/>
  <c r="N4" i="20"/>
  <c r="Z4" i="20" s="1"/>
  <c r="J99" i="3"/>
  <c r="R99" i="3" s="1"/>
  <c r="J100" i="3"/>
  <c r="R100" i="3" s="1"/>
  <c r="J101" i="3"/>
  <c r="R101" i="3" s="1"/>
  <c r="J102" i="3"/>
  <c r="R102" i="3" s="1"/>
  <c r="J103" i="3"/>
  <c r="R103" i="3" s="1"/>
  <c r="J98" i="3"/>
  <c r="R98" i="3" s="1"/>
  <c r="J89" i="3"/>
  <c r="R89" i="3" s="1"/>
  <c r="J90" i="3"/>
  <c r="R90" i="3" s="1"/>
  <c r="J91" i="3"/>
  <c r="R91" i="3" s="1"/>
  <c r="J92" i="3"/>
  <c r="R92" i="3" s="1"/>
  <c r="J88" i="3"/>
  <c r="R88" i="3" s="1"/>
  <c r="J78" i="3"/>
  <c r="R78" i="3" s="1"/>
  <c r="J79" i="3"/>
  <c r="R79" i="3" s="1"/>
  <c r="J80" i="3"/>
  <c r="R80" i="3" s="1"/>
  <c r="J81" i="3"/>
  <c r="R81" i="3" s="1"/>
  <c r="J82" i="3"/>
  <c r="R82" i="3" s="1"/>
  <c r="R77" i="3"/>
  <c r="J67" i="3"/>
  <c r="R67" i="3" s="1"/>
  <c r="J68" i="3"/>
  <c r="R68" i="3" s="1"/>
  <c r="J69" i="3"/>
  <c r="R69" i="3" s="1"/>
  <c r="J70" i="3"/>
  <c r="R70" i="3" s="1"/>
  <c r="J71" i="3"/>
  <c r="R71" i="3" s="1"/>
  <c r="J66" i="3"/>
  <c r="R66" i="3" s="1"/>
  <c r="J50" i="3"/>
  <c r="R50" i="3" s="1"/>
  <c r="J51" i="3"/>
  <c r="R51" i="3" s="1"/>
  <c r="J52" i="3"/>
  <c r="R52" i="3" s="1"/>
  <c r="J53" i="3"/>
  <c r="R53" i="3" s="1"/>
  <c r="J54" i="3"/>
  <c r="R54" i="3" s="1"/>
  <c r="J55" i="3"/>
  <c r="R55" i="3" s="1"/>
  <c r="J56" i="3"/>
  <c r="R56" i="3" s="1"/>
  <c r="J57" i="3"/>
  <c r="R57" i="3" s="1"/>
  <c r="J58" i="3"/>
  <c r="R58" i="3" s="1"/>
  <c r="J59" i="3"/>
  <c r="R59" i="3" s="1"/>
  <c r="J60" i="3"/>
  <c r="R60" i="3" s="1"/>
  <c r="J49" i="3"/>
  <c r="R49" i="3" s="1"/>
  <c r="J32" i="3"/>
  <c r="R32" i="3" s="1"/>
  <c r="J33" i="3"/>
  <c r="R33" i="3" s="1"/>
  <c r="J34" i="3"/>
  <c r="R34" i="3" s="1"/>
  <c r="J35" i="3"/>
  <c r="R35" i="3" s="1"/>
  <c r="J36" i="3"/>
  <c r="R36" i="3" s="1"/>
  <c r="J37" i="3"/>
  <c r="R37" i="3" s="1"/>
  <c r="J38" i="3"/>
  <c r="R38" i="3" s="1"/>
  <c r="J39" i="3"/>
  <c r="R39" i="3" s="1"/>
  <c r="J40" i="3"/>
  <c r="R40" i="3" s="1"/>
  <c r="J41" i="3"/>
  <c r="R41" i="3" s="1"/>
  <c r="J42" i="3"/>
  <c r="R42" i="3" s="1"/>
  <c r="J43" i="3"/>
  <c r="R43" i="3" s="1"/>
  <c r="J31" i="3"/>
  <c r="R31" i="3" s="1"/>
  <c r="J17" i="3"/>
  <c r="R17" i="3" s="1"/>
  <c r="J18" i="3"/>
  <c r="R18" i="3" s="1"/>
  <c r="J19" i="3"/>
  <c r="R19" i="3" s="1"/>
  <c r="J20" i="3"/>
  <c r="R20" i="3" s="1"/>
  <c r="J21" i="3"/>
  <c r="R21" i="3" s="1"/>
  <c r="J22" i="3"/>
  <c r="R22" i="3" s="1"/>
  <c r="J23" i="3"/>
  <c r="R23" i="3" s="1"/>
  <c r="J24" i="3"/>
  <c r="R24" i="3" s="1"/>
  <c r="J25" i="3"/>
  <c r="R25" i="3" s="1"/>
  <c r="J16" i="3"/>
  <c r="R16" i="3" s="1"/>
  <c r="J5" i="3"/>
  <c r="R5" i="3" s="1"/>
  <c r="J6" i="3"/>
  <c r="R6" i="3" s="1"/>
  <c r="J7" i="3"/>
  <c r="R7" i="3" s="1"/>
  <c r="J8" i="3"/>
  <c r="R8" i="3" s="1"/>
  <c r="J9" i="3"/>
  <c r="R9" i="3" s="1"/>
  <c r="J10" i="3"/>
  <c r="R10" i="3" s="1"/>
  <c r="J4" i="3"/>
  <c r="R4" i="3" s="1"/>
  <c r="J151" i="3"/>
  <c r="R151" i="3" s="1"/>
  <c r="J150" i="3"/>
  <c r="R150" i="3" s="1"/>
  <c r="J142" i="3"/>
  <c r="R142" i="3" s="1"/>
  <c r="J143" i="3"/>
  <c r="R143" i="3" s="1"/>
  <c r="J144" i="3"/>
  <c r="R144" i="3" s="1"/>
  <c r="J141" i="3"/>
  <c r="R141" i="3" s="1"/>
  <c r="J132" i="3"/>
  <c r="R132" i="3" s="1"/>
  <c r="J133" i="3"/>
  <c r="R133" i="3" s="1"/>
  <c r="J134" i="3"/>
  <c r="R134" i="3" s="1"/>
  <c r="J135" i="3"/>
  <c r="R135" i="3" s="1"/>
  <c r="J131" i="3"/>
  <c r="R131" i="3" s="1"/>
  <c r="J120" i="3"/>
  <c r="R120" i="3" s="1"/>
  <c r="J121" i="3"/>
  <c r="R121" i="3" s="1"/>
  <c r="J122" i="3"/>
  <c r="R122" i="3" s="1"/>
  <c r="J123" i="3"/>
  <c r="R123" i="3" s="1"/>
  <c r="J124" i="3"/>
  <c r="R124" i="3" s="1"/>
  <c r="J125" i="3"/>
  <c r="R125" i="3" s="1"/>
  <c r="J119" i="3"/>
  <c r="R119" i="3" s="1"/>
  <c r="J110" i="3"/>
  <c r="R110" i="3" s="1"/>
  <c r="J111" i="3"/>
  <c r="R111" i="3" s="1"/>
  <c r="J112" i="3"/>
  <c r="R112" i="3" s="1"/>
  <c r="J113" i="3"/>
  <c r="R113" i="3" s="1"/>
  <c r="J109" i="3"/>
  <c r="R109" i="3" s="1"/>
  <c r="G91" i="3" l="1"/>
  <c r="F103" i="18" s="1"/>
  <c r="I90" i="3"/>
  <c r="H102" i="18" s="1"/>
  <c r="F90" i="3"/>
  <c r="E102" i="18" s="1"/>
  <c r="G40" i="3"/>
  <c r="F52" i="18" s="1"/>
  <c r="G50" i="3"/>
  <c r="F35" i="18" s="1"/>
  <c r="E36" i="3"/>
  <c r="D33" i="18" s="1"/>
  <c r="H31" i="3"/>
  <c r="G94" i="18" s="1"/>
  <c r="E51" i="3"/>
  <c r="D36" i="18" s="1"/>
  <c r="I24" i="3"/>
  <c r="H72" i="18" s="1"/>
  <c r="H5" i="3"/>
  <c r="G30" i="18" s="1"/>
  <c r="F60" i="3"/>
  <c r="E80" i="18" s="1"/>
  <c r="I6" i="3"/>
  <c r="H19" i="18" s="1"/>
  <c r="G25" i="3"/>
  <c r="F31" i="18" s="1"/>
  <c r="H10" i="3"/>
  <c r="G4" i="18" s="1"/>
  <c r="H23" i="3"/>
  <c r="G71" i="18" s="1"/>
  <c r="H39" i="3"/>
  <c r="G51" i="18" s="1"/>
  <c r="F16" i="3"/>
  <c r="E91" i="18" s="1"/>
  <c r="F17" i="3"/>
  <c r="E92" i="18" s="1"/>
  <c r="G141" i="3"/>
  <c r="F85" i="18" s="1"/>
  <c r="AE23" i="11"/>
  <c r="J34" i="20" s="1"/>
  <c r="I97" i="23" s="1"/>
  <c r="AD85" i="11"/>
  <c r="E143" i="3"/>
  <c r="D76" i="18" s="1"/>
  <c r="F25" i="3"/>
  <c r="E31" i="18" s="1"/>
  <c r="G90" i="3"/>
  <c r="F102" i="18" s="1"/>
  <c r="F36" i="3"/>
  <c r="E33" i="18" s="1"/>
  <c r="H135" i="3"/>
  <c r="G63" i="18" s="1"/>
  <c r="F32" i="3"/>
  <c r="E95" i="18" s="1"/>
  <c r="AB86" i="11"/>
  <c r="G142" i="20" s="1"/>
  <c r="F43" i="23" s="1"/>
  <c r="Z72" i="11"/>
  <c r="AH6" i="11"/>
  <c r="E88" i="3"/>
  <c r="D100" i="18" s="1"/>
  <c r="E40" i="3"/>
  <c r="D52" i="18" s="1"/>
  <c r="AH63" i="11"/>
  <c r="F38" i="3"/>
  <c r="E50" i="18" s="1"/>
  <c r="AF8" i="11"/>
  <c r="H124" i="3"/>
  <c r="G107" i="18" s="1"/>
  <c r="I124" i="3"/>
  <c r="H107" i="18" s="1"/>
  <c r="E69" i="3"/>
  <c r="D57" i="18" s="1"/>
  <c r="AH51" i="11"/>
  <c r="AC44" i="11"/>
  <c r="Y36" i="11"/>
  <c r="AC56" i="11"/>
  <c r="E55" i="3"/>
  <c r="D55" i="18" s="1"/>
  <c r="F55" i="3"/>
  <c r="E55" i="18" s="1"/>
  <c r="AE76" i="11"/>
  <c r="Y29" i="11"/>
  <c r="D82" i="3"/>
  <c r="C12" i="18" s="1"/>
  <c r="AF33" i="11"/>
  <c r="X40" i="11"/>
  <c r="AD81" i="11"/>
  <c r="I132" i="20" s="1"/>
  <c r="H26" i="23" s="1"/>
  <c r="C142" i="3"/>
  <c r="B43" i="18" s="1"/>
  <c r="X89" i="11"/>
  <c r="AB34" i="11"/>
  <c r="AA35" i="11"/>
  <c r="AF27" i="11"/>
  <c r="AA67" i="11"/>
  <c r="E81" i="3"/>
  <c r="D23" i="18" s="1"/>
  <c r="C102" i="3"/>
  <c r="B59" i="18" s="1"/>
  <c r="AD75" i="11"/>
  <c r="C5" i="3"/>
  <c r="B30" i="18" s="1"/>
  <c r="AB37" i="11"/>
  <c r="E38" i="3"/>
  <c r="D50" i="18" s="1"/>
  <c r="E98" i="3"/>
  <c r="D83" i="18" s="1"/>
  <c r="AD49" i="11"/>
  <c r="AF11" i="11"/>
  <c r="AD15" i="11"/>
  <c r="I21" i="20" s="1"/>
  <c r="H70" i="23" s="1"/>
  <c r="F8" i="3"/>
  <c r="E90" i="18" s="1"/>
  <c r="AF28" i="11"/>
  <c r="AD48" i="11"/>
  <c r="E141" i="3"/>
  <c r="D85" i="18" s="1"/>
  <c r="E101" i="3"/>
  <c r="D58" i="18" s="1"/>
  <c r="E25" i="3"/>
  <c r="D31" i="18" s="1"/>
  <c r="AB66" i="11"/>
  <c r="Z12" i="11"/>
  <c r="G120" i="3"/>
  <c r="F105" i="18" s="1"/>
  <c r="AB59" i="11"/>
  <c r="G90" i="20" s="1"/>
  <c r="F102" i="23" s="1"/>
  <c r="F5" i="3"/>
  <c r="E30" i="18" s="1"/>
  <c r="E105" i="18"/>
  <c r="B106" i="18"/>
  <c r="E106" i="18"/>
  <c r="B42" i="18"/>
  <c r="C42" i="18"/>
  <c r="D106" i="18"/>
  <c r="B74" i="18"/>
  <c r="D105" i="18"/>
  <c r="C106" i="18"/>
  <c r="C4" i="3"/>
  <c r="F21" i="3"/>
  <c r="E70" i="18" s="1"/>
  <c r="E18" i="3"/>
  <c r="D69" i="18" s="1"/>
  <c r="E49" i="3"/>
  <c r="D34" i="18" s="1"/>
  <c r="I36" i="3"/>
  <c r="H33" i="18" s="1"/>
  <c r="F41" i="3"/>
  <c r="E6" i="18" s="1"/>
  <c r="F68" i="3"/>
  <c r="E22" i="18" s="1"/>
  <c r="Z35" i="3"/>
  <c r="I32" i="18"/>
  <c r="Z18" i="3"/>
  <c r="I69" i="18"/>
  <c r="Z52" i="3"/>
  <c r="I73" i="18"/>
  <c r="Z80" i="3"/>
  <c r="I38" i="18"/>
  <c r="Z100" i="3"/>
  <c r="I24" i="18"/>
  <c r="AL23" i="20"/>
  <c r="M71" i="23"/>
  <c r="AL39" i="20"/>
  <c r="M51" i="23"/>
  <c r="AL57" i="20"/>
  <c r="M8" i="23"/>
  <c r="AL68" i="20"/>
  <c r="M22" i="23"/>
  <c r="AL89" i="20"/>
  <c r="M101" i="23"/>
  <c r="AL119" i="20"/>
  <c r="M104" i="23"/>
  <c r="AL141" i="20"/>
  <c r="M85" i="23"/>
  <c r="Z135" i="3"/>
  <c r="I63" i="18"/>
  <c r="AL58" i="20"/>
  <c r="M9" i="23"/>
  <c r="Z134" i="3"/>
  <c r="I75" i="18"/>
  <c r="Z34" i="3"/>
  <c r="I97" i="18"/>
  <c r="Z133" i="3"/>
  <c r="I62" i="18"/>
  <c r="Z17" i="3"/>
  <c r="I92" i="18"/>
  <c r="Z51" i="3"/>
  <c r="I36" i="18"/>
  <c r="Z79" i="3"/>
  <c r="I99" i="18"/>
  <c r="Z99" i="3"/>
  <c r="I40" i="18"/>
  <c r="AL22" i="20"/>
  <c r="M93" i="23"/>
  <c r="AL38" i="20"/>
  <c r="M50" i="23"/>
  <c r="AL56" i="20"/>
  <c r="M56" i="23"/>
  <c r="AL67" i="20"/>
  <c r="M21" i="23"/>
  <c r="AL98" i="20"/>
  <c r="M83" i="23"/>
  <c r="AL125" i="20"/>
  <c r="M14" i="23"/>
  <c r="AL144" i="20"/>
  <c r="M15" i="23"/>
  <c r="Z9" i="3"/>
  <c r="I68" i="18"/>
  <c r="AL90" i="20"/>
  <c r="M102" i="23"/>
  <c r="Z112" i="3"/>
  <c r="I61" i="18"/>
  <c r="Z8" i="3"/>
  <c r="I90" i="18"/>
  <c r="Z111" i="3"/>
  <c r="I60" i="18"/>
  <c r="Z7" i="3"/>
  <c r="I47" i="18"/>
  <c r="Z33" i="3"/>
  <c r="I96" i="18"/>
  <c r="Z110" i="3"/>
  <c r="I25" i="18"/>
  <c r="Z132" i="3"/>
  <c r="I26" i="18"/>
  <c r="Z6" i="3"/>
  <c r="I19" i="18"/>
  <c r="Z31" i="3"/>
  <c r="I94" i="18"/>
  <c r="Z32" i="3"/>
  <c r="I95" i="18"/>
  <c r="Z50" i="3"/>
  <c r="I35" i="18"/>
  <c r="Z78" i="3"/>
  <c r="I82" i="18"/>
  <c r="AL4" i="20"/>
  <c r="M89" i="23"/>
  <c r="AL21" i="20"/>
  <c r="M70" i="23"/>
  <c r="AL37" i="20"/>
  <c r="M49" i="23"/>
  <c r="AL55" i="20"/>
  <c r="M55" i="23"/>
  <c r="AL77" i="20"/>
  <c r="M81" i="23"/>
  <c r="AL103" i="20"/>
  <c r="M41" i="23"/>
  <c r="AL124" i="20"/>
  <c r="M107" i="23"/>
  <c r="AL143" i="20"/>
  <c r="M76" i="23"/>
  <c r="Z19" i="3"/>
  <c r="I48" i="18"/>
  <c r="AL40" i="20"/>
  <c r="M52" i="23"/>
  <c r="Z141" i="3"/>
  <c r="I85" i="18"/>
  <c r="Z66" i="3"/>
  <c r="I98" i="18"/>
  <c r="AL20" i="20"/>
  <c r="M5" i="23"/>
  <c r="AL82" i="20"/>
  <c r="M12" i="23"/>
  <c r="AL102" i="20"/>
  <c r="M59" i="23"/>
  <c r="AL123" i="20"/>
  <c r="M74" i="23"/>
  <c r="AL142" i="20"/>
  <c r="M43" i="23"/>
  <c r="Z53" i="3"/>
  <c r="I20" i="18"/>
  <c r="Z43" i="3"/>
  <c r="I53" i="18"/>
  <c r="Z88" i="3"/>
  <c r="I100" i="18"/>
  <c r="AL54" i="20"/>
  <c r="M54" i="23"/>
  <c r="Z125" i="3"/>
  <c r="I14" i="18"/>
  <c r="Z144" i="3"/>
  <c r="I15" i="18"/>
  <c r="Z16" i="3"/>
  <c r="I91" i="18"/>
  <c r="Z42" i="3"/>
  <c r="I7" i="18"/>
  <c r="Z60" i="3"/>
  <c r="I80" i="18"/>
  <c r="Z71" i="3"/>
  <c r="I11" i="18"/>
  <c r="Z92" i="3"/>
  <c r="I39" i="18"/>
  <c r="AL9" i="20"/>
  <c r="M68" i="23"/>
  <c r="AL19" i="20"/>
  <c r="M48" i="23"/>
  <c r="AL35" i="20"/>
  <c r="M32" i="23"/>
  <c r="AL53" i="20"/>
  <c r="M20" i="23"/>
  <c r="AL81" i="20"/>
  <c r="M23" i="23"/>
  <c r="AL101" i="20"/>
  <c r="M58" i="23"/>
  <c r="AL122" i="20"/>
  <c r="M42" i="23"/>
  <c r="Z101" i="3"/>
  <c r="I58" i="18"/>
  <c r="Z119" i="3"/>
  <c r="I104" i="18"/>
  <c r="Z5" i="3"/>
  <c r="I30" i="18"/>
  <c r="Z49" i="3"/>
  <c r="I34" i="18"/>
  <c r="AL10" i="20"/>
  <c r="M4" i="23"/>
  <c r="AL36" i="20"/>
  <c r="M33" i="23"/>
  <c r="Z124" i="3"/>
  <c r="I107" i="18"/>
  <c r="Z143" i="3"/>
  <c r="I76" i="18"/>
  <c r="Z25" i="3"/>
  <c r="I31" i="18"/>
  <c r="Z41" i="3"/>
  <c r="I6" i="18"/>
  <c r="Z59" i="3"/>
  <c r="I37" i="18"/>
  <c r="Z70" i="3"/>
  <c r="I10" i="18"/>
  <c r="Z91" i="3"/>
  <c r="I103" i="18"/>
  <c r="AL8" i="20"/>
  <c r="M90" i="23"/>
  <c r="AL18" i="20"/>
  <c r="M69" i="23"/>
  <c r="AL34" i="20"/>
  <c r="M97" i="23"/>
  <c r="AL52" i="20"/>
  <c r="M73" i="23"/>
  <c r="AL80" i="20"/>
  <c r="M38" i="23"/>
  <c r="AL100" i="20"/>
  <c r="M24" i="23"/>
  <c r="AL121" i="20"/>
  <c r="M106" i="23"/>
  <c r="Z81" i="3"/>
  <c r="I23" i="18"/>
  <c r="AL132" i="20"/>
  <c r="M26" i="23"/>
  <c r="Z24" i="3"/>
  <c r="I72" i="18"/>
  <c r="Z58" i="3"/>
  <c r="I9" i="18"/>
  <c r="AL17" i="20"/>
  <c r="M92" i="23"/>
  <c r="AL99" i="20"/>
  <c r="M40" i="23"/>
  <c r="Z122" i="3"/>
  <c r="I42" i="18"/>
  <c r="Z150" i="3"/>
  <c r="I109" i="18"/>
  <c r="Z23" i="3"/>
  <c r="I71" i="18"/>
  <c r="Z39" i="3"/>
  <c r="I51" i="18"/>
  <c r="Z57" i="3"/>
  <c r="I8" i="18"/>
  <c r="Z68" i="3"/>
  <c r="I22" i="18"/>
  <c r="Z89" i="3"/>
  <c r="I101" i="18"/>
  <c r="AL6" i="20"/>
  <c r="M19" i="23"/>
  <c r="AL31" i="20"/>
  <c r="M94" i="23"/>
  <c r="AL32" i="20"/>
  <c r="M95" i="23"/>
  <c r="AL50" i="20"/>
  <c r="M35" i="23"/>
  <c r="AL78" i="20"/>
  <c r="M82" i="23"/>
  <c r="AL109" i="20"/>
  <c r="M84" i="23"/>
  <c r="AL131" i="20"/>
  <c r="M108" i="23"/>
  <c r="Z113" i="3"/>
  <c r="I13" i="18"/>
  <c r="AL69" i="20"/>
  <c r="M57" i="23"/>
  <c r="Z142" i="3"/>
  <c r="I43" i="18"/>
  <c r="Z90" i="3"/>
  <c r="I102" i="18"/>
  <c r="AL79" i="20"/>
  <c r="M99" i="23"/>
  <c r="Z121" i="3"/>
  <c r="I106" i="18"/>
  <c r="Z151" i="3"/>
  <c r="I64" i="18"/>
  <c r="Z22" i="3"/>
  <c r="I93" i="18"/>
  <c r="Z38" i="3"/>
  <c r="I50" i="18"/>
  <c r="Z56" i="3"/>
  <c r="I56" i="18"/>
  <c r="Z67" i="3"/>
  <c r="I21" i="18"/>
  <c r="Z98" i="3"/>
  <c r="I83" i="18"/>
  <c r="AL5" i="20"/>
  <c r="M30" i="23"/>
  <c r="AL43" i="20"/>
  <c r="M53" i="23"/>
  <c r="AL49" i="20"/>
  <c r="M34" i="23"/>
  <c r="AL66" i="20"/>
  <c r="M98" i="23"/>
  <c r="AL88" i="20"/>
  <c r="M100" i="23"/>
  <c r="AL113" i="20"/>
  <c r="M13" i="23"/>
  <c r="AL135" i="20"/>
  <c r="M63" i="23"/>
  <c r="AL110" i="20"/>
  <c r="M25" i="23"/>
  <c r="Z123" i="3"/>
  <c r="I74" i="18"/>
  <c r="Z69" i="3"/>
  <c r="I57" i="18"/>
  <c r="AL33" i="20"/>
  <c r="M96" i="23"/>
  <c r="AL120" i="20"/>
  <c r="M105" i="23"/>
  <c r="Z120" i="3"/>
  <c r="I105" i="18"/>
  <c r="Z4" i="3"/>
  <c r="I89" i="18"/>
  <c r="Z21" i="3"/>
  <c r="I70" i="18"/>
  <c r="Z37" i="3"/>
  <c r="I49" i="18"/>
  <c r="Z55" i="3"/>
  <c r="I55" i="18"/>
  <c r="Z77" i="3"/>
  <c r="I81" i="18"/>
  <c r="Z103" i="3"/>
  <c r="I41" i="18"/>
  <c r="AL16" i="20"/>
  <c r="M91" i="23"/>
  <c r="AL42" i="20"/>
  <c r="M7" i="23"/>
  <c r="AL60" i="20"/>
  <c r="M80" i="23"/>
  <c r="AL71" i="20"/>
  <c r="M11" i="23"/>
  <c r="AL92" i="20"/>
  <c r="M39" i="23"/>
  <c r="AL112" i="20"/>
  <c r="M61" i="23"/>
  <c r="AL134" i="20"/>
  <c r="M75" i="23"/>
  <c r="AL24" i="20"/>
  <c r="M72" i="23"/>
  <c r="Z40" i="3"/>
  <c r="I52" i="18"/>
  <c r="AL7" i="20"/>
  <c r="M47" i="23"/>
  <c r="AL51" i="20"/>
  <c r="M36" i="23"/>
  <c r="Z109" i="3"/>
  <c r="I84" i="18"/>
  <c r="Z131" i="3"/>
  <c r="I108" i="18"/>
  <c r="Z10" i="3"/>
  <c r="I4" i="18"/>
  <c r="Z20" i="3"/>
  <c r="I5" i="18"/>
  <c r="Z36" i="3"/>
  <c r="I33" i="18"/>
  <c r="Z54" i="3"/>
  <c r="I54" i="18"/>
  <c r="Z82" i="3"/>
  <c r="I12" i="18"/>
  <c r="Z102" i="3"/>
  <c r="I59" i="18"/>
  <c r="AL25" i="20"/>
  <c r="M31" i="23"/>
  <c r="AL41" i="20"/>
  <c r="M6" i="23"/>
  <c r="AL59" i="20"/>
  <c r="M37" i="23"/>
  <c r="AL70" i="20"/>
  <c r="M10" i="23"/>
  <c r="AL91" i="20"/>
  <c r="M103" i="23"/>
  <c r="AL111" i="20"/>
  <c r="M60" i="23"/>
  <c r="AL133" i="20"/>
  <c r="M62" i="23"/>
  <c r="B85" i="18"/>
  <c r="H108" i="18"/>
  <c r="B104" i="18"/>
  <c r="F62" i="18"/>
  <c r="G75" i="18"/>
  <c r="AL150" i="20"/>
  <c r="M109" i="23"/>
  <c r="AL151" i="20"/>
  <c r="M64" i="23"/>
  <c r="F49" i="3"/>
  <c r="E34" i="18" s="1"/>
  <c r="E5" i="3"/>
  <c r="D30" i="18" s="1"/>
  <c r="E16" i="3"/>
  <c r="D91" i="18" s="1"/>
  <c r="E6" i="3"/>
  <c r="D19" i="18" s="1"/>
  <c r="I67" i="3"/>
  <c r="H21" i="18" s="1"/>
  <c r="AD28" i="11"/>
  <c r="AH28" i="11"/>
  <c r="E67" i="3"/>
  <c r="D21" i="18" s="1"/>
  <c r="F81" i="3"/>
  <c r="E23" i="18" s="1"/>
  <c r="AG28" i="11"/>
  <c r="AC28" i="11"/>
  <c r="AB28" i="11"/>
  <c r="AE28" i="11"/>
  <c r="AA28" i="11"/>
  <c r="X28" i="11"/>
  <c r="I32" i="3"/>
  <c r="H95" i="18" s="1"/>
  <c r="Z28" i="11"/>
  <c r="Y28" i="11"/>
  <c r="AH75" i="11"/>
  <c r="F6" i="3"/>
  <c r="E19" i="18" s="1"/>
  <c r="E60" i="3"/>
  <c r="D80" i="18" s="1"/>
  <c r="Y51" i="11"/>
  <c r="AD51" i="11"/>
  <c r="I77" i="20" s="1"/>
  <c r="H81" i="23" s="1"/>
  <c r="AE51" i="11"/>
  <c r="X11" i="11"/>
  <c r="AB11" i="11"/>
  <c r="AE11" i="11"/>
  <c r="Y75" i="11"/>
  <c r="AC11" i="11"/>
  <c r="AG75" i="11"/>
  <c r="AF75" i="11"/>
  <c r="AC29" i="11"/>
  <c r="H70" i="3"/>
  <c r="G10" i="18" s="1"/>
  <c r="AH29" i="11"/>
  <c r="M78" i="20" s="1"/>
  <c r="L82" i="23" s="1"/>
  <c r="AF34" i="11"/>
  <c r="AB29" i="11"/>
  <c r="Y34" i="11"/>
  <c r="AE29" i="11"/>
  <c r="AA34" i="11"/>
  <c r="AG29" i="11"/>
  <c r="AC34" i="11"/>
  <c r="AF29" i="11"/>
  <c r="K40" i="20" s="1"/>
  <c r="J52" i="23" s="1"/>
  <c r="AD34" i="11"/>
  <c r="F37" i="3"/>
  <c r="E49" i="18" s="1"/>
  <c r="AE34" i="11"/>
  <c r="AG34" i="11"/>
  <c r="Z34" i="11"/>
  <c r="AE59" i="11"/>
  <c r="E66" i="3"/>
  <c r="D98" i="18" s="1"/>
  <c r="X59" i="11"/>
  <c r="F67" i="3"/>
  <c r="E21" i="18" s="1"/>
  <c r="Z59" i="11"/>
  <c r="Y59" i="11"/>
  <c r="AG59" i="11"/>
  <c r="AA59" i="11"/>
  <c r="H119" i="3"/>
  <c r="G104" i="18" s="1"/>
  <c r="AD59" i="11"/>
  <c r="AH59" i="11"/>
  <c r="E37" i="3"/>
  <c r="D49" i="18" s="1"/>
  <c r="H6" i="3"/>
  <c r="G19" i="18" s="1"/>
  <c r="Z81" i="11"/>
  <c r="AA81" i="11"/>
  <c r="G5" i="3"/>
  <c r="F30" i="18" s="1"/>
  <c r="E119" i="3"/>
  <c r="D104" i="18" s="1"/>
  <c r="E10" i="3"/>
  <c r="D4" i="18" s="1"/>
  <c r="Z27" i="11"/>
  <c r="H25" i="3"/>
  <c r="G31" i="18" s="1"/>
  <c r="Z51" i="11"/>
  <c r="H16" i="3"/>
  <c r="G91" i="18" s="1"/>
  <c r="AF51" i="11"/>
  <c r="K77" i="20" s="1"/>
  <c r="J81" i="23" s="1"/>
  <c r="Y81" i="11"/>
  <c r="AB51" i="11"/>
  <c r="G77" i="20" s="1"/>
  <c r="F81" i="23" s="1"/>
  <c r="F77" i="3"/>
  <c r="E81" i="18" s="1"/>
  <c r="AE81" i="11"/>
  <c r="AG51" i="11"/>
  <c r="AF81" i="11"/>
  <c r="K132" i="20" s="1"/>
  <c r="J26" i="23" s="1"/>
  <c r="AA51" i="11"/>
  <c r="H32" i="3"/>
  <c r="G95" i="18" s="1"/>
  <c r="H51" i="3"/>
  <c r="G36" i="18" s="1"/>
  <c r="F4" i="3"/>
  <c r="D123" i="3"/>
  <c r="F103" i="3"/>
  <c r="E41" i="18" s="1"/>
  <c r="Z29" i="11"/>
  <c r="AA29" i="11"/>
  <c r="AF59" i="11"/>
  <c r="AA83" i="11"/>
  <c r="E17" i="3"/>
  <c r="D92" i="18" s="1"/>
  <c r="F42" i="3"/>
  <c r="E7" i="18" s="1"/>
  <c r="X83" i="11"/>
  <c r="AH83" i="11"/>
  <c r="AE83" i="11"/>
  <c r="AG83" i="11"/>
  <c r="L134" i="20" s="1"/>
  <c r="K75" i="23" s="1"/>
  <c r="F53" i="3"/>
  <c r="E20" i="18" s="1"/>
  <c r="F79" i="3"/>
  <c r="E99" i="18" s="1"/>
  <c r="AD56" i="11"/>
  <c r="Y67" i="11"/>
  <c r="AC67" i="11"/>
  <c r="G135" i="3"/>
  <c r="AG11" i="11"/>
  <c r="AG81" i="11"/>
  <c r="AB75" i="11"/>
  <c r="G134" i="20" s="1"/>
  <c r="F75" i="23" s="1"/>
  <c r="AE56" i="11"/>
  <c r="G4" i="3"/>
  <c r="F89" i="18" s="1"/>
  <c r="H132" i="3"/>
  <c r="AH11" i="11"/>
  <c r="AH81" i="11"/>
  <c r="X75" i="11"/>
  <c r="AE67" i="11"/>
  <c r="D50" i="3"/>
  <c r="C35" i="18" s="1"/>
  <c r="Z11" i="11"/>
  <c r="AD83" i="11"/>
  <c r="I134" i="20" s="1"/>
  <c r="H75" i="23" s="1"/>
  <c r="Z75" i="11"/>
  <c r="AF35" i="11"/>
  <c r="AC35" i="11"/>
  <c r="AG67" i="11"/>
  <c r="AG27" i="11"/>
  <c r="I150" i="3"/>
  <c r="H109" i="18" s="1"/>
  <c r="AD66" i="11"/>
  <c r="X67" i="11"/>
  <c r="E4" i="3"/>
  <c r="D89" i="18" s="1"/>
  <c r="AE49" i="11"/>
  <c r="Z67" i="11"/>
  <c r="C36" i="3"/>
  <c r="B33" i="18" s="1"/>
  <c r="H40" i="3"/>
  <c r="G52" i="18" s="1"/>
  <c r="Z83" i="11"/>
  <c r="AA11" i="11"/>
  <c r="AD67" i="11"/>
  <c r="AH34" i="11"/>
  <c r="X29" i="11"/>
  <c r="C79" i="3"/>
  <c r="B99" i="18" s="1"/>
  <c r="AD11" i="11"/>
  <c r="AB81" i="11"/>
  <c r="AC59" i="11"/>
  <c r="Y83" i="11"/>
  <c r="AF67" i="11"/>
  <c r="X51" i="11"/>
  <c r="AC51" i="11"/>
  <c r="AA75" i="11"/>
  <c r="F34" i="3"/>
  <c r="E97" i="18" s="1"/>
  <c r="AH66" i="11"/>
  <c r="G101" i="3"/>
  <c r="F58" i="18" s="1"/>
  <c r="AB67" i="11"/>
  <c r="AH67" i="11"/>
  <c r="X81" i="11"/>
  <c r="AC81" i="11"/>
  <c r="AF83" i="11"/>
  <c r="AC75" i="11"/>
  <c r="E77" i="3"/>
  <c r="D81" i="18" s="1"/>
  <c r="E103" i="3"/>
  <c r="D41" i="18" s="1"/>
  <c r="X34" i="11"/>
  <c r="AD29" i="11"/>
  <c r="Y66" i="11"/>
  <c r="H50" i="3"/>
  <c r="G35" i="18" s="1"/>
  <c r="Y11" i="11"/>
  <c r="Y86" i="11"/>
  <c r="Z35" i="11"/>
  <c r="AC83" i="11"/>
  <c r="AE75" i="11"/>
  <c r="E109" i="3"/>
  <c r="D84" i="18" s="1"/>
  <c r="AA66" i="11"/>
  <c r="Y74" i="11"/>
  <c r="F101" i="3"/>
  <c r="E58" i="18" s="1"/>
  <c r="AF66" i="11"/>
  <c r="AG37" i="11"/>
  <c r="AC66" i="11"/>
  <c r="X66" i="11"/>
  <c r="G134" i="3"/>
  <c r="AE66" i="11"/>
  <c r="G37" i="3"/>
  <c r="F49" i="18" s="1"/>
  <c r="G57" i="3"/>
  <c r="F8" i="18" s="1"/>
  <c r="AG66" i="11"/>
  <c r="L102" i="20" s="1"/>
  <c r="K59" i="23" s="1"/>
  <c r="E79" i="3"/>
  <c r="D99" i="18" s="1"/>
  <c r="AB76" i="11"/>
  <c r="I151" i="3"/>
  <c r="H64" i="18" s="1"/>
  <c r="Z66" i="11"/>
  <c r="AE74" i="11"/>
  <c r="C22" i="3"/>
  <c r="B93" i="18" s="1"/>
  <c r="C20" i="3"/>
  <c r="B5" i="18" s="1"/>
  <c r="AB40" i="11"/>
  <c r="AC74" i="11"/>
  <c r="AB35" i="11"/>
  <c r="Y76" i="11"/>
  <c r="H60" i="3"/>
  <c r="G80" i="18" s="1"/>
  <c r="I20" i="3"/>
  <c r="H5" i="18" s="1"/>
  <c r="Y35" i="11"/>
  <c r="F99" i="3"/>
  <c r="E40" i="18" s="1"/>
  <c r="F57" i="3"/>
  <c r="E8" i="18" s="1"/>
  <c r="AA37" i="11"/>
  <c r="D58" i="3"/>
  <c r="C9" i="18" s="1"/>
  <c r="AH35" i="11"/>
  <c r="I69" i="3"/>
  <c r="H57" i="18" s="1"/>
  <c r="AD35" i="11"/>
  <c r="AE35" i="11"/>
  <c r="G17" i="3"/>
  <c r="F92" i="18" s="1"/>
  <c r="F144" i="3"/>
  <c r="E15" i="18" s="1"/>
  <c r="AH74" i="11"/>
  <c r="I123" i="3"/>
  <c r="C31" i="3"/>
  <c r="AE37" i="11"/>
  <c r="X35" i="11"/>
  <c r="AG35" i="11"/>
  <c r="AB27" i="11"/>
  <c r="F109" i="3"/>
  <c r="E84" i="18" s="1"/>
  <c r="E57" i="3"/>
  <c r="D8" i="18" s="1"/>
  <c r="AC37" i="11"/>
  <c r="X33" i="11"/>
  <c r="Y37" i="11"/>
  <c r="Z37" i="11"/>
  <c r="AD37" i="11"/>
  <c r="AG33" i="11"/>
  <c r="G49" i="3"/>
  <c r="F34" i="18" s="1"/>
  <c r="AF37" i="11"/>
  <c r="D119" i="3"/>
  <c r="AH37" i="11"/>
  <c r="H88" i="3"/>
  <c r="G100" i="18" s="1"/>
  <c r="X37" i="11"/>
  <c r="C32" i="20" s="1"/>
  <c r="B95" i="23" s="1"/>
  <c r="E23" i="3"/>
  <c r="D71" i="18" s="1"/>
  <c r="F23" i="3"/>
  <c r="E71" i="18" s="1"/>
  <c r="I41" i="3"/>
  <c r="H6" i="18" s="1"/>
  <c r="X86" i="11"/>
  <c r="C142" i="20" s="1"/>
  <c r="B43" i="23" s="1"/>
  <c r="H4" i="3"/>
  <c r="G89" i="18" s="1"/>
  <c r="D57" i="3"/>
  <c r="C8" i="18" s="1"/>
  <c r="H49" i="3"/>
  <c r="G34" i="18" s="1"/>
  <c r="G151" i="3"/>
  <c r="F64" i="18" s="1"/>
  <c r="H151" i="3"/>
  <c r="G64" i="18" s="1"/>
  <c r="H143" i="3"/>
  <c r="G76" i="18" s="1"/>
  <c r="X49" i="11"/>
  <c r="AF49" i="11"/>
  <c r="AH76" i="11"/>
  <c r="AF56" i="11"/>
  <c r="C144" i="3"/>
  <c r="B15" i="18" s="1"/>
  <c r="AC49" i="11"/>
  <c r="AG49" i="11"/>
  <c r="AC86" i="11"/>
  <c r="G71" i="3"/>
  <c r="F11" i="18" s="1"/>
  <c r="C33" i="3"/>
  <c r="B96" i="18" s="1"/>
  <c r="AG56" i="11"/>
  <c r="Y49" i="11"/>
  <c r="AH49" i="11"/>
  <c r="AD86" i="11"/>
  <c r="I142" i="20" s="1"/>
  <c r="H43" i="23" s="1"/>
  <c r="AA86" i="11"/>
  <c r="F142" i="20" s="1"/>
  <c r="E43" i="23" s="1"/>
  <c r="AH56" i="11"/>
  <c r="Z49" i="11"/>
  <c r="AG86" i="11"/>
  <c r="G89" i="3"/>
  <c r="F101" i="18" s="1"/>
  <c r="Y56" i="11"/>
  <c r="AA49" i="11"/>
  <c r="D24" i="3"/>
  <c r="C72" i="18" s="1"/>
  <c r="Z56" i="11"/>
  <c r="AB49" i="11"/>
  <c r="AB56" i="11"/>
  <c r="I19" i="3"/>
  <c r="H48" i="18" s="1"/>
  <c r="AC40" i="11"/>
  <c r="H120" i="3"/>
  <c r="G121" i="3"/>
  <c r="G81" i="3"/>
  <c r="F23" i="18" s="1"/>
  <c r="AD40" i="11"/>
  <c r="I125" i="3"/>
  <c r="AE40" i="11"/>
  <c r="AF40" i="11"/>
  <c r="H56" i="3"/>
  <c r="G56" i="18" s="1"/>
  <c r="D91" i="3"/>
  <c r="C103" i="18" s="1"/>
  <c r="Y40" i="11"/>
  <c r="AG40" i="11"/>
  <c r="G36" i="3"/>
  <c r="F33" i="18" s="1"/>
  <c r="I88" i="3"/>
  <c r="AA56" i="11"/>
  <c r="AD32" i="11"/>
  <c r="G150" i="3"/>
  <c r="F109" i="18" s="1"/>
  <c r="C133" i="3"/>
  <c r="G31" i="3"/>
  <c r="F94" i="18" s="1"/>
  <c r="Z40" i="11"/>
  <c r="AH40" i="11"/>
  <c r="C89" i="3"/>
  <c r="B101" i="18" s="1"/>
  <c r="AA40" i="11"/>
  <c r="I133" i="3"/>
  <c r="C92" i="3"/>
  <c r="B39" i="18" s="1"/>
  <c r="D150" i="3"/>
  <c r="C109" i="18" s="1"/>
  <c r="AE86" i="11"/>
  <c r="J142" i="20" s="1"/>
  <c r="I43" i="23" s="1"/>
  <c r="I112" i="3"/>
  <c r="H61" i="18" s="1"/>
  <c r="Y33" i="11"/>
  <c r="AH33" i="11"/>
  <c r="AB74" i="11"/>
  <c r="AG85" i="11"/>
  <c r="F119" i="3"/>
  <c r="E104" i="18" s="1"/>
  <c r="I59" i="3"/>
  <c r="H37" i="18" s="1"/>
  <c r="E78" i="3"/>
  <c r="D82" i="18" s="1"/>
  <c r="Y70" i="11"/>
  <c r="AB14" i="11"/>
  <c r="AF86" i="11"/>
  <c r="D141" i="3"/>
  <c r="C85" i="18" s="1"/>
  <c r="I142" i="3"/>
  <c r="H43" i="18" s="1"/>
  <c r="Z33" i="11"/>
  <c r="G19" i="3"/>
  <c r="F48" i="18" s="1"/>
  <c r="AG74" i="11"/>
  <c r="AG12" i="11"/>
  <c r="F20" i="3"/>
  <c r="E5" i="18" s="1"/>
  <c r="G53" i="3"/>
  <c r="F20" i="18" s="1"/>
  <c r="H58" i="3"/>
  <c r="G9" i="18" s="1"/>
  <c r="Y14" i="11"/>
  <c r="H24" i="3"/>
  <c r="G72" i="18" s="1"/>
  <c r="AC33" i="11"/>
  <c r="AF12" i="11"/>
  <c r="Z62" i="11"/>
  <c r="D67" i="3"/>
  <c r="C21" i="18" s="1"/>
  <c r="AA32" i="11"/>
  <c r="I100" i="3"/>
  <c r="H24" i="18" s="1"/>
  <c r="AA33" i="11"/>
  <c r="AE12" i="11"/>
  <c r="I9" i="3"/>
  <c r="H68" i="18" s="1"/>
  <c r="E59" i="3"/>
  <c r="D37" i="18" s="1"/>
  <c r="E99" i="3"/>
  <c r="D40" i="18" s="1"/>
  <c r="G52" i="3"/>
  <c r="F73" i="18" s="1"/>
  <c r="F88" i="3"/>
  <c r="E100" i="18" s="1"/>
  <c r="X70" i="11"/>
  <c r="D133" i="3"/>
  <c r="AH21" i="11"/>
  <c r="AA62" i="11"/>
  <c r="AD33" i="11"/>
  <c r="AG70" i="11"/>
  <c r="C38" i="3"/>
  <c r="B50" i="18" s="1"/>
  <c r="AE33" i="11"/>
  <c r="AE48" i="11"/>
  <c r="AB33" i="11"/>
  <c r="AF48" i="11"/>
  <c r="D98" i="3"/>
  <c r="C83" i="18" s="1"/>
  <c r="AB70" i="11"/>
  <c r="AF76" i="11"/>
  <c r="AC15" i="11"/>
  <c r="AF32" i="11"/>
  <c r="Y12" i="11"/>
  <c r="G124" i="3"/>
  <c r="AC70" i="11"/>
  <c r="C151" i="3"/>
  <c r="B64" i="18" s="1"/>
  <c r="AC76" i="11"/>
  <c r="AG32" i="11"/>
  <c r="I110" i="3"/>
  <c r="H25" i="18" s="1"/>
  <c r="AA12" i="11"/>
  <c r="X48" i="11"/>
  <c r="X52" i="11"/>
  <c r="F133" i="3"/>
  <c r="H18" i="3"/>
  <c r="G69" i="18" s="1"/>
  <c r="D68" i="3"/>
  <c r="C22" i="18" s="1"/>
  <c r="AD70" i="11"/>
  <c r="Z6" i="11"/>
  <c r="AA8" i="11"/>
  <c r="AD80" i="11"/>
  <c r="I111" i="3"/>
  <c r="H60" i="18" s="1"/>
  <c r="AD12" i="11"/>
  <c r="AC48" i="11"/>
  <c r="H82" i="3"/>
  <c r="G12" i="18" s="1"/>
  <c r="AG52" i="11"/>
  <c r="L78" i="20" s="1"/>
  <c r="K82" i="23" s="1"/>
  <c r="G110" i="3"/>
  <c r="F25" i="18" s="1"/>
  <c r="F39" i="3"/>
  <c r="E51" i="18" s="1"/>
  <c r="AF70" i="11"/>
  <c r="C91" i="3"/>
  <c r="B103" i="18" s="1"/>
  <c r="H57" i="3"/>
  <c r="G8" i="18" s="1"/>
  <c r="AA6" i="11"/>
  <c r="X12" i="11"/>
  <c r="AA52" i="11"/>
  <c r="F78" i="20" s="1"/>
  <c r="E82" i="23" s="1"/>
  <c r="AA70" i="11"/>
  <c r="AB6" i="11"/>
  <c r="AC52" i="11"/>
  <c r="H78" i="20" s="1"/>
  <c r="G82" i="23" s="1"/>
  <c r="F24" i="3"/>
  <c r="E72" i="18" s="1"/>
  <c r="AH70" i="11"/>
  <c r="D22" i="3"/>
  <c r="C93" i="18" s="1"/>
  <c r="H68" i="3"/>
  <c r="G22" i="18" s="1"/>
  <c r="C131" i="3"/>
  <c r="Z76" i="11"/>
  <c r="AD63" i="11"/>
  <c r="I4" i="3"/>
  <c r="AC32" i="11"/>
  <c r="H43" i="20" s="1"/>
  <c r="G53" i="23" s="1"/>
  <c r="Y85" i="11"/>
  <c r="AB12" i="11"/>
  <c r="G22" i="3"/>
  <c r="F93" i="18" s="1"/>
  <c r="I22" i="3"/>
  <c r="H93" i="18" s="1"/>
  <c r="I134" i="3"/>
  <c r="D52" i="3"/>
  <c r="C73" i="18" s="1"/>
  <c r="C6" i="3"/>
  <c r="B19" i="18" s="1"/>
  <c r="X46" i="11"/>
  <c r="X8" i="11"/>
  <c r="AG8" i="11"/>
  <c r="AA21" i="11"/>
  <c r="F32" i="20" s="1"/>
  <c r="E95" i="23" s="1"/>
  <c r="C16" i="3"/>
  <c r="B91" i="18" s="1"/>
  <c r="I50" i="3"/>
  <c r="H35" i="18" s="1"/>
  <c r="X27" i="11"/>
  <c r="AH27" i="11"/>
  <c r="I103" i="3"/>
  <c r="H41" i="18" s="1"/>
  <c r="G18" i="3"/>
  <c r="F69" i="18" s="1"/>
  <c r="H110" i="3"/>
  <c r="G25" i="18" s="1"/>
  <c r="X56" i="11"/>
  <c r="F113" i="3"/>
  <c r="E13" i="18" s="1"/>
  <c r="E58" i="3"/>
  <c r="D9" i="18" s="1"/>
  <c r="AB8" i="11"/>
  <c r="G9" i="20" s="1"/>
  <c r="F68" i="23" s="1"/>
  <c r="H66" i="3"/>
  <c r="G98" i="18" s="1"/>
  <c r="AA14" i="11"/>
  <c r="Y8" i="11"/>
  <c r="AH8" i="11"/>
  <c r="I102" i="3"/>
  <c r="H59" i="18" s="1"/>
  <c r="C53" i="3"/>
  <c r="B20" i="18" s="1"/>
  <c r="AG21" i="11"/>
  <c r="AB63" i="11"/>
  <c r="D16" i="3"/>
  <c r="C91" i="18" s="1"/>
  <c r="AA85" i="11"/>
  <c r="D4" i="3"/>
  <c r="C89" i="18" s="1"/>
  <c r="AE27" i="11"/>
  <c r="AC27" i="11"/>
  <c r="H141" i="3"/>
  <c r="G85" i="18" s="1"/>
  <c r="E7" i="3"/>
  <c r="D47" i="18" s="1"/>
  <c r="E41" i="3"/>
  <c r="D6" i="18" s="1"/>
  <c r="I17" i="3"/>
  <c r="H92" i="18" s="1"/>
  <c r="G8" i="3"/>
  <c r="F90" i="18" s="1"/>
  <c r="AC8" i="11"/>
  <c r="I58" i="3"/>
  <c r="H9" i="18" s="1"/>
  <c r="G10" i="3"/>
  <c r="F4" i="18" s="1"/>
  <c r="AF85" i="11"/>
  <c r="Y27" i="11"/>
  <c r="F43" i="3"/>
  <c r="E53" i="18" s="1"/>
  <c r="F102" i="3"/>
  <c r="E59" i="18" s="1"/>
  <c r="F56" i="3"/>
  <c r="E56" i="18" s="1"/>
  <c r="F151" i="3"/>
  <c r="E64" i="18" s="1"/>
  <c r="H37" i="3"/>
  <c r="G49" i="18" s="1"/>
  <c r="I43" i="3"/>
  <c r="H53" i="18" s="1"/>
  <c r="H150" i="3"/>
  <c r="G109" i="18" s="1"/>
  <c r="G68" i="3"/>
  <c r="F22" i="18" s="1"/>
  <c r="AC6" i="11"/>
  <c r="AD8" i="11"/>
  <c r="I9" i="20" s="1"/>
  <c r="H68" i="23" s="1"/>
  <c r="AA76" i="11"/>
  <c r="D8" i="3"/>
  <c r="C90" i="18" s="1"/>
  <c r="D37" i="3"/>
  <c r="C49" i="18" s="1"/>
  <c r="AC71" i="11"/>
  <c r="Z86" i="11"/>
  <c r="E142" i="20" s="1"/>
  <c r="D43" i="23" s="1"/>
  <c r="AH86" i="11"/>
  <c r="AA74" i="11"/>
  <c r="AC23" i="11"/>
  <c r="AH85" i="11"/>
  <c r="AA27" i="11"/>
  <c r="F111" i="3"/>
  <c r="E60" i="18" s="1"/>
  <c r="E39" i="3"/>
  <c r="D51" i="18" s="1"/>
  <c r="E90" i="3"/>
  <c r="D102" i="18" s="1"/>
  <c r="C9" i="3"/>
  <c r="B68" i="18" s="1"/>
  <c r="F143" i="3"/>
  <c r="E76" i="18" s="1"/>
  <c r="F18" i="3"/>
  <c r="E69" i="18" s="1"/>
  <c r="Z71" i="11"/>
  <c r="D143" i="3"/>
  <c r="C76" i="18" s="1"/>
  <c r="G92" i="3"/>
  <c r="F39" i="18" s="1"/>
  <c r="AE6" i="11"/>
  <c r="AE8" i="11"/>
  <c r="J9" i="20" s="1"/>
  <c r="I68" i="23" s="1"/>
  <c r="AD76" i="11"/>
  <c r="D110" i="3"/>
  <c r="C25" i="18" s="1"/>
  <c r="Z21" i="11"/>
  <c r="AD71" i="11"/>
  <c r="I18" i="3"/>
  <c r="H69" i="18" s="1"/>
  <c r="D23" i="3"/>
  <c r="C71" i="18" s="1"/>
  <c r="X72" i="11"/>
  <c r="X32" i="11"/>
  <c r="C43" i="20" s="1"/>
  <c r="B53" i="23" s="1"/>
  <c r="I56" i="3"/>
  <c r="H56" i="18" s="1"/>
  <c r="X74" i="11"/>
  <c r="AD74" i="11"/>
  <c r="G23" i="3"/>
  <c r="F71" i="18" s="1"/>
  <c r="AD27" i="11"/>
  <c r="E131" i="3"/>
  <c r="G39" i="3"/>
  <c r="F51" i="18" s="1"/>
  <c r="F91" i="3"/>
  <c r="E103" i="18" s="1"/>
  <c r="C43" i="3"/>
  <c r="B53" i="18" s="1"/>
  <c r="I70" i="3"/>
  <c r="H10" i="18" s="1"/>
  <c r="F100" i="3"/>
  <c r="E24" i="18" s="1"/>
  <c r="C37" i="3"/>
  <c r="B49" i="18" s="1"/>
  <c r="AA71" i="11"/>
  <c r="H142" i="3"/>
  <c r="G43" i="18" s="1"/>
  <c r="D33" i="3"/>
  <c r="C96" i="18" s="1"/>
  <c r="H59" i="3"/>
  <c r="G37" i="18" s="1"/>
  <c r="H7" i="3"/>
  <c r="G47" i="18" s="1"/>
  <c r="H92" i="3"/>
  <c r="G39" i="18" s="1"/>
  <c r="Z8" i="11"/>
  <c r="E9" i="20" s="1"/>
  <c r="D68" i="23" s="1"/>
  <c r="AG76" i="11"/>
  <c r="Y21" i="11"/>
  <c r="AF71" i="11"/>
  <c r="C71" i="3"/>
  <c r="B11" i="18" s="1"/>
  <c r="I141" i="3"/>
  <c r="H85" i="18" s="1"/>
  <c r="I121" i="3"/>
  <c r="H106" i="18" s="1"/>
  <c r="G144" i="3"/>
  <c r="F15" i="18" s="1"/>
  <c r="D88" i="3"/>
  <c r="C100" i="18" s="1"/>
  <c r="Y32" i="11"/>
  <c r="Z74" i="11"/>
  <c r="AH12" i="11"/>
  <c r="AC12" i="11"/>
  <c r="I120" i="3"/>
  <c r="I113" i="3"/>
  <c r="H13" i="18" s="1"/>
  <c r="C50" i="3"/>
  <c r="B35" i="18" s="1"/>
  <c r="I101" i="3"/>
  <c r="H58" i="18" s="1"/>
  <c r="I40" i="3"/>
  <c r="H52" i="18" s="1"/>
  <c r="E24" i="3"/>
  <c r="D72" i="18" s="1"/>
  <c r="H121" i="3"/>
  <c r="H79" i="3"/>
  <c r="G99" i="18" s="1"/>
  <c r="D103" i="3"/>
  <c r="C41" i="18" s="1"/>
  <c r="D109" i="3"/>
  <c r="C84" i="18" s="1"/>
  <c r="E150" i="3"/>
  <c r="D109" i="18" s="1"/>
  <c r="E22" i="3"/>
  <c r="D93" i="18" s="1"/>
  <c r="H71" i="3"/>
  <c r="G11" i="18" s="1"/>
  <c r="D112" i="3"/>
  <c r="C61" i="18" s="1"/>
  <c r="D81" i="3"/>
  <c r="C23" i="18" s="1"/>
  <c r="AD23" i="11"/>
  <c r="AB23" i="11"/>
  <c r="G34" i="20" s="1"/>
  <c r="F97" i="23" s="1"/>
  <c r="AA23" i="11"/>
  <c r="F34" i="20" s="1"/>
  <c r="E97" i="23" s="1"/>
  <c r="AH23" i="11"/>
  <c r="Z23" i="11"/>
  <c r="AG23" i="11"/>
  <c r="Y23" i="11"/>
  <c r="H80" i="3"/>
  <c r="G38" i="18" s="1"/>
  <c r="H41" i="3"/>
  <c r="G6" i="18" s="1"/>
  <c r="H122" i="3"/>
  <c r="C125" i="3"/>
  <c r="C143" i="3"/>
  <c r="B76" i="18" s="1"/>
  <c r="H101" i="3"/>
  <c r="G58" i="18" s="1"/>
  <c r="H98" i="3"/>
  <c r="G83" i="18" s="1"/>
  <c r="H36" i="3"/>
  <c r="G33" i="18" s="1"/>
  <c r="Z46" i="11"/>
  <c r="AC46" i="11"/>
  <c r="C109" i="3"/>
  <c r="B84" i="18" s="1"/>
  <c r="C78" i="3"/>
  <c r="B82" i="18" s="1"/>
  <c r="AC14" i="11"/>
  <c r="AE63" i="11"/>
  <c r="X31" i="11"/>
  <c r="C42" i="20" s="1"/>
  <c r="B7" i="23" s="1"/>
  <c r="AD36" i="11"/>
  <c r="AF36" i="11"/>
  <c r="Z36" i="11"/>
  <c r="AG36" i="11"/>
  <c r="AB36" i="11"/>
  <c r="AE36" i="11"/>
  <c r="AA36" i="11"/>
  <c r="D34" i="3"/>
  <c r="C97" i="18" s="1"/>
  <c r="D142" i="3"/>
  <c r="C43" i="18" s="1"/>
  <c r="AF23" i="11"/>
  <c r="K34" i="20" s="1"/>
  <c r="J97" i="23" s="1"/>
  <c r="C103" i="3"/>
  <c r="B41" i="18" s="1"/>
  <c r="C56" i="3"/>
  <c r="B56" i="18" s="1"/>
  <c r="I10" i="3"/>
  <c r="H4" i="18" s="1"/>
  <c r="F19" i="3"/>
  <c r="E48" i="18" s="1"/>
  <c r="F125" i="3"/>
  <c r="E34" i="3"/>
  <c r="D97" i="18" s="1"/>
  <c r="E142" i="3"/>
  <c r="D43" i="18" s="1"/>
  <c r="E68" i="3"/>
  <c r="D22" i="18" s="1"/>
  <c r="E112" i="3"/>
  <c r="D61" i="18" s="1"/>
  <c r="H131" i="3"/>
  <c r="H90" i="3"/>
  <c r="G102" i="18" s="1"/>
  <c r="G67" i="3"/>
  <c r="F21" i="18" s="1"/>
  <c r="H123" i="3"/>
  <c r="I99" i="3"/>
  <c r="H40" i="18" s="1"/>
  <c r="AG72" i="11"/>
  <c r="Y72" i="11"/>
  <c r="AE72" i="11"/>
  <c r="AD72" i="11"/>
  <c r="AC72" i="11"/>
  <c r="AB72" i="11"/>
  <c r="F135" i="3"/>
  <c r="F33" i="3"/>
  <c r="E96" i="18" s="1"/>
  <c r="AC39" i="11"/>
  <c r="AB39" i="11"/>
  <c r="AA39" i="11"/>
  <c r="AH39" i="11"/>
  <c r="Z39" i="11"/>
  <c r="AG39" i="11"/>
  <c r="Y39" i="11"/>
  <c r="AF39" i="11"/>
  <c r="X39" i="11"/>
  <c r="Y46" i="11"/>
  <c r="D67" i="20" s="1"/>
  <c r="C21" i="23" s="1"/>
  <c r="H53" i="3"/>
  <c r="G20" i="18" s="1"/>
  <c r="AE62" i="11"/>
  <c r="AB62" i="11"/>
  <c r="AH62" i="11"/>
  <c r="X62" i="11"/>
  <c r="H8" i="3"/>
  <c r="G90" i="18" s="1"/>
  <c r="H20" i="3"/>
  <c r="G5" i="18" s="1"/>
  <c r="AE14" i="11"/>
  <c r="I49" i="3"/>
  <c r="AD62" i="11"/>
  <c r="AG63" i="11"/>
  <c r="D80" i="3"/>
  <c r="C38" i="18" s="1"/>
  <c r="D43" i="3"/>
  <c r="C53" i="18" s="1"/>
  <c r="G69" i="3"/>
  <c r="F57" i="18" s="1"/>
  <c r="G38" i="3"/>
  <c r="F50" i="18" s="1"/>
  <c r="H109" i="3"/>
  <c r="G84" i="18" s="1"/>
  <c r="H78" i="3"/>
  <c r="G82" i="18" s="1"/>
  <c r="AA72" i="11"/>
  <c r="Y31" i="11"/>
  <c r="D42" i="20" s="1"/>
  <c r="C7" i="23" s="1"/>
  <c r="X44" i="11"/>
  <c r="I91" i="3"/>
  <c r="H103" i="18" s="1"/>
  <c r="F10" i="3"/>
  <c r="E4" i="18" s="1"/>
  <c r="D90" i="3"/>
  <c r="C102" i="18" s="1"/>
  <c r="D134" i="3"/>
  <c r="D20" i="3"/>
  <c r="C5" i="18" s="1"/>
  <c r="AB46" i="11"/>
  <c r="G67" i="20" s="1"/>
  <c r="F21" i="23" s="1"/>
  <c r="F59" i="3"/>
  <c r="E37" i="18" s="1"/>
  <c r="F7" i="3"/>
  <c r="E47" i="18" s="1"/>
  <c r="E8" i="3"/>
  <c r="D90" i="18" s="1"/>
  <c r="E20" i="3"/>
  <c r="D5" i="18" s="1"/>
  <c r="I109" i="3"/>
  <c r="G119" i="3"/>
  <c r="F104" i="18" s="1"/>
  <c r="G131" i="3"/>
  <c r="F108" i="18" s="1"/>
  <c r="G59" i="3"/>
  <c r="F37" i="18" s="1"/>
  <c r="G7" i="3"/>
  <c r="F47" i="18" s="1"/>
  <c r="G6" i="3"/>
  <c r="F19" i="18" s="1"/>
  <c r="G42" i="3"/>
  <c r="F7" i="18" s="1"/>
  <c r="AD46" i="11"/>
  <c r="D21" i="3"/>
  <c r="C70" i="18" s="1"/>
  <c r="G143" i="3"/>
  <c r="F76" i="18" s="1"/>
  <c r="H89" i="3"/>
  <c r="G101" i="18" s="1"/>
  <c r="H52" i="3"/>
  <c r="G73" i="18" s="1"/>
  <c r="C90" i="3"/>
  <c r="B102" i="18" s="1"/>
  <c r="C134" i="3"/>
  <c r="H22" i="3"/>
  <c r="G93" i="18" s="1"/>
  <c r="C68" i="3"/>
  <c r="B22" i="18" s="1"/>
  <c r="I89" i="3"/>
  <c r="H101" i="18" s="1"/>
  <c r="I52" i="3"/>
  <c r="H73" i="18" s="1"/>
  <c r="AG6" i="11"/>
  <c r="X6" i="11"/>
  <c r="I81" i="3"/>
  <c r="H23" i="18" s="1"/>
  <c r="AB15" i="11"/>
  <c r="AH15" i="11"/>
  <c r="Z15" i="11"/>
  <c r="E21" i="20" s="1"/>
  <c r="D70" i="23" s="1"/>
  <c r="AG15" i="11"/>
  <c r="Y15" i="11"/>
  <c r="D21" i="20" s="1"/>
  <c r="C70" i="23" s="1"/>
  <c r="AF15" i="11"/>
  <c r="X15" i="11"/>
  <c r="AE15" i="11"/>
  <c r="J21" i="20" s="1"/>
  <c r="I70" i="23" s="1"/>
  <c r="AD6" i="11"/>
  <c r="D18" i="3"/>
  <c r="C69" i="18" s="1"/>
  <c r="AH36" i="11"/>
  <c r="AF62" i="11"/>
  <c r="D99" i="3"/>
  <c r="C40" i="18" s="1"/>
  <c r="I37" i="3"/>
  <c r="H49" i="18" s="1"/>
  <c r="C10" i="3"/>
  <c r="C82" i="3"/>
  <c r="B12" i="18" s="1"/>
  <c r="H102" i="3"/>
  <c r="G59" i="18" s="1"/>
  <c r="H77" i="3"/>
  <c r="G81" i="18" s="1"/>
  <c r="G109" i="3"/>
  <c r="F84" i="18" s="1"/>
  <c r="G78" i="3"/>
  <c r="F82" i="18" s="1"/>
  <c r="AF72" i="11"/>
  <c r="AD31" i="11"/>
  <c r="D5" i="3"/>
  <c r="C30" i="18" s="1"/>
  <c r="D41" i="3"/>
  <c r="C6" i="18" s="1"/>
  <c r="C132" i="3"/>
  <c r="C120" i="3"/>
  <c r="H112" i="3"/>
  <c r="G61" i="18" s="1"/>
  <c r="Z44" i="11"/>
  <c r="AC36" i="11"/>
  <c r="AD39" i="11"/>
  <c r="E53" i="3"/>
  <c r="D20" i="18" s="1"/>
  <c r="E151" i="3"/>
  <c r="D64" i="18" s="1"/>
  <c r="G80" i="3"/>
  <c r="F38" i="18" s="1"/>
  <c r="G43" i="3"/>
  <c r="F53" i="18" s="1"/>
  <c r="D55" i="3"/>
  <c r="C55" i="18" s="1"/>
  <c r="AH72" i="11"/>
  <c r="X80" i="11"/>
  <c r="AC80" i="11"/>
  <c r="AA80" i="11"/>
  <c r="AH80" i="11"/>
  <c r="Z80" i="11"/>
  <c r="AG80" i="11"/>
  <c r="L131" i="20" s="1"/>
  <c r="K108" i="23" s="1"/>
  <c r="Y80" i="11"/>
  <c r="AF80" i="11"/>
  <c r="D42" i="3"/>
  <c r="C7" i="18" s="1"/>
  <c r="C101" i="3"/>
  <c r="B58" i="18" s="1"/>
  <c r="C98" i="3"/>
  <c r="B83" i="18" s="1"/>
  <c r="I122" i="3"/>
  <c r="AF44" i="11"/>
  <c r="X36" i="11"/>
  <c r="AE39" i="11"/>
  <c r="F78" i="3"/>
  <c r="E82" i="18" s="1"/>
  <c r="H42" i="3"/>
  <c r="G7" i="18" s="1"/>
  <c r="H9" i="3"/>
  <c r="G68" i="18" s="1"/>
  <c r="F123" i="3"/>
  <c r="F31" i="3"/>
  <c r="E94" i="18" s="1"/>
  <c r="AA46" i="11"/>
  <c r="AF46" i="11"/>
  <c r="C112" i="3"/>
  <c r="B61" i="18" s="1"/>
  <c r="C88" i="3"/>
  <c r="B100" i="18" s="1"/>
  <c r="AF63" i="11"/>
  <c r="X63" i="11"/>
  <c r="AC63" i="11"/>
  <c r="AA63" i="11"/>
  <c r="AG14" i="11"/>
  <c r="Z14" i="11"/>
  <c r="AD14" i="11"/>
  <c r="G66" i="3"/>
  <c r="F98" i="18" s="1"/>
  <c r="G56" i="3"/>
  <c r="F56" i="18" s="1"/>
  <c r="AE31" i="11"/>
  <c r="AC31" i="11"/>
  <c r="AB31" i="11"/>
  <c r="G42" i="20" s="1"/>
  <c r="F7" i="23" s="1"/>
  <c r="AA31" i="11"/>
  <c r="F42" i="20" s="1"/>
  <c r="E7" i="23" s="1"/>
  <c r="AH31" i="11"/>
  <c r="Z31" i="11"/>
  <c r="AG46" i="11"/>
  <c r="K42" i="20"/>
  <c r="J7" i="23" s="1"/>
  <c r="AH14" i="11"/>
  <c r="I38" i="3"/>
  <c r="H50" i="18" s="1"/>
  <c r="AG62" i="11"/>
  <c r="G58" i="3"/>
  <c r="F9" i="18" s="1"/>
  <c r="G55" i="3"/>
  <c r="F55" i="18" s="1"/>
  <c r="Y6" i="11"/>
  <c r="H81" i="3"/>
  <c r="G23" i="18" s="1"/>
  <c r="D31" i="3"/>
  <c r="C94" i="18" s="1"/>
  <c r="I31" i="3"/>
  <c r="H94" i="18" s="1"/>
  <c r="AE70" i="11"/>
  <c r="AB71" i="11"/>
  <c r="AG71" i="11"/>
  <c r="Y71" i="11"/>
  <c r="AE71" i="11"/>
  <c r="D40" i="3"/>
  <c r="C52" i="18" s="1"/>
  <c r="D49" i="3"/>
  <c r="C34" i="18" s="1"/>
  <c r="D6" i="3"/>
  <c r="C19" i="18" s="1"/>
  <c r="H67" i="3"/>
  <c r="G21" i="18" s="1"/>
  <c r="AF6" i="11"/>
  <c r="AH46" i="11"/>
  <c r="M67" i="20" s="1"/>
  <c r="L21" i="23" s="1"/>
  <c r="AF21" i="11"/>
  <c r="K32" i="20" s="1"/>
  <c r="J95" i="23" s="1"/>
  <c r="AC21" i="11"/>
  <c r="AE21" i="11"/>
  <c r="AB21" i="11"/>
  <c r="G32" i="20" s="1"/>
  <c r="F95" i="23" s="1"/>
  <c r="I55" i="3"/>
  <c r="H55" i="18" s="1"/>
  <c r="AD21" i="11"/>
  <c r="X71" i="11"/>
  <c r="Y63" i="11"/>
  <c r="C66" i="3"/>
  <c r="B98" i="18" s="1"/>
  <c r="I98" i="3"/>
  <c r="D144" i="3"/>
  <c r="C15" i="18" s="1"/>
  <c r="H103" i="3"/>
  <c r="G41" i="18" s="1"/>
  <c r="AA15" i="11"/>
  <c r="F21" i="20" s="1"/>
  <c r="E70" i="23" s="1"/>
  <c r="AE80" i="11"/>
  <c r="AG31" i="11"/>
  <c r="C51" i="3"/>
  <c r="B36" i="18" s="1"/>
  <c r="E89" i="3"/>
  <c r="D101" i="18" s="1"/>
  <c r="E52" i="3"/>
  <c r="D73" i="18" s="1"/>
  <c r="F82" i="3"/>
  <c r="E12" i="18" s="1"/>
  <c r="D19" i="3"/>
  <c r="C48" i="18" s="1"/>
  <c r="D125" i="3"/>
  <c r="AE44" i="11"/>
  <c r="AA44" i="11"/>
  <c r="AD44" i="11"/>
  <c r="AB44" i="11"/>
  <c r="AH44" i="11"/>
  <c r="Y44" i="11"/>
  <c r="AG44" i="11"/>
  <c r="C81" i="3"/>
  <c r="B23" i="18" s="1"/>
  <c r="H111" i="3"/>
  <c r="G60" i="18" s="1"/>
  <c r="G16" i="3"/>
  <c r="F91" i="18" s="1"/>
  <c r="G113" i="3"/>
  <c r="F13" i="18" s="1"/>
  <c r="H55" i="3"/>
  <c r="G55" i="18" s="1"/>
  <c r="G34" i="3"/>
  <c r="F97" i="18" s="1"/>
  <c r="G142" i="3"/>
  <c r="F43" i="18" s="1"/>
  <c r="H91" i="3"/>
  <c r="G103" i="18" s="1"/>
  <c r="H21" i="3"/>
  <c r="G70" i="18" s="1"/>
  <c r="X14" i="11"/>
  <c r="Y62" i="11"/>
  <c r="Z63" i="11"/>
  <c r="X23" i="11"/>
  <c r="X76" i="11"/>
  <c r="G60" i="3"/>
  <c r="F80" i="18" s="1"/>
  <c r="C99" i="3"/>
  <c r="B40" i="18" s="1"/>
  <c r="D10" i="3"/>
  <c r="C4" i="18" s="1"/>
  <c r="G102" i="3"/>
  <c r="F59" i="18" s="1"/>
  <c r="Z32" i="11"/>
  <c r="AH32" i="11"/>
  <c r="M43" i="20" s="1"/>
  <c r="L53" i="23" s="1"/>
  <c r="I79" i="3"/>
  <c r="H99" i="18" s="1"/>
  <c r="C42" i="3"/>
  <c r="AC85" i="11"/>
  <c r="Y48" i="11"/>
  <c r="AG48" i="11"/>
  <c r="D89" i="3"/>
  <c r="C101" i="18" s="1"/>
  <c r="C41" i="3"/>
  <c r="B6" i="18" s="1"/>
  <c r="G82" i="3"/>
  <c r="F12" i="18" s="1"/>
  <c r="AF52" i="11"/>
  <c r="AB52" i="11"/>
  <c r="H133" i="3"/>
  <c r="F92" i="3"/>
  <c r="E39" i="18" s="1"/>
  <c r="C52" i="3"/>
  <c r="B73" i="18" s="1"/>
  <c r="F122" i="3"/>
  <c r="E124" i="3"/>
  <c r="E80" i="3"/>
  <c r="D38" i="18" s="1"/>
  <c r="E43" i="3"/>
  <c r="D53" i="18" s="1"/>
  <c r="G123" i="3"/>
  <c r="D102" i="3"/>
  <c r="C59" i="18" s="1"/>
  <c r="G125" i="3"/>
  <c r="F98" i="3"/>
  <c r="E83" i="18" s="1"/>
  <c r="D9" i="3"/>
  <c r="C68" i="18" s="1"/>
  <c r="F134" i="3"/>
  <c r="E42" i="3"/>
  <c r="D7" i="18" s="1"/>
  <c r="E32" i="3"/>
  <c r="D95" i="18" s="1"/>
  <c r="E50" i="3"/>
  <c r="D35" i="18" s="1"/>
  <c r="F58" i="3"/>
  <c r="E9" i="18" s="1"/>
  <c r="E100" i="3"/>
  <c r="D24" i="18" s="1"/>
  <c r="D59" i="3"/>
  <c r="C37" i="18" s="1"/>
  <c r="C135" i="3"/>
  <c r="I7" i="3"/>
  <c r="H47" i="18" s="1"/>
  <c r="AB85" i="11"/>
  <c r="Z48" i="11"/>
  <c r="E69" i="20" s="1"/>
  <c r="D57" i="23" s="1"/>
  <c r="AH48" i="11"/>
  <c r="M69" i="20" s="1"/>
  <c r="L57" i="23" s="1"/>
  <c r="I5" i="3"/>
  <c r="H30" i="18" s="1"/>
  <c r="G99" i="3"/>
  <c r="F40" i="18" s="1"/>
  <c r="Z52" i="11"/>
  <c r="G98" i="3"/>
  <c r="F83" i="18" s="1"/>
  <c r="I78" i="3"/>
  <c r="H82" i="18" s="1"/>
  <c r="I144" i="3"/>
  <c r="H15" i="18" s="1"/>
  <c r="I92" i="3"/>
  <c r="H39" i="18" s="1"/>
  <c r="I23" i="3"/>
  <c r="H71" i="18" s="1"/>
  <c r="H100" i="3"/>
  <c r="G24" i="18" s="1"/>
  <c r="D120" i="3"/>
  <c r="E144" i="3"/>
  <c r="D15" i="18" s="1"/>
  <c r="F71" i="3"/>
  <c r="E11" i="18" s="1"/>
  <c r="I60" i="3"/>
  <c r="H80" i="18" s="1"/>
  <c r="D32" i="3"/>
  <c r="C95" i="18" s="1"/>
  <c r="C124" i="3"/>
  <c r="D131" i="3"/>
  <c r="H125" i="3"/>
  <c r="G33" i="3"/>
  <c r="F96" i="18" s="1"/>
  <c r="F50" i="3"/>
  <c r="E35" i="18" s="1"/>
  <c r="H34" i="3"/>
  <c r="G97" i="18" s="1"/>
  <c r="G21" i="3"/>
  <c r="F70" i="18" s="1"/>
  <c r="C8" i="3"/>
  <c r="B90" i="18" s="1"/>
  <c r="G103" i="3"/>
  <c r="F41" i="18" s="1"/>
  <c r="I51" i="3"/>
  <c r="H36" i="18" s="1"/>
  <c r="AB32" i="11"/>
  <c r="G43" i="20" s="1"/>
  <c r="F53" i="23" s="1"/>
  <c r="G131" i="20"/>
  <c r="F108" i="23" s="1"/>
  <c r="D135" i="3"/>
  <c r="I143" i="3"/>
  <c r="H76" i="18" s="1"/>
  <c r="G9" i="3"/>
  <c r="F68" i="18" s="1"/>
  <c r="X85" i="11"/>
  <c r="AA48" i="11"/>
  <c r="D113" i="3"/>
  <c r="C13" i="18" s="1"/>
  <c r="D60" i="3"/>
  <c r="C80" i="18" s="1"/>
  <c r="H99" i="3"/>
  <c r="G40" i="18" s="1"/>
  <c r="Y52" i="11"/>
  <c r="E134" i="3"/>
  <c r="I135" i="3"/>
  <c r="I71" i="3"/>
  <c r="H11" i="18" s="1"/>
  <c r="I57" i="3"/>
  <c r="H8" i="18" s="1"/>
  <c r="G88" i="3"/>
  <c r="F100" i="18" s="1"/>
  <c r="F80" i="3"/>
  <c r="E38" i="18" s="1"/>
  <c r="C21" i="3"/>
  <c r="B70" i="18" s="1"/>
  <c r="I33" i="3"/>
  <c r="H96" i="18" s="1"/>
  <c r="C100" i="3"/>
  <c r="B24" i="18" s="1"/>
  <c r="C111" i="3"/>
  <c r="B60" i="18" s="1"/>
  <c r="D56" i="3"/>
  <c r="C56" i="18" s="1"/>
  <c r="F112" i="3"/>
  <c r="E61" i="18" s="1"/>
  <c r="F142" i="3"/>
  <c r="E43" i="18" s="1"/>
  <c r="E125" i="3"/>
  <c r="H33" i="3"/>
  <c r="G96" i="18" s="1"/>
  <c r="F132" i="3"/>
  <c r="H113" i="3"/>
  <c r="G13" i="18" s="1"/>
  <c r="C67" i="3"/>
  <c r="B21" i="18" s="1"/>
  <c r="C55" i="3"/>
  <c r="B55" i="18" s="1"/>
  <c r="C34" i="3"/>
  <c r="B97" i="18" s="1"/>
  <c r="H19" i="3"/>
  <c r="G48" i="18" s="1"/>
  <c r="J43" i="20"/>
  <c r="I53" i="23" s="1"/>
  <c r="AE85" i="11"/>
  <c r="AB48" i="11"/>
  <c r="C113" i="3"/>
  <c r="B13" i="18" s="1"/>
  <c r="C60" i="3"/>
  <c r="B80" i="18" s="1"/>
  <c r="AE52" i="11"/>
  <c r="D124" i="3"/>
  <c r="G70" i="3"/>
  <c r="F10" i="18" s="1"/>
  <c r="G20" i="3"/>
  <c r="F5" i="18" s="1"/>
  <c r="I53" i="3"/>
  <c r="H20" i="18" s="1"/>
  <c r="I119" i="3"/>
  <c r="G111" i="3"/>
  <c r="F60" i="18" s="1"/>
  <c r="G77" i="3"/>
  <c r="F81" i="18" s="1"/>
  <c r="G32" i="3"/>
  <c r="F95" i="18" s="1"/>
  <c r="E122" i="3"/>
  <c r="E111" i="3"/>
  <c r="D60" i="18" s="1"/>
  <c r="I16" i="3"/>
  <c r="AD52" i="11"/>
  <c r="I77" i="3"/>
  <c r="D100" i="3"/>
  <c r="C24" i="18" s="1"/>
  <c r="I68" i="3"/>
  <c r="H22" i="18" s="1"/>
  <c r="I8" i="3"/>
  <c r="H90" i="18" s="1"/>
  <c r="I80" i="3"/>
  <c r="H38" i="18" s="1"/>
  <c r="I66" i="3"/>
  <c r="E71" i="3"/>
  <c r="D11" i="18" s="1"/>
  <c r="E92" i="3"/>
  <c r="D39" i="18" s="1"/>
  <c r="E9" i="3"/>
  <c r="D68" i="18" s="1"/>
  <c r="G41" i="3"/>
  <c r="F6" i="18" s="1"/>
  <c r="C7" i="3"/>
  <c r="B47" i="18" s="1"/>
  <c r="I132" i="3"/>
  <c r="E132" i="3"/>
  <c r="F69" i="3"/>
  <c r="E57" i="18" s="1"/>
  <c r="G122" i="3"/>
  <c r="E133" i="3"/>
  <c r="F124" i="3"/>
  <c r="F131" i="3"/>
  <c r="E108" i="18" s="1"/>
  <c r="E102" i="3"/>
  <c r="D59" i="18" s="1"/>
  <c r="E123" i="3"/>
  <c r="G100" i="3"/>
  <c r="F24" i="18" s="1"/>
  <c r="I82" i="3"/>
  <c r="H12" i="18" s="1"/>
  <c r="C80" i="3"/>
  <c r="B38" i="18" s="1"/>
  <c r="D71" i="3"/>
  <c r="C11" i="18" s="1"/>
  <c r="H69" i="3"/>
  <c r="G57" i="18" s="1"/>
  <c r="H144" i="3"/>
  <c r="G15" i="18" s="1"/>
  <c r="D25" i="3"/>
  <c r="C31" i="18" s="1"/>
  <c r="D132" i="3"/>
  <c r="G112" i="3"/>
  <c r="F61" i="18" s="1"/>
  <c r="Z85" i="11"/>
  <c r="H17" i="3"/>
  <c r="G92" i="18" s="1"/>
  <c r="C69" i="3"/>
  <c r="B57" i="18" s="1"/>
  <c r="D111" i="3"/>
  <c r="C60" i="18" s="1"/>
  <c r="I34" i="3"/>
  <c r="H97" i="18" s="1"/>
  <c r="I42" i="3"/>
  <c r="H7" i="18" s="1"/>
  <c r="E135" i="3"/>
  <c r="F150" i="3"/>
  <c r="E109" i="18" s="1"/>
  <c r="F22" i="3"/>
  <c r="E93" i="18" s="1"/>
  <c r="G132" i="3"/>
  <c r="G24" i="3"/>
  <c r="F72" i="18" s="1"/>
  <c r="D39" i="3"/>
  <c r="C51" i="18" s="1"/>
  <c r="E56" i="3"/>
  <c r="D56" i="18" s="1"/>
  <c r="G79" i="3"/>
  <c r="F99" i="18" s="1"/>
  <c r="E113" i="3"/>
  <c r="D13" i="18" s="1"/>
  <c r="F51" i="3"/>
  <c r="E36" i="18" s="1"/>
  <c r="E82" i="3"/>
  <c r="D12" i="18" s="1"/>
  <c r="AA82" i="11"/>
  <c r="AG82" i="11"/>
  <c r="AE82" i="11"/>
  <c r="AB82" i="11"/>
  <c r="AC82" i="11"/>
  <c r="AF82" i="11"/>
  <c r="Z82" i="11"/>
  <c r="X82" i="11"/>
  <c r="AD82" i="11"/>
  <c r="AH82" i="11"/>
  <c r="Y82" i="11"/>
  <c r="AH25" i="11"/>
  <c r="AG25" i="11"/>
  <c r="AF25" i="11"/>
  <c r="AE25" i="11"/>
  <c r="AD25" i="11"/>
  <c r="AC25" i="11"/>
  <c r="Z25" i="11"/>
  <c r="Y25" i="11"/>
  <c r="AA25" i="11"/>
  <c r="AB25" i="11"/>
  <c r="X25" i="11"/>
  <c r="AH7" i="11"/>
  <c r="AG7" i="11"/>
  <c r="AF7" i="11"/>
  <c r="AE7" i="11"/>
  <c r="AD7" i="11"/>
  <c r="AC7" i="11"/>
  <c r="AB7" i="11"/>
  <c r="AA7" i="11"/>
  <c r="Y7" i="11"/>
  <c r="Z7" i="11"/>
  <c r="X7" i="11"/>
  <c r="AH88" i="11"/>
  <c r="AG88" i="11"/>
  <c r="AF88" i="11"/>
  <c r="AE88" i="11"/>
  <c r="AD88" i="11"/>
  <c r="AC88" i="11"/>
  <c r="AB88" i="11"/>
  <c r="Z88" i="11"/>
  <c r="Y88" i="11"/>
  <c r="AA88" i="11"/>
  <c r="X88" i="11"/>
  <c r="AH5" i="11"/>
  <c r="AF5" i="11"/>
  <c r="AD5" i="11"/>
  <c r="AA5" i="11"/>
  <c r="AG5" i="11"/>
  <c r="AE5" i="11"/>
  <c r="AC5" i="11"/>
  <c r="Z5" i="11"/>
  <c r="X5" i="11"/>
  <c r="AB5" i="11"/>
  <c r="Y5" i="11"/>
  <c r="AH78" i="11"/>
  <c r="AG78" i="11"/>
  <c r="AF78" i="11"/>
  <c r="AE78" i="11"/>
  <c r="AD78" i="11"/>
  <c r="AC78" i="11"/>
  <c r="AB78" i="11"/>
  <c r="AA78" i="11"/>
  <c r="X78" i="11"/>
  <c r="Y78" i="11"/>
  <c r="Z78" i="11"/>
  <c r="AH73" i="11"/>
  <c r="AG73" i="11"/>
  <c r="AF73" i="11"/>
  <c r="AE73" i="11"/>
  <c r="AD73" i="11"/>
  <c r="AA73" i="11"/>
  <c r="AB73" i="11"/>
  <c r="Z73" i="11"/>
  <c r="Y73" i="11"/>
  <c r="X73" i="11"/>
  <c r="AC73" i="11"/>
  <c r="AH53" i="11"/>
  <c r="AF53" i="11"/>
  <c r="AD53" i="11"/>
  <c r="AB53" i="11"/>
  <c r="AC53" i="11"/>
  <c r="AA53" i="11"/>
  <c r="AG53" i="11"/>
  <c r="AE53" i="11"/>
  <c r="X53" i="11"/>
  <c r="Z53" i="11"/>
  <c r="Y53" i="11"/>
  <c r="AC26" i="11"/>
  <c r="AH26" i="11"/>
  <c r="AF26" i="11"/>
  <c r="AD26" i="11"/>
  <c r="AA26" i="11"/>
  <c r="AE26" i="11"/>
  <c r="AB26" i="11"/>
  <c r="Y26" i="11"/>
  <c r="Z26" i="11"/>
  <c r="AG26" i="11"/>
  <c r="X26" i="11"/>
  <c r="AH17" i="11"/>
  <c r="AG17" i="11"/>
  <c r="AF17" i="11"/>
  <c r="AE17" i="11"/>
  <c r="AD17" i="11"/>
  <c r="AA17" i="11"/>
  <c r="AB17" i="11"/>
  <c r="AC17" i="11"/>
  <c r="H98" i="20" s="1"/>
  <c r="G83" i="23" s="1"/>
  <c r="Z17" i="11"/>
  <c r="Y17" i="11"/>
  <c r="X17" i="11"/>
  <c r="AB68" i="11"/>
  <c r="AF68" i="11"/>
  <c r="AG68" i="11"/>
  <c r="Z68" i="11"/>
  <c r="X68" i="11"/>
  <c r="AA68" i="11"/>
  <c r="AE68" i="11"/>
  <c r="AD68" i="11"/>
  <c r="AC68" i="11"/>
  <c r="AH68" i="11"/>
  <c r="Y68" i="11"/>
  <c r="AH42" i="11"/>
  <c r="AF42" i="11"/>
  <c r="AD42" i="11"/>
  <c r="AB42" i="11"/>
  <c r="AA42" i="11"/>
  <c r="AC42" i="11"/>
  <c r="AG42" i="11"/>
  <c r="AE42" i="11"/>
  <c r="Y42" i="11"/>
  <c r="X42" i="11"/>
  <c r="Z42" i="11"/>
  <c r="AC90" i="11"/>
  <c r="AA90" i="11"/>
  <c r="AH90" i="11"/>
  <c r="AF90" i="11"/>
  <c r="AD90" i="11"/>
  <c r="AB90" i="11"/>
  <c r="AE90" i="11"/>
  <c r="Z90" i="11"/>
  <c r="E151" i="20" s="1"/>
  <c r="Y90" i="11"/>
  <c r="AG90" i="11"/>
  <c r="X90" i="11"/>
  <c r="AG50" i="11"/>
  <c r="AE50" i="11"/>
  <c r="AC50" i="11"/>
  <c r="AF50" i="11"/>
  <c r="AD50" i="11"/>
  <c r="AB50" i="11"/>
  <c r="AH50" i="11"/>
  <c r="AA50" i="11"/>
  <c r="Z50" i="11"/>
  <c r="X50" i="11"/>
  <c r="Y50" i="11"/>
  <c r="AH9" i="11"/>
  <c r="AG9" i="11"/>
  <c r="AF9" i="11"/>
  <c r="K20" i="20" s="1"/>
  <c r="J5" i="23" s="1"/>
  <c r="AE9" i="11"/>
  <c r="AD9" i="11"/>
  <c r="AB9" i="11"/>
  <c r="AA9" i="11"/>
  <c r="AC9" i="11"/>
  <c r="Y9" i="11"/>
  <c r="X9" i="11"/>
  <c r="Z9" i="11"/>
  <c r="AH43" i="11"/>
  <c r="AF43" i="11"/>
  <c r="AD43" i="11"/>
  <c r="AB43" i="11"/>
  <c r="AA43" i="11"/>
  <c r="Z43" i="11"/>
  <c r="X43" i="11"/>
  <c r="AG43" i="11"/>
  <c r="AE43" i="11"/>
  <c r="AC43" i="11"/>
  <c r="Y43" i="11"/>
  <c r="AH41" i="11"/>
  <c r="AG41" i="11"/>
  <c r="AF41" i="11"/>
  <c r="AE41" i="11"/>
  <c r="AD41" i="11"/>
  <c r="AB41" i="11"/>
  <c r="AA41" i="11"/>
  <c r="AC41" i="11"/>
  <c r="Z41" i="11"/>
  <c r="Y41" i="11"/>
  <c r="X41" i="11"/>
  <c r="AG18" i="11"/>
  <c r="AE18" i="11"/>
  <c r="AA18" i="11"/>
  <c r="AB18" i="11"/>
  <c r="AF18" i="11"/>
  <c r="Z18" i="11"/>
  <c r="X18" i="11"/>
  <c r="AC18" i="11"/>
  <c r="AH18" i="11"/>
  <c r="AD18" i="11"/>
  <c r="Y18" i="11"/>
  <c r="AH47" i="11"/>
  <c r="AG47" i="11"/>
  <c r="AF47" i="11"/>
  <c r="AE47" i="11"/>
  <c r="AD47" i="11"/>
  <c r="AC47" i="11"/>
  <c r="AB47" i="11"/>
  <c r="AA47" i="11"/>
  <c r="F68" i="20" s="1"/>
  <c r="E22" i="23" s="1"/>
  <c r="Z47" i="11"/>
  <c r="Y47" i="11"/>
  <c r="X47" i="11"/>
  <c r="AA84" i="11"/>
  <c r="AB84" i="11"/>
  <c r="AH84" i="11"/>
  <c r="AD84" i="11"/>
  <c r="AE84" i="11"/>
  <c r="AC84" i="11"/>
  <c r="Y84" i="11"/>
  <c r="AG84" i="11"/>
  <c r="AF84" i="11"/>
  <c r="Z84" i="11"/>
  <c r="X84" i="11"/>
  <c r="AH16" i="11"/>
  <c r="AG16" i="11"/>
  <c r="AF16" i="11"/>
  <c r="AE16" i="11"/>
  <c r="AD16" i="11"/>
  <c r="AC16" i="11"/>
  <c r="AB16" i="11"/>
  <c r="AA16" i="11"/>
  <c r="Z16" i="11"/>
  <c r="Y16" i="11"/>
  <c r="X16" i="11"/>
  <c r="AH89" i="11"/>
  <c r="AG89" i="11"/>
  <c r="AF89" i="11"/>
  <c r="AE89" i="11"/>
  <c r="AD89" i="11"/>
  <c r="Z89" i="11"/>
  <c r="Y89" i="11"/>
  <c r="AB89" i="11"/>
  <c r="G150" i="20" s="1"/>
  <c r="AA89" i="11"/>
  <c r="F150" i="20" s="1"/>
  <c r="AC89" i="11"/>
  <c r="AH58" i="11"/>
  <c r="AF58" i="11"/>
  <c r="AD58" i="11"/>
  <c r="AC58" i="11"/>
  <c r="AE58" i="11"/>
  <c r="AG58" i="11"/>
  <c r="Y58" i="11"/>
  <c r="Z58" i="11"/>
  <c r="X58" i="11"/>
  <c r="AB58" i="11"/>
  <c r="AA58" i="11"/>
  <c r="AH65" i="11"/>
  <c r="AG65" i="11"/>
  <c r="AF65" i="11"/>
  <c r="AE65" i="11"/>
  <c r="AD65" i="11"/>
  <c r="AC65" i="11"/>
  <c r="AA65" i="11"/>
  <c r="AB65" i="11"/>
  <c r="Z65" i="11"/>
  <c r="Y65" i="11"/>
  <c r="X65" i="11"/>
  <c r="AH22" i="11"/>
  <c r="AG22" i="11"/>
  <c r="AF22" i="11"/>
  <c r="AE22" i="11"/>
  <c r="AD22" i="11"/>
  <c r="AC22" i="11"/>
  <c r="AB22" i="11"/>
  <c r="AA22" i="11"/>
  <c r="X22" i="11"/>
  <c r="Z22" i="11"/>
  <c r="Y22" i="11"/>
  <c r="AB3" i="11"/>
  <c r="AC3" i="11"/>
  <c r="AA3" i="11"/>
  <c r="AH3" i="11"/>
  <c r="AF3" i="11"/>
  <c r="K120" i="20" s="1"/>
  <c r="J105" i="23" s="1"/>
  <c r="AD3" i="11"/>
  <c r="AE3" i="11"/>
  <c r="Z3" i="11"/>
  <c r="Y3" i="11"/>
  <c r="AG3" i="11"/>
  <c r="X3" i="11"/>
  <c r="Z10" i="11"/>
  <c r="AH10" i="11"/>
  <c r="AF10" i="11"/>
  <c r="AD10" i="11"/>
  <c r="AA10" i="11"/>
  <c r="AG10" i="11"/>
  <c r="AB10" i="11"/>
  <c r="AE10" i="11"/>
  <c r="Y10" i="11"/>
  <c r="X10" i="11"/>
  <c r="AC10" i="11"/>
  <c r="AA4" i="11"/>
  <c r="AB4" i="11"/>
  <c r="Z4" i="11"/>
  <c r="AF4" i="11"/>
  <c r="AG4" i="11"/>
  <c r="AC4" i="11"/>
  <c r="X4" i="11"/>
  <c r="AD4" i="11"/>
  <c r="AH4" i="11"/>
  <c r="AE4" i="11"/>
  <c r="Y4" i="11"/>
  <c r="AG13" i="11"/>
  <c r="AE13" i="11"/>
  <c r="AB13" i="11"/>
  <c r="AC13" i="11"/>
  <c r="AH13" i="11"/>
  <c r="AF13" i="11"/>
  <c r="AD13" i="11"/>
  <c r="X13" i="11"/>
  <c r="AA13" i="11"/>
  <c r="Y13" i="11"/>
  <c r="Z13" i="11"/>
  <c r="AG77" i="11"/>
  <c r="AE77" i="11"/>
  <c r="AB77" i="11"/>
  <c r="AC77" i="11"/>
  <c r="AH77" i="11"/>
  <c r="AF77" i="11"/>
  <c r="AD77" i="11"/>
  <c r="X77" i="11"/>
  <c r="Z77" i="11"/>
  <c r="AA77" i="11"/>
  <c r="Y77" i="11"/>
  <c r="AB20" i="11"/>
  <c r="AH20" i="11"/>
  <c r="AD20" i="11"/>
  <c r="AE20" i="11"/>
  <c r="AF20" i="11"/>
  <c r="Y20" i="11"/>
  <c r="AG20" i="11"/>
  <c r="AC20" i="11"/>
  <c r="Z20" i="11"/>
  <c r="X20" i="11"/>
  <c r="AA20" i="11"/>
  <c r="AH38" i="11"/>
  <c r="M54" i="20" s="1"/>
  <c r="L54" i="23" s="1"/>
  <c r="AG38" i="11"/>
  <c r="L54" i="20" s="1"/>
  <c r="K54" i="23" s="1"/>
  <c r="AF38" i="11"/>
  <c r="K54" i="20" s="1"/>
  <c r="J54" i="23" s="1"/>
  <c r="AE38" i="11"/>
  <c r="J54" i="20" s="1"/>
  <c r="I54" i="23" s="1"/>
  <c r="AD38" i="11"/>
  <c r="I54" i="20" s="1"/>
  <c r="H54" i="23" s="1"/>
  <c r="AC38" i="11"/>
  <c r="H54" i="20" s="1"/>
  <c r="G54" i="23" s="1"/>
  <c r="AB38" i="11"/>
  <c r="G54" i="20" s="1"/>
  <c r="F54" i="23" s="1"/>
  <c r="X38" i="11"/>
  <c r="C54" i="20" s="1"/>
  <c r="B54" i="23" s="1"/>
  <c r="AA38" i="11"/>
  <c r="F54" i="20" s="1"/>
  <c r="E54" i="23" s="1"/>
  <c r="Y38" i="11"/>
  <c r="D54" i="20" s="1"/>
  <c r="C54" i="23" s="1"/>
  <c r="Z38" i="11"/>
  <c r="E54" i="20" s="1"/>
  <c r="D54" i="23" s="1"/>
  <c r="AH55" i="11"/>
  <c r="AG55" i="11"/>
  <c r="AF55" i="11"/>
  <c r="AE55" i="11"/>
  <c r="AD55" i="11"/>
  <c r="AC55" i="11"/>
  <c r="AB55" i="11"/>
  <c r="AA55" i="11"/>
  <c r="Z55" i="11"/>
  <c r="Y55" i="11"/>
  <c r="X55" i="11"/>
  <c r="AH79" i="11"/>
  <c r="AG79" i="11"/>
  <c r="AF79" i="11"/>
  <c r="AE79" i="11"/>
  <c r="AD79" i="11"/>
  <c r="AC79" i="11"/>
  <c r="AB79" i="11"/>
  <c r="AA79" i="11"/>
  <c r="Z79" i="11"/>
  <c r="Y79" i="11"/>
  <c r="X79" i="11"/>
  <c r="AH64" i="11"/>
  <c r="AG64" i="11"/>
  <c r="L100" i="20" s="1"/>
  <c r="K24" i="23" s="1"/>
  <c r="AF64" i="11"/>
  <c r="AE64" i="11"/>
  <c r="AD64" i="11"/>
  <c r="AC64" i="11"/>
  <c r="AB64" i="11"/>
  <c r="AA64" i="11"/>
  <c r="Z64" i="11"/>
  <c r="Y64" i="11"/>
  <c r="X64" i="11"/>
  <c r="AH54" i="11"/>
  <c r="AG54" i="11"/>
  <c r="AF54" i="11"/>
  <c r="AE54" i="11"/>
  <c r="AD54" i="11"/>
  <c r="AC54" i="11"/>
  <c r="AB54" i="11"/>
  <c r="X54" i="11"/>
  <c r="Z54" i="11"/>
  <c r="AA54" i="11"/>
  <c r="Y54" i="11"/>
  <c r="AG61" i="11"/>
  <c r="AE61" i="11"/>
  <c r="AA61" i="11"/>
  <c r="AH61" i="11"/>
  <c r="AF61" i="11"/>
  <c r="AD61" i="11"/>
  <c r="X61" i="11"/>
  <c r="AC61" i="11"/>
  <c r="Y61" i="11"/>
  <c r="AB61" i="11"/>
  <c r="Z61" i="11"/>
  <c r="AH57" i="11"/>
  <c r="M112" i="20" s="1"/>
  <c r="L61" i="23" s="1"/>
  <c r="AG57" i="11"/>
  <c r="AF57" i="11"/>
  <c r="AE57" i="11"/>
  <c r="AD57" i="11"/>
  <c r="AB57" i="11"/>
  <c r="AC57" i="11"/>
  <c r="Z57" i="11"/>
  <c r="Y57" i="11"/>
  <c r="X57" i="11"/>
  <c r="AA57" i="11"/>
  <c r="AH87" i="11"/>
  <c r="AG87" i="11"/>
  <c r="AF87" i="11"/>
  <c r="AE87" i="11"/>
  <c r="AD87" i="11"/>
  <c r="AC87" i="11"/>
  <c r="AB87" i="11"/>
  <c r="Z87" i="11"/>
  <c r="Y87" i="11"/>
  <c r="X87" i="11"/>
  <c r="AA87" i="11"/>
  <c r="AH30" i="11"/>
  <c r="AG30" i="11"/>
  <c r="AF30" i="11"/>
  <c r="AE30" i="11"/>
  <c r="AD30" i="11"/>
  <c r="AC30" i="11"/>
  <c r="AB30" i="11"/>
  <c r="AA30" i="11"/>
  <c r="X30" i="11"/>
  <c r="Y30" i="11"/>
  <c r="D41" i="20" s="1"/>
  <c r="C6" i="23" s="1"/>
  <c r="Z30" i="11"/>
  <c r="AG60" i="11"/>
  <c r="AA60" i="11"/>
  <c r="AH60" i="11"/>
  <c r="AD60" i="11"/>
  <c r="AC60" i="11"/>
  <c r="Y60" i="11"/>
  <c r="AB60" i="11"/>
  <c r="Z60" i="11"/>
  <c r="X60" i="11"/>
  <c r="AE60" i="11"/>
  <c r="AF60" i="11"/>
  <c r="AG19" i="11"/>
  <c r="AE19" i="11"/>
  <c r="AA19" i="11"/>
  <c r="AC19" i="11"/>
  <c r="AB19" i="11"/>
  <c r="Y19" i="11"/>
  <c r="Z19" i="11"/>
  <c r="X19" i="11"/>
  <c r="C25" i="20" s="1"/>
  <c r="B31" i="23" s="1"/>
  <c r="AD19" i="11"/>
  <c r="AH19" i="11"/>
  <c r="AF19" i="11"/>
  <c r="AH69" i="11"/>
  <c r="AF69" i="11"/>
  <c r="AD69" i="11"/>
  <c r="AG69" i="11"/>
  <c r="AE69" i="11"/>
  <c r="AC69" i="11"/>
  <c r="X69" i="11"/>
  <c r="AB69" i="11"/>
  <c r="Y69" i="11"/>
  <c r="Z69" i="11"/>
  <c r="AA69" i="11"/>
  <c r="AH24" i="11"/>
  <c r="M35" i="20" s="1"/>
  <c r="L32" i="23" s="1"/>
  <c r="AG24" i="11"/>
  <c r="L35" i="20" s="1"/>
  <c r="K32" i="23" s="1"/>
  <c r="AF24" i="11"/>
  <c r="K35" i="20" s="1"/>
  <c r="J32" i="23" s="1"/>
  <c r="AE24" i="11"/>
  <c r="J35" i="20" s="1"/>
  <c r="I32" i="23" s="1"/>
  <c r="AD24" i="11"/>
  <c r="I35" i="20" s="1"/>
  <c r="H32" i="23" s="1"/>
  <c r="AC24" i="11"/>
  <c r="H35" i="20" s="1"/>
  <c r="G32" i="23" s="1"/>
  <c r="AB24" i="11"/>
  <c r="G35" i="20" s="1"/>
  <c r="F32" i="23" s="1"/>
  <c r="AA24" i="11"/>
  <c r="F35" i="20" s="1"/>
  <c r="E32" i="23" s="1"/>
  <c r="Z24" i="11"/>
  <c r="E35" i="20" s="1"/>
  <c r="D32" i="23" s="1"/>
  <c r="Y24" i="11"/>
  <c r="D35" i="20" s="1"/>
  <c r="C32" i="23" s="1"/>
  <c r="X24" i="11"/>
  <c r="C35" i="20" s="1"/>
  <c r="B32" i="23" s="1"/>
  <c r="AG45" i="11"/>
  <c r="AE45" i="11"/>
  <c r="AH45" i="11"/>
  <c r="AF45" i="11"/>
  <c r="AD45" i="11"/>
  <c r="AB45" i="11"/>
  <c r="AA45" i="11"/>
  <c r="X45" i="11"/>
  <c r="Y45" i="11"/>
  <c r="Z45" i="11"/>
  <c r="AC45" i="11"/>
  <c r="E89" i="18" l="1"/>
  <c r="F12" i="3"/>
  <c r="L125" i="20"/>
  <c r="K14" i="23" s="1"/>
  <c r="F51" i="20"/>
  <c r="E36" i="23" s="1"/>
  <c r="H82" i="20"/>
  <c r="G12" i="23" s="1"/>
  <c r="K38" i="20"/>
  <c r="J50" i="23" s="1"/>
  <c r="D40" i="20"/>
  <c r="C52" i="23" s="1"/>
  <c r="B7" i="18"/>
  <c r="G50" i="20"/>
  <c r="F35" i="23" s="1"/>
  <c r="M7" i="20"/>
  <c r="L47" i="23" s="1"/>
  <c r="F103" i="20"/>
  <c r="E41" i="23" s="1"/>
  <c r="J122" i="20"/>
  <c r="I42" i="23" s="1"/>
  <c r="I121" i="20"/>
  <c r="H106" i="23" s="1"/>
  <c r="M99" i="20"/>
  <c r="L40" i="23" s="1"/>
  <c r="E113" i="20"/>
  <c r="D13" i="23" s="1"/>
  <c r="H60" i="20"/>
  <c r="G80" i="23" s="1"/>
  <c r="K9" i="20"/>
  <c r="J68" i="23" s="1"/>
  <c r="I70" i="20"/>
  <c r="H10" i="23" s="1"/>
  <c r="D52" i="20"/>
  <c r="C73" i="23" s="1"/>
  <c r="K49" i="20"/>
  <c r="J34" i="23" s="1"/>
  <c r="K17" i="20"/>
  <c r="J92" i="23" s="1"/>
  <c r="M77" i="20"/>
  <c r="L81" i="23" s="1"/>
  <c r="M39" i="20"/>
  <c r="L51" i="23" s="1"/>
  <c r="C56" i="20"/>
  <c r="B56" i="23" s="1"/>
  <c r="I69" i="20"/>
  <c r="H57" i="23" s="1"/>
  <c r="E18" i="20"/>
  <c r="D69" i="23" s="1"/>
  <c r="K39" i="20"/>
  <c r="J51" i="23" s="1"/>
  <c r="I141" i="20"/>
  <c r="H85" i="23" s="1"/>
  <c r="H68" i="20"/>
  <c r="G22" i="23" s="1"/>
  <c r="J131" i="20"/>
  <c r="I108" i="23" s="1"/>
  <c r="E42" i="20"/>
  <c r="D7" i="23" s="1"/>
  <c r="C88" i="20"/>
  <c r="B100" i="23" s="1"/>
  <c r="F43" i="20"/>
  <c r="E53" i="23" s="1"/>
  <c r="C16" i="20"/>
  <c r="B91" i="23" s="1"/>
  <c r="D34" i="20"/>
  <c r="C97" i="23" s="1"/>
  <c r="F8" i="20"/>
  <c r="E90" i="23" s="1"/>
  <c r="M9" i="20"/>
  <c r="L68" i="23" s="1"/>
  <c r="K151" i="20"/>
  <c r="J64" i="23" s="1"/>
  <c r="C9" i="20"/>
  <c r="B68" i="23" s="1"/>
  <c r="E102" i="20"/>
  <c r="D59" i="23" s="1"/>
  <c r="L32" i="20"/>
  <c r="K95" i="23" s="1"/>
  <c r="I151" i="20"/>
  <c r="H34" i="20"/>
  <c r="G97" i="23" s="1"/>
  <c r="F69" i="20"/>
  <c r="E57" i="23" s="1"/>
  <c r="D131" i="20"/>
  <c r="C108" i="23" s="1"/>
  <c r="M34" i="20"/>
  <c r="L97" i="23" s="1"/>
  <c r="I41" i="20"/>
  <c r="H6" i="23" s="1"/>
  <c r="M102" i="20"/>
  <c r="L59" i="23" s="1"/>
  <c r="K150" i="20"/>
  <c r="J109" i="23" s="1"/>
  <c r="M134" i="20"/>
  <c r="L75" i="23" s="1"/>
  <c r="J66" i="20"/>
  <c r="I98" i="23" s="1"/>
  <c r="M150" i="20"/>
  <c r="L109" i="23" s="1"/>
  <c r="I42" i="20"/>
  <c r="H7" i="23" s="1"/>
  <c r="D43" i="20"/>
  <c r="C53" i="23" s="1"/>
  <c r="E67" i="20"/>
  <c r="D21" i="23" s="1"/>
  <c r="K142" i="20"/>
  <c r="J43" i="23" s="1"/>
  <c r="K134" i="20"/>
  <c r="J75" i="23" s="1"/>
  <c r="F131" i="20"/>
  <c r="E108" i="23" s="1"/>
  <c r="D151" i="20"/>
  <c r="C64" i="23" s="1"/>
  <c r="I150" i="20"/>
  <c r="J42" i="20"/>
  <c r="I7" i="23" s="1"/>
  <c r="C78" i="20"/>
  <c r="B82" i="23" s="1"/>
  <c r="H67" i="20"/>
  <c r="G21" i="23" s="1"/>
  <c r="J88" i="20"/>
  <c r="I100" i="23" s="1"/>
  <c r="M142" i="20"/>
  <c r="L43" i="23" s="1"/>
  <c r="K69" i="20"/>
  <c r="J57" i="23" s="1"/>
  <c r="C151" i="20"/>
  <c r="B64" i="23" s="1"/>
  <c r="I131" i="20"/>
  <c r="H108" i="23" s="1"/>
  <c r="J102" i="20"/>
  <c r="I59" i="23" s="1"/>
  <c r="G78" i="20"/>
  <c r="F82" i="23" s="1"/>
  <c r="E43" i="20"/>
  <c r="D53" i="23" s="1"/>
  <c r="I34" i="20"/>
  <c r="H97" i="23" s="1"/>
  <c r="D142" i="20"/>
  <c r="C43" i="23" s="1"/>
  <c r="G102" i="20"/>
  <c r="F59" i="23" s="1"/>
  <c r="F151" i="20"/>
  <c r="F153" i="20" s="1"/>
  <c r="M21" i="20"/>
  <c r="L70" i="23" s="1"/>
  <c r="C67" i="20"/>
  <c r="B21" i="23" s="1"/>
  <c r="D102" i="20"/>
  <c r="C59" i="23" s="1"/>
  <c r="H151" i="20"/>
  <c r="G64" i="23" s="1"/>
  <c r="G21" i="20"/>
  <c r="F70" i="23" s="1"/>
  <c r="K102" i="20"/>
  <c r="J59" i="23" s="1"/>
  <c r="J67" i="20"/>
  <c r="I21" i="23" s="1"/>
  <c r="I67" i="20"/>
  <c r="H21" i="23" s="1"/>
  <c r="M32" i="20"/>
  <c r="L95" i="23" s="1"/>
  <c r="I43" i="20"/>
  <c r="H53" i="23" s="1"/>
  <c r="L77" i="20"/>
  <c r="K81" i="23" s="1"/>
  <c r="F50" i="20"/>
  <c r="E35" i="23" s="1"/>
  <c r="M131" i="20"/>
  <c r="L108" i="23" s="1"/>
  <c r="C21" i="20"/>
  <c r="B70" i="23" s="1"/>
  <c r="D9" i="20"/>
  <c r="C68" i="23" s="1"/>
  <c r="E131" i="20"/>
  <c r="D108" i="23" s="1"/>
  <c r="D134" i="20"/>
  <c r="C75" i="23" s="1"/>
  <c r="K21" i="20"/>
  <c r="J70" i="23" s="1"/>
  <c r="L21" i="20"/>
  <c r="K70" i="23" s="1"/>
  <c r="E32" i="20"/>
  <c r="D95" i="23" s="1"/>
  <c r="K41" i="20"/>
  <c r="J6" i="23" s="1"/>
  <c r="H9" i="20"/>
  <c r="G68" i="23" s="1"/>
  <c r="F102" i="20"/>
  <c r="E59" i="23" s="1"/>
  <c r="E90" i="20"/>
  <c r="D102" i="23" s="1"/>
  <c r="M124" i="20"/>
  <c r="L107" i="23" s="1"/>
  <c r="C69" i="20"/>
  <c r="B57" i="23" s="1"/>
  <c r="F134" i="20"/>
  <c r="E75" i="23" s="1"/>
  <c r="C90" i="20"/>
  <c r="B102" i="23" s="1"/>
  <c r="H132" i="20"/>
  <c r="G26" i="23" s="1"/>
  <c r="K90" i="20"/>
  <c r="J102" i="23" s="1"/>
  <c r="D50" i="20"/>
  <c r="C35" i="23" s="1"/>
  <c r="D132" i="20"/>
  <c r="C26" i="23" s="1"/>
  <c r="L9" i="20"/>
  <c r="K68" i="23" s="1"/>
  <c r="M100" i="20"/>
  <c r="L24" i="23" s="1"/>
  <c r="H102" i="20"/>
  <c r="G59" i="23" s="1"/>
  <c r="C40" i="20"/>
  <c r="B52" i="23" s="1"/>
  <c r="J50" i="20"/>
  <c r="I35" i="23" s="1"/>
  <c r="H150" i="20"/>
  <c r="G109" i="23" s="1"/>
  <c r="E77" i="20"/>
  <c r="D81" i="23" s="1"/>
  <c r="K43" i="20"/>
  <c r="J53" i="23" s="1"/>
  <c r="H142" i="20"/>
  <c r="G43" i="23" s="1"/>
  <c r="L142" i="20"/>
  <c r="K43" i="23" s="1"/>
  <c r="C77" i="20"/>
  <c r="B81" i="23" s="1"/>
  <c r="L40" i="20"/>
  <c r="K52" i="23" s="1"/>
  <c r="J150" i="20"/>
  <c r="I109" i="23" s="1"/>
  <c r="J151" i="20"/>
  <c r="I64" i="23" s="1"/>
  <c r="J132" i="20"/>
  <c r="I26" i="23" s="1"/>
  <c r="F132" i="20"/>
  <c r="E26" i="23" s="1"/>
  <c r="J40" i="20"/>
  <c r="I52" i="23" s="1"/>
  <c r="H134" i="20"/>
  <c r="G75" i="23" s="1"/>
  <c r="H90" i="20"/>
  <c r="G102" i="23" s="1"/>
  <c r="L150" i="20"/>
  <c r="K109" i="23" s="1"/>
  <c r="L43" i="20"/>
  <c r="K53" i="23" s="1"/>
  <c r="C132" i="20"/>
  <c r="B26" i="23" s="1"/>
  <c r="G132" i="20"/>
  <c r="F26" i="23" s="1"/>
  <c r="F40" i="20"/>
  <c r="E52" i="23" s="1"/>
  <c r="J90" i="20"/>
  <c r="I102" i="23" s="1"/>
  <c r="G40" i="20"/>
  <c r="F52" i="23" s="1"/>
  <c r="J77" i="20"/>
  <c r="I81" i="23" s="1"/>
  <c r="E40" i="20"/>
  <c r="D52" i="23" s="1"/>
  <c r="E50" i="20"/>
  <c r="D35" i="23" s="1"/>
  <c r="K50" i="20"/>
  <c r="J35" i="23" s="1"/>
  <c r="M151" i="20"/>
  <c r="D32" i="20"/>
  <c r="C95" i="23" s="1"/>
  <c r="F9" i="20"/>
  <c r="E68" i="23" s="1"/>
  <c r="C102" i="20"/>
  <c r="B59" i="23" s="1"/>
  <c r="I102" i="20"/>
  <c r="H59" i="23" s="1"/>
  <c r="M132" i="20"/>
  <c r="L26" i="23" s="1"/>
  <c r="M90" i="20"/>
  <c r="L102" i="23" s="1"/>
  <c r="L50" i="20"/>
  <c r="K35" i="23" s="1"/>
  <c r="M40" i="20"/>
  <c r="L52" i="23" s="1"/>
  <c r="D77" i="20"/>
  <c r="C81" i="23" s="1"/>
  <c r="I90" i="20"/>
  <c r="H102" i="23" s="1"/>
  <c r="M50" i="20"/>
  <c r="L35" i="23" s="1"/>
  <c r="H40" i="20"/>
  <c r="G52" i="23" s="1"/>
  <c r="I40" i="20"/>
  <c r="H52" i="23" s="1"/>
  <c r="J134" i="20"/>
  <c r="I75" i="23" s="1"/>
  <c r="F90" i="20"/>
  <c r="E102" i="23" s="1"/>
  <c r="I50" i="20"/>
  <c r="H35" i="23" s="1"/>
  <c r="C50" i="20"/>
  <c r="B35" i="23" s="1"/>
  <c r="L90" i="20"/>
  <c r="K102" i="23" s="1"/>
  <c r="D150" i="20"/>
  <c r="L151" i="20"/>
  <c r="K64" i="23" s="1"/>
  <c r="H21" i="20"/>
  <c r="G70" i="23" s="1"/>
  <c r="H77" i="20"/>
  <c r="G81" i="23" s="1"/>
  <c r="E134" i="20"/>
  <c r="D75" i="23" s="1"/>
  <c r="C134" i="20"/>
  <c r="B75" i="23" s="1"/>
  <c r="F77" i="20"/>
  <c r="E81" i="23" s="1"/>
  <c r="D90" i="20"/>
  <c r="C102" i="23" s="1"/>
  <c r="H50" i="20"/>
  <c r="G35" i="23" s="1"/>
  <c r="C150" i="20"/>
  <c r="B109" i="23" s="1"/>
  <c r="B94" i="18"/>
  <c r="D125" i="20"/>
  <c r="C14" i="23" s="1"/>
  <c r="B89" i="18"/>
  <c r="G125" i="20"/>
  <c r="F14" i="23" s="1"/>
  <c r="F125" i="20"/>
  <c r="E14" i="23" s="1"/>
  <c r="G14" i="18"/>
  <c r="D107" i="18"/>
  <c r="E74" i="18"/>
  <c r="H74" i="18"/>
  <c r="D14" i="18"/>
  <c r="B107" i="18"/>
  <c r="G106" i="18"/>
  <c r="F106" i="18"/>
  <c r="D42" i="18"/>
  <c r="G105" i="18"/>
  <c r="D74" i="18"/>
  <c r="E14" i="18"/>
  <c r="E42" i="18"/>
  <c r="B105" i="18"/>
  <c r="E107" i="18"/>
  <c r="C105" i="18"/>
  <c r="F14" i="18"/>
  <c r="H42" i="18"/>
  <c r="B14" i="18"/>
  <c r="G42" i="18"/>
  <c r="H105" i="18"/>
  <c r="F42" i="18"/>
  <c r="F74" i="18"/>
  <c r="C14" i="18"/>
  <c r="G74" i="18"/>
  <c r="F107" i="18"/>
  <c r="C107" i="18"/>
  <c r="H14" i="18"/>
  <c r="I39" i="20"/>
  <c r="H51" i="23" s="1"/>
  <c r="G53" i="20"/>
  <c r="F20" i="23" s="1"/>
  <c r="G151" i="20"/>
  <c r="F64" i="23" s="1"/>
  <c r="E111" i="20"/>
  <c r="D60" i="23" s="1"/>
  <c r="E150" i="20"/>
  <c r="D109" i="23" s="1"/>
  <c r="D62" i="18"/>
  <c r="H83" i="18"/>
  <c r="B26" i="18"/>
  <c r="D63" i="18"/>
  <c r="B63" i="18"/>
  <c r="C104" i="18"/>
  <c r="C74" i="18"/>
  <c r="B108" i="18"/>
  <c r="G26" i="18"/>
  <c r="H84" i="18"/>
  <c r="D26" i="18"/>
  <c r="H81" i="18"/>
  <c r="D108" i="18"/>
  <c r="F75" i="18"/>
  <c r="H26" i="18"/>
  <c r="E26" i="18"/>
  <c r="B62" i="18"/>
  <c r="H89" i="18"/>
  <c r="H91" i="18"/>
  <c r="C63" i="18"/>
  <c r="C108" i="18"/>
  <c r="G108" i="18"/>
  <c r="H75" i="18"/>
  <c r="E62" i="18"/>
  <c r="H63" i="18"/>
  <c r="C75" i="18"/>
  <c r="E63" i="18"/>
  <c r="C62" i="18"/>
  <c r="H104" i="18"/>
  <c r="D75" i="18"/>
  <c r="E75" i="18"/>
  <c r="G62" i="18"/>
  <c r="H100" i="18"/>
  <c r="F63" i="18"/>
  <c r="F26" i="18"/>
  <c r="C26" i="18"/>
  <c r="H98" i="18"/>
  <c r="B75" i="18"/>
  <c r="H34" i="18"/>
  <c r="H62" i="18"/>
  <c r="H20" i="20"/>
  <c r="G5" i="23" s="1"/>
  <c r="D39" i="20"/>
  <c r="C51" i="23" s="1"/>
  <c r="L39" i="20"/>
  <c r="K51" i="23" s="1"/>
  <c r="G39" i="20"/>
  <c r="F51" i="23" s="1"/>
  <c r="H39" i="20"/>
  <c r="G51" i="23" s="1"/>
  <c r="C39" i="20"/>
  <c r="B51" i="23" s="1"/>
  <c r="C17" i="20"/>
  <c r="B92" i="23" s="1"/>
  <c r="H103" i="20"/>
  <c r="G41" i="23" s="1"/>
  <c r="F39" i="20"/>
  <c r="E51" i="23" s="1"/>
  <c r="E39" i="20"/>
  <c r="D51" i="23" s="1"/>
  <c r="G17" i="20"/>
  <c r="F92" i="23" s="1"/>
  <c r="J39" i="20"/>
  <c r="I51" i="23" s="1"/>
  <c r="D121" i="20"/>
  <c r="C106" i="23" s="1"/>
  <c r="L120" i="20"/>
  <c r="K105" i="23" s="1"/>
  <c r="L38" i="20"/>
  <c r="K50" i="23" s="1"/>
  <c r="K121" i="20"/>
  <c r="J106" i="23" s="1"/>
  <c r="M121" i="20"/>
  <c r="L106" i="23" s="1"/>
  <c r="E56" i="20"/>
  <c r="D56" i="23" s="1"/>
  <c r="L51" i="20"/>
  <c r="K36" i="23" s="1"/>
  <c r="E82" i="20"/>
  <c r="D12" i="23" s="1"/>
  <c r="H17" i="20"/>
  <c r="G92" i="23" s="1"/>
  <c r="J17" i="20"/>
  <c r="I92" i="23" s="1"/>
  <c r="L121" i="20"/>
  <c r="K106" i="23" s="1"/>
  <c r="C82" i="20"/>
  <c r="B12" i="23" s="1"/>
  <c r="H49" i="20"/>
  <c r="G34" i="23" s="1"/>
  <c r="D120" i="20"/>
  <c r="C105" i="23" s="1"/>
  <c r="D51" i="20"/>
  <c r="C36" i="23" s="1"/>
  <c r="L122" i="20"/>
  <c r="K42" i="23" s="1"/>
  <c r="L70" i="20"/>
  <c r="K10" i="23" s="1"/>
  <c r="G113" i="20"/>
  <c r="F13" i="23" s="1"/>
  <c r="I112" i="20"/>
  <c r="H61" i="23" s="1"/>
  <c r="M37" i="20"/>
  <c r="L49" i="23" s="1"/>
  <c r="E38" i="20"/>
  <c r="D50" i="23" s="1"/>
  <c r="H51" i="20"/>
  <c r="G36" i="23" s="1"/>
  <c r="I82" i="20"/>
  <c r="H12" i="23" s="1"/>
  <c r="E132" i="20"/>
  <c r="D26" i="23" s="1"/>
  <c r="L99" i="20"/>
  <c r="K40" i="23" s="1"/>
  <c r="I135" i="20"/>
  <c r="H63" i="23" s="1"/>
  <c r="F120" i="20"/>
  <c r="E105" i="23" s="1"/>
  <c r="E17" i="20"/>
  <c r="D92" i="23" s="1"/>
  <c r="H133" i="20"/>
  <c r="G62" i="23" s="1"/>
  <c r="D103" i="20"/>
  <c r="C41" i="23" s="1"/>
  <c r="D79" i="20"/>
  <c r="C99" i="23" s="1"/>
  <c r="J103" i="20"/>
  <c r="I41" i="23" s="1"/>
  <c r="D111" i="20"/>
  <c r="C60" i="23" s="1"/>
  <c r="C103" i="20"/>
  <c r="B41" i="23" s="1"/>
  <c r="J51" i="20"/>
  <c r="I36" i="23" s="1"/>
  <c r="G20" i="20"/>
  <c r="F5" i="23" s="1"/>
  <c r="I17" i="20"/>
  <c r="H92" i="23" s="1"/>
  <c r="K24" i="20"/>
  <c r="J72" i="23" s="1"/>
  <c r="L17" i="20"/>
  <c r="K92" i="23" s="1"/>
  <c r="L103" i="20"/>
  <c r="K41" i="23" s="1"/>
  <c r="G121" i="20"/>
  <c r="F106" i="23" s="1"/>
  <c r="M49" i="20"/>
  <c r="L34" i="23" s="1"/>
  <c r="I98" i="20"/>
  <c r="H83" i="23" s="1"/>
  <c r="E70" i="20"/>
  <c r="D10" i="23" s="1"/>
  <c r="J98" i="20"/>
  <c r="I83" i="23" s="1"/>
  <c r="L18" i="20"/>
  <c r="K69" i="23" s="1"/>
  <c r="C121" i="20"/>
  <c r="B106" i="23" s="1"/>
  <c r="G56" i="20"/>
  <c r="F56" i="23" s="1"/>
  <c r="F113" i="20"/>
  <c r="E13" i="23" s="1"/>
  <c r="I113" i="20"/>
  <c r="H13" i="23" s="1"/>
  <c r="G98" i="20"/>
  <c r="F83" i="23" s="1"/>
  <c r="J52" i="20"/>
  <c r="I73" i="23" s="1"/>
  <c r="G70" i="20"/>
  <c r="F10" i="23" s="1"/>
  <c r="M56" i="20"/>
  <c r="L56" i="23" s="1"/>
  <c r="L132" i="20"/>
  <c r="K26" i="23" s="1"/>
  <c r="D49" i="20"/>
  <c r="C34" i="23" s="1"/>
  <c r="L49" i="20"/>
  <c r="K34" i="23" s="1"/>
  <c r="E20" i="20"/>
  <c r="D5" i="23" s="1"/>
  <c r="M82" i="20"/>
  <c r="L12" i="23" s="1"/>
  <c r="F121" i="20"/>
  <c r="E106" i="23" s="1"/>
  <c r="C51" i="20"/>
  <c r="B36" i="23" s="1"/>
  <c r="E53" i="20"/>
  <c r="D20" i="23" s="1"/>
  <c r="M17" i="20"/>
  <c r="L92" i="23" s="1"/>
  <c r="I51" i="20"/>
  <c r="H36" i="23" s="1"/>
  <c r="K53" i="20"/>
  <c r="J20" i="23" s="1"/>
  <c r="H70" i="20"/>
  <c r="G10" i="23" s="1"/>
  <c r="M120" i="20"/>
  <c r="L105" i="23" s="1"/>
  <c r="L56" i="20"/>
  <c r="K56" i="23" s="1"/>
  <c r="K51" i="20"/>
  <c r="J36" i="23" s="1"/>
  <c r="C53" i="20"/>
  <c r="B20" i="23" s="1"/>
  <c r="E121" i="20"/>
  <c r="D106" i="23" s="1"/>
  <c r="H69" i="20"/>
  <c r="G57" i="23" s="1"/>
  <c r="J120" i="20"/>
  <c r="I105" i="23" s="1"/>
  <c r="J82" i="20"/>
  <c r="I12" i="23" s="1"/>
  <c r="K52" i="20"/>
  <c r="J73" i="23" s="1"/>
  <c r="J70" i="20"/>
  <c r="I10" i="23" s="1"/>
  <c r="G7" i="20"/>
  <c r="F47" i="23" s="1"/>
  <c r="L53" i="20"/>
  <c r="K20" i="23" s="1"/>
  <c r="F53" i="20"/>
  <c r="E20" i="23" s="1"/>
  <c r="E7" i="20"/>
  <c r="D47" i="23" s="1"/>
  <c r="F20" i="20"/>
  <c r="E5" i="23" s="1"/>
  <c r="C111" i="20"/>
  <c r="B60" i="23" s="1"/>
  <c r="M103" i="20"/>
  <c r="L41" i="23" s="1"/>
  <c r="K103" i="20"/>
  <c r="J41" i="23" s="1"/>
  <c r="F141" i="20"/>
  <c r="E85" i="23" s="1"/>
  <c r="F49" i="20"/>
  <c r="E34" i="23" s="1"/>
  <c r="D141" i="20"/>
  <c r="C85" i="23" s="1"/>
  <c r="F18" i="20"/>
  <c r="E69" i="23" s="1"/>
  <c r="G103" i="20"/>
  <c r="F41" i="23" s="1"/>
  <c r="D18" i="20"/>
  <c r="C69" i="23" s="1"/>
  <c r="F52" i="20"/>
  <c r="E73" i="23" s="1"/>
  <c r="H112" i="20"/>
  <c r="G61" i="23" s="1"/>
  <c r="G49" i="20"/>
  <c r="F34" i="23" s="1"/>
  <c r="D20" i="20"/>
  <c r="C5" i="23" s="1"/>
  <c r="G18" i="20"/>
  <c r="F69" i="23" s="1"/>
  <c r="F17" i="20"/>
  <c r="E92" i="23" s="1"/>
  <c r="I103" i="20"/>
  <c r="H41" i="23" s="1"/>
  <c r="H120" i="20"/>
  <c r="G105" i="23" s="1"/>
  <c r="J121" i="20"/>
  <c r="I106" i="23" s="1"/>
  <c r="C70" i="20"/>
  <c r="B10" i="23" s="1"/>
  <c r="J38" i="20"/>
  <c r="I50" i="23" s="1"/>
  <c r="G38" i="20"/>
  <c r="F50" i="23" s="1"/>
  <c r="E51" i="20"/>
  <c r="D36" i="23" s="1"/>
  <c r="K18" i="20"/>
  <c r="J69" i="23" s="1"/>
  <c r="G82" i="20"/>
  <c r="F12" i="23" s="1"/>
  <c r="I56" i="20"/>
  <c r="H56" i="23" s="1"/>
  <c r="H111" i="20"/>
  <c r="G60" i="23" s="1"/>
  <c r="K111" i="20"/>
  <c r="J60" i="23" s="1"/>
  <c r="D17" i="20"/>
  <c r="C92" i="23" s="1"/>
  <c r="E103" i="20"/>
  <c r="D41" i="23" s="1"/>
  <c r="H121" i="20"/>
  <c r="G106" i="23" s="1"/>
  <c r="E122" i="20"/>
  <c r="D42" i="23" s="1"/>
  <c r="F82" i="20"/>
  <c r="E12" i="23" s="1"/>
  <c r="K141" i="20"/>
  <c r="J85" i="23" s="1"/>
  <c r="J56" i="20"/>
  <c r="I56" i="23" s="1"/>
  <c r="F111" i="20"/>
  <c r="E60" i="23" s="1"/>
  <c r="J18" i="20"/>
  <c r="I69" i="23" s="1"/>
  <c r="I53" i="20"/>
  <c r="H20" i="23" s="1"/>
  <c r="F98" i="20"/>
  <c r="E83" i="23" s="1"/>
  <c r="G51" i="20"/>
  <c r="F36" i="23" s="1"/>
  <c r="C18" i="20"/>
  <c r="B69" i="23" s="1"/>
  <c r="G122" i="20"/>
  <c r="F42" i="23" s="1"/>
  <c r="D112" i="20"/>
  <c r="C61" i="23" s="1"/>
  <c r="L82" i="20"/>
  <c r="K12" i="23" s="1"/>
  <c r="C38" i="20"/>
  <c r="B50" i="23" s="1"/>
  <c r="L113" i="20"/>
  <c r="K13" i="23" s="1"/>
  <c r="F122" i="20"/>
  <c r="E42" i="23" s="1"/>
  <c r="M70" i="20"/>
  <c r="L10" i="23" s="1"/>
  <c r="H38" i="20"/>
  <c r="G50" i="23" s="1"/>
  <c r="L111" i="20"/>
  <c r="K60" i="23" s="1"/>
  <c r="D133" i="20"/>
  <c r="C62" i="23" s="1"/>
  <c r="J141" i="20"/>
  <c r="I85" i="23" s="1"/>
  <c r="E49" i="20"/>
  <c r="D34" i="23" s="1"/>
  <c r="D70" i="20"/>
  <c r="C10" i="23" s="1"/>
  <c r="M51" i="20"/>
  <c r="L36" i="23" s="1"/>
  <c r="G99" i="20"/>
  <c r="F40" i="23" s="1"/>
  <c r="D53" i="20"/>
  <c r="C20" i="23" s="1"/>
  <c r="H53" i="20"/>
  <c r="G20" i="23" s="1"/>
  <c r="D98" i="20"/>
  <c r="C83" i="23" s="1"/>
  <c r="F55" i="20"/>
  <c r="E55" i="23" s="1"/>
  <c r="H122" i="20"/>
  <c r="G42" i="23" s="1"/>
  <c r="K122" i="20"/>
  <c r="J42" i="23" s="1"/>
  <c r="D56" i="20"/>
  <c r="C56" i="23" s="1"/>
  <c r="M53" i="20"/>
  <c r="L20" i="23" s="1"/>
  <c r="K82" i="20"/>
  <c r="J12" i="23" s="1"/>
  <c r="F70" i="20"/>
  <c r="E10" i="23" s="1"/>
  <c r="L141" i="20"/>
  <c r="K85" i="23" s="1"/>
  <c r="E98" i="20"/>
  <c r="D83" i="23" s="1"/>
  <c r="L52" i="20"/>
  <c r="K73" i="23" s="1"/>
  <c r="M133" i="20"/>
  <c r="L62" i="23" s="1"/>
  <c r="C49" i="20"/>
  <c r="B34" i="23" s="1"/>
  <c r="H56" i="20"/>
  <c r="G56" i="23" s="1"/>
  <c r="J53" i="20"/>
  <c r="I20" i="23" s="1"/>
  <c r="D122" i="20"/>
  <c r="C42" i="23" s="1"/>
  <c r="M122" i="20"/>
  <c r="L42" i="23" s="1"/>
  <c r="M141" i="20"/>
  <c r="L85" i="23" s="1"/>
  <c r="F7" i="20"/>
  <c r="E47" i="23" s="1"/>
  <c r="D82" i="20"/>
  <c r="C12" i="23" s="1"/>
  <c r="C60" i="20"/>
  <c r="B80" i="23" s="1"/>
  <c r="J113" i="20"/>
  <c r="I13" i="23" s="1"/>
  <c r="G111" i="20"/>
  <c r="F60" i="23" s="1"/>
  <c r="I20" i="20"/>
  <c r="H5" i="23" s="1"/>
  <c r="J55" i="20"/>
  <c r="I55" i="23" s="1"/>
  <c r="C20" i="20"/>
  <c r="B5" i="23" s="1"/>
  <c r="I55" i="20"/>
  <c r="H55" i="23" s="1"/>
  <c r="C122" i="20"/>
  <c r="B42" i="23" s="1"/>
  <c r="I99" i="20"/>
  <c r="H40" i="23" s="1"/>
  <c r="G120" i="20"/>
  <c r="F105" i="23" s="1"/>
  <c r="F56" i="20"/>
  <c r="E56" i="23" s="1"/>
  <c r="E120" i="20"/>
  <c r="D105" i="23" s="1"/>
  <c r="C113" i="20"/>
  <c r="B13" i="23" s="1"/>
  <c r="M20" i="20"/>
  <c r="L5" i="23" s="1"/>
  <c r="I7" i="20"/>
  <c r="H47" i="23" s="1"/>
  <c r="I52" i="20"/>
  <c r="H73" i="23" s="1"/>
  <c r="D37" i="20"/>
  <c r="C49" i="23" s="1"/>
  <c r="K112" i="20"/>
  <c r="J61" i="23" s="1"/>
  <c r="F79" i="20"/>
  <c r="E99" i="23" s="1"/>
  <c r="C99" i="20"/>
  <c r="B40" i="23" s="1"/>
  <c r="J133" i="20"/>
  <c r="I62" i="23" s="1"/>
  <c r="I49" i="20"/>
  <c r="H34" i="23" s="1"/>
  <c r="M123" i="20"/>
  <c r="L74" i="23" s="1"/>
  <c r="K70" i="20"/>
  <c r="J10" i="23" s="1"/>
  <c r="E133" i="20"/>
  <c r="D62" i="23" s="1"/>
  <c r="G37" i="20"/>
  <c r="F49" i="23" s="1"/>
  <c r="K56" i="20"/>
  <c r="J56" i="23" s="1"/>
  <c r="M18" i="20"/>
  <c r="L69" i="23" s="1"/>
  <c r="J7" i="20"/>
  <c r="I47" i="23" s="1"/>
  <c r="I18" i="20"/>
  <c r="H69" i="23" s="1"/>
  <c r="M98" i="20"/>
  <c r="L83" i="23" s="1"/>
  <c r="L37" i="20"/>
  <c r="K49" i="23" s="1"/>
  <c r="C55" i="20"/>
  <c r="B55" i="23" s="1"/>
  <c r="J22" i="20"/>
  <c r="I93" i="23" s="1"/>
  <c r="C37" i="20"/>
  <c r="B49" i="23" s="1"/>
  <c r="E55" i="20"/>
  <c r="D55" i="23" s="1"/>
  <c r="H55" i="20"/>
  <c r="G55" i="23" s="1"/>
  <c r="C5" i="20"/>
  <c r="M5" i="20"/>
  <c r="L30" i="23" s="1"/>
  <c r="K19" i="20"/>
  <c r="J48" i="23" s="1"/>
  <c r="H22" i="20"/>
  <c r="G93" i="23" s="1"/>
  <c r="C120" i="20"/>
  <c r="B105" i="23" s="1"/>
  <c r="H113" i="20"/>
  <c r="G13" i="23" s="1"/>
  <c r="G144" i="20"/>
  <c r="F15" i="23" s="1"/>
  <c r="G24" i="20"/>
  <c r="F72" i="23" s="1"/>
  <c r="M52" i="20"/>
  <c r="L73" i="23" s="1"/>
  <c r="I79" i="20"/>
  <c r="H99" i="23" s="1"/>
  <c r="K133" i="20"/>
  <c r="J62" i="23" s="1"/>
  <c r="D81" i="20"/>
  <c r="C23" i="23" s="1"/>
  <c r="I23" i="20"/>
  <c r="H71" i="23" s="1"/>
  <c r="E123" i="20"/>
  <c r="D74" i="23" s="1"/>
  <c r="G123" i="20"/>
  <c r="F74" i="23" s="1"/>
  <c r="D135" i="20"/>
  <c r="C63" i="23" s="1"/>
  <c r="K135" i="20"/>
  <c r="J63" i="23" s="1"/>
  <c r="J60" i="20"/>
  <c r="I80" i="23" s="1"/>
  <c r="F81" i="20"/>
  <c r="E23" i="23" s="1"/>
  <c r="M55" i="20"/>
  <c r="L55" i="23" s="1"/>
  <c r="E52" i="20"/>
  <c r="D73" i="23" s="1"/>
  <c r="J23" i="20"/>
  <c r="I71" i="23" s="1"/>
  <c r="F38" i="20"/>
  <c r="E50" i="23" s="1"/>
  <c r="I125" i="20"/>
  <c r="H14" i="23" s="1"/>
  <c r="C133" i="20"/>
  <c r="B62" i="23" s="1"/>
  <c r="L112" i="20"/>
  <c r="K61" i="23" s="1"/>
  <c r="H19" i="20"/>
  <c r="G48" i="23" s="1"/>
  <c r="L123" i="20"/>
  <c r="K74" i="23" s="1"/>
  <c r="I38" i="20"/>
  <c r="H50" i="23" s="1"/>
  <c r="I120" i="20"/>
  <c r="H105" i="23" s="1"/>
  <c r="L144" i="20"/>
  <c r="K15" i="23" s="1"/>
  <c r="H144" i="20"/>
  <c r="G15" i="23" s="1"/>
  <c r="J69" i="20"/>
  <c r="I57" i="23" s="1"/>
  <c r="M113" i="20"/>
  <c r="L13" i="23" s="1"/>
  <c r="K7" i="20"/>
  <c r="J47" i="23" s="1"/>
  <c r="D60" i="20"/>
  <c r="C80" i="23" s="1"/>
  <c r="I111" i="20"/>
  <c r="H60" i="23" s="1"/>
  <c r="F112" i="20"/>
  <c r="E61" i="23" s="1"/>
  <c r="M38" i="20"/>
  <c r="L50" i="23" s="1"/>
  <c r="H18" i="20"/>
  <c r="G69" i="23" s="1"/>
  <c r="L55" i="20"/>
  <c r="K55" i="23" s="1"/>
  <c r="M60" i="20"/>
  <c r="L80" i="23" s="1"/>
  <c r="H141" i="20"/>
  <c r="G85" i="23" s="1"/>
  <c r="E99" i="20"/>
  <c r="D40" i="23" s="1"/>
  <c r="M111" i="20"/>
  <c r="L60" i="23" s="1"/>
  <c r="H7" i="20"/>
  <c r="G47" i="23" s="1"/>
  <c r="M125" i="20"/>
  <c r="L14" i="23" s="1"/>
  <c r="M24" i="20"/>
  <c r="L72" i="23" s="1"/>
  <c r="G133" i="20"/>
  <c r="F62" i="23" s="1"/>
  <c r="I122" i="20"/>
  <c r="H42" i="23" s="1"/>
  <c r="E60" i="20"/>
  <c r="D80" i="23" s="1"/>
  <c r="E125" i="20"/>
  <c r="D14" i="23" s="1"/>
  <c r="J81" i="20"/>
  <c r="I23" i="23" s="1"/>
  <c r="J49" i="20"/>
  <c r="I34" i="23" s="1"/>
  <c r="I37" i="20"/>
  <c r="H49" i="23" s="1"/>
  <c r="J20" i="20"/>
  <c r="I5" i="23" s="1"/>
  <c r="I123" i="20"/>
  <c r="H74" i="23" s="1"/>
  <c r="L98" i="20"/>
  <c r="K83" i="23" s="1"/>
  <c r="J4" i="20"/>
  <c r="I89" i="23" s="1"/>
  <c r="C24" i="20"/>
  <c r="B72" i="23" s="1"/>
  <c r="F5" i="20"/>
  <c r="E30" i="23" s="1"/>
  <c r="K81" i="20"/>
  <c r="J23" i="23" s="1"/>
  <c r="G112" i="20"/>
  <c r="F61" i="23" s="1"/>
  <c r="J37" i="20"/>
  <c r="I49" i="23" s="1"/>
  <c r="G23" i="20"/>
  <c r="F71" i="23" s="1"/>
  <c r="D19" i="20"/>
  <c r="C48" i="23" s="1"/>
  <c r="G31" i="20"/>
  <c r="F94" i="23" s="1"/>
  <c r="C125" i="20"/>
  <c r="B14" i="23" s="1"/>
  <c r="H24" i="20"/>
  <c r="G72" i="23" s="1"/>
  <c r="G5" i="20"/>
  <c r="F30" i="23" s="1"/>
  <c r="C81" i="20"/>
  <c r="B23" i="23" s="1"/>
  <c r="L81" i="20"/>
  <c r="K23" i="23" s="1"/>
  <c r="K37" i="20"/>
  <c r="J49" i="23" s="1"/>
  <c r="H23" i="20"/>
  <c r="G71" i="23" s="1"/>
  <c r="J135" i="20"/>
  <c r="I63" i="23" s="1"/>
  <c r="C79" i="20"/>
  <c r="B99" i="23" s="1"/>
  <c r="M79" i="20"/>
  <c r="L99" i="23" s="1"/>
  <c r="G60" i="20"/>
  <c r="F80" i="23" s="1"/>
  <c r="K23" i="20"/>
  <c r="J71" i="23" s="1"/>
  <c r="D144" i="20"/>
  <c r="C15" i="23" s="1"/>
  <c r="L33" i="20"/>
  <c r="K96" i="23" s="1"/>
  <c r="E4" i="20"/>
  <c r="D71" i="20"/>
  <c r="C11" i="23" s="1"/>
  <c r="F24" i="20"/>
  <c r="E72" i="23" s="1"/>
  <c r="C23" i="20"/>
  <c r="B71" i="23" s="1"/>
  <c r="D113" i="20"/>
  <c r="C13" i="23" s="1"/>
  <c r="G52" i="20"/>
  <c r="F73" i="23" s="1"/>
  <c r="I19" i="20"/>
  <c r="H48" i="23" s="1"/>
  <c r="D123" i="20"/>
  <c r="C74" i="23" s="1"/>
  <c r="F135" i="20"/>
  <c r="E63" i="23" s="1"/>
  <c r="M144" i="20"/>
  <c r="L15" i="23" s="1"/>
  <c r="H71" i="20"/>
  <c r="G11" i="23" s="1"/>
  <c r="L133" i="20"/>
  <c r="K62" i="23" s="1"/>
  <c r="J5" i="20"/>
  <c r="I30" i="23" s="1"/>
  <c r="D24" i="20"/>
  <c r="C72" i="23" s="1"/>
  <c r="L5" i="20"/>
  <c r="K30" i="23" s="1"/>
  <c r="G22" i="20"/>
  <c r="F93" i="23" s="1"/>
  <c r="E141" i="20"/>
  <c r="D85" i="23" s="1"/>
  <c r="G135" i="20"/>
  <c r="F63" i="23" s="1"/>
  <c r="H79" i="20"/>
  <c r="G99" i="23" s="1"/>
  <c r="F144" i="20"/>
  <c r="E15" i="23" s="1"/>
  <c r="K99" i="20"/>
  <c r="J40" i="23" s="1"/>
  <c r="C68" i="20"/>
  <c r="B22" i="23" s="1"/>
  <c r="D124" i="20"/>
  <c r="C107" i="23" s="1"/>
  <c r="L143" i="20"/>
  <c r="K76" i="23" s="1"/>
  <c r="H125" i="20"/>
  <c r="G14" i="23" s="1"/>
  <c r="H52" i="20"/>
  <c r="G73" i="23" s="1"/>
  <c r="H37" i="20"/>
  <c r="G49" i="23" s="1"/>
  <c r="E31" i="20"/>
  <c r="D94" i="23" s="1"/>
  <c r="G55" i="20"/>
  <c r="F55" i="23" s="1"/>
  <c r="D10" i="20"/>
  <c r="C4" i="23" s="1"/>
  <c r="L80" i="20"/>
  <c r="K38" i="23" s="1"/>
  <c r="F66" i="20"/>
  <c r="E98" i="23" s="1"/>
  <c r="K58" i="20"/>
  <c r="J9" i="23" s="1"/>
  <c r="I88" i="20"/>
  <c r="H100" i="23" s="1"/>
  <c r="E143" i="20"/>
  <c r="D76" i="23" s="1"/>
  <c r="G119" i="20"/>
  <c r="F104" i="23" s="1"/>
  <c r="E24" i="20"/>
  <c r="D72" i="23" s="1"/>
  <c r="E112" i="20"/>
  <c r="D61" i="23" s="1"/>
  <c r="J125" i="20"/>
  <c r="I14" i="23" s="1"/>
  <c r="F23" i="20"/>
  <c r="E71" i="23" s="1"/>
  <c r="J123" i="20"/>
  <c r="I74" i="23" s="1"/>
  <c r="H135" i="20"/>
  <c r="G63" i="23" s="1"/>
  <c r="D99" i="20"/>
  <c r="C40" i="23" s="1"/>
  <c r="K98" i="20"/>
  <c r="J83" i="23" s="1"/>
  <c r="K33" i="20"/>
  <c r="J96" i="23" s="1"/>
  <c r="D69" i="20"/>
  <c r="C57" i="23" s="1"/>
  <c r="F100" i="20"/>
  <c r="E24" i="23" s="1"/>
  <c r="L91" i="20"/>
  <c r="K103" i="23" s="1"/>
  <c r="C101" i="20"/>
  <c r="B58" i="23" s="1"/>
  <c r="D58" i="20"/>
  <c r="C9" i="23" s="1"/>
  <c r="I22" i="20"/>
  <c r="H93" i="23" s="1"/>
  <c r="F123" i="20"/>
  <c r="E74" i="23" s="1"/>
  <c r="J99" i="20"/>
  <c r="I40" i="23" s="1"/>
  <c r="I110" i="20"/>
  <c r="H25" i="23" s="1"/>
  <c r="I133" i="20"/>
  <c r="H62" i="23" s="1"/>
  <c r="E19" i="20"/>
  <c r="D48" i="23" s="1"/>
  <c r="M19" i="20"/>
  <c r="L48" i="23" s="1"/>
  <c r="C123" i="20"/>
  <c r="B74" i="23" s="1"/>
  <c r="D38" i="20"/>
  <c r="C50" i="23" s="1"/>
  <c r="K113" i="20"/>
  <c r="J13" i="23" s="1"/>
  <c r="E109" i="23"/>
  <c r="H31" i="20"/>
  <c r="G94" i="23" s="1"/>
  <c r="L20" i="20"/>
  <c r="K5" i="23" s="1"/>
  <c r="I144" i="20"/>
  <c r="H15" i="23" s="1"/>
  <c r="E33" i="20"/>
  <c r="D96" i="23" s="1"/>
  <c r="C4" i="20"/>
  <c r="K4" i="20"/>
  <c r="J89" i="23" s="1"/>
  <c r="E36" i="20"/>
  <c r="D33" i="23" s="1"/>
  <c r="F110" i="20"/>
  <c r="E25" i="23" s="1"/>
  <c r="I10" i="20"/>
  <c r="H4" i="23" s="1"/>
  <c r="F36" i="20"/>
  <c r="E33" i="23" s="1"/>
  <c r="B4" i="18"/>
  <c r="G141" i="20"/>
  <c r="F85" i="23" s="1"/>
  <c r="M33" i="20"/>
  <c r="L96" i="23" s="1"/>
  <c r="J112" i="20"/>
  <c r="I61" i="23" s="1"/>
  <c r="J111" i="20"/>
  <c r="I60" i="23" s="1"/>
  <c r="E79" i="20"/>
  <c r="D99" i="23" s="1"/>
  <c r="C7" i="20"/>
  <c r="I109" i="20"/>
  <c r="H84" i="23" s="1"/>
  <c r="M88" i="20"/>
  <c r="L100" i="23" s="1"/>
  <c r="D109" i="20"/>
  <c r="C84" i="23" s="1"/>
  <c r="K88" i="20"/>
  <c r="J100" i="23" s="1"/>
  <c r="F57" i="20"/>
  <c r="E8" i="23" s="1"/>
  <c r="J124" i="20"/>
  <c r="I107" i="23" s="1"/>
  <c r="H6" i="20"/>
  <c r="G19" i="23" s="1"/>
  <c r="H36" i="20"/>
  <c r="G33" i="23" s="1"/>
  <c r="C89" i="20"/>
  <c r="B101" i="23" s="1"/>
  <c r="K71" i="20"/>
  <c r="J11" i="23" s="1"/>
  <c r="C33" i="20"/>
  <c r="B96" i="23" s="1"/>
  <c r="F133" i="20"/>
  <c r="E62" i="23" s="1"/>
  <c r="D7" i="20"/>
  <c r="C47" i="23" s="1"/>
  <c r="L60" i="20"/>
  <c r="K80" i="23" s="1"/>
  <c r="C100" i="20"/>
  <c r="B24" i="23" s="1"/>
  <c r="K109" i="20"/>
  <c r="J84" i="23" s="1"/>
  <c r="L71" i="20"/>
  <c r="K11" i="23" s="1"/>
  <c r="J6" i="20"/>
  <c r="I19" i="23" s="1"/>
  <c r="I80" i="20"/>
  <c r="H38" i="23" s="1"/>
  <c r="L59" i="20"/>
  <c r="K37" i="23" s="1"/>
  <c r="L66" i="20"/>
  <c r="K98" i="23" s="1"/>
  <c r="H124" i="20"/>
  <c r="G107" i="23" s="1"/>
  <c r="L25" i="20"/>
  <c r="K31" i="23" s="1"/>
  <c r="E91" i="20"/>
  <c r="D103" i="23" s="1"/>
  <c r="F109" i="20"/>
  <c r="E84" i="23" s="1"/>
  <c r="L69" i="20"/>
  <c r="K57" i="23" s="1"/>
  <c r="H25" i="20"/>
  <c r="G31" i="23" s="1"/>
  <c r="F101" i="20"/>
  <c r="E58" i="23" s="1"/>
  <c r="J24" i="20"/>
  <c r="I72" i="23" s="1"/>
  <c r="C52" i="20"/>
  <c r="B73" i="23" s="1"/>
  <c r="H5" i="20"/>
  <c r="G30" i="23" s="1"/>
  <c r="M81" i="20"/>
  <c r="L23" i="23" s="1"/>
  <c r="F37" i="20"/>
  <c r="E49" i="23" s="1"/>
  <c r="F19" i="20"/>
  <c r="E48" i="23" s="1"/>
  <c r="C22" i="20"/>
  <c r="B93" i="23" s="1"/>
  <c r="K22" i="20"/>
  <c r="J93" i="23" s="1"/>
  <c r="F109" i="23"/>
  <c r="G79" i="20"/>
  <c r="F99" i="23" s="1"/>
  <c r="I31" i="20"/>
  <c r="H94" i="23" s="1"/>
  <c r="H99" i="20"/>
  <c r="G40" i="23" s="1"/>
  <c r="K55" i="20"/>
  <c r="J55" i="23" s="1"/>
  <c r="J144" i="20"/>
  <c r="I15" i="23" s="1"/>
  <c r="H33" i="20"/>
  <c r="G96" i="23" s="1"/>
  <c r="F4" i="20"/>
  <c r="E89" i="23" s="1"/>
  <c r="L4" i="20"/>
  <c r="K89" i="23" s="1"/>
  <c r="E34" i="20"/>
  <c r="D97" i="23" s="1"/>
  <c r="D88" i="20"/>
  <c r="C100" i="23" s="1"/>
  <c r="G10" i="20"/>
  <c r="F4" i="23" s="1"/>
  <c r="H100" i="20"/>
  <c r="G24" i="23" s="1"/>
  <c r="M10" i="20"/>
  <c r="L4" i="23" s="1"/>
  <c r="H91" i="20"/>
  <c r="G103" i="23" s="1"/>
  <c r="I100" i="20"/>
  <c r="H24" i="23" s="1"/>
  <c r="M59" i="20"/>
  <c r="L37" i="23" s="1"/>
  <c r="J110" i="20"/>
  <c r="I25" i="23" s="1"/>
  <c r="F91" i="20"/>
  <c r="E103" i="23" s="1"/>
  <c r="K124" i="20"/>
  <c r="J107" i="23" s="1"/>
  <c r="L124" i="20"/>
  <c r="K107" i="23" s="1"/>
  <c r="J59" i="20"/>
  <c r="I37" i="23" s="1"/>
  <c r="H66" i="20"/>
  <c r="G98" i="23" s="1"/>
  <c r="C36" i="20"/>
  <c r="B33" i="23" s="1"/>
  <c r="D66" i="20"/>
  <c r="C98" i="23" s="1"/>
  <c r="K119" i="20"/>
  <c r="J104" i="23" s="1"/>
  <c r="I119" i="20"/>
  <c r="H104" i="23" s="1"/>
  <c r="H89" i="20"/>
  <c r="G101" i="23" s="1"/>
  <c r="K101" i="20"/>
  <c r="J58" i="23" s="1"/>
  <c r="I59" i="20"/>
  <c r="H37" i="23" s="1"/>
  <c r="M91" i="20"/>
  <c r="L103" i="23" s="1"/>
  <c r="G57" i="20"/>
  <c r="F8" i="23" s="1"/>
  <c r="C109" i="20"/>
  <c r="B84" i="23" s="1"/>
  <c r="J71" i="20"/>
  <c r="I11" i="23" s="1"/>
  <c r="L34" i="20"/>
  <c r="K97" i="23" s="1"/>
  <c r="C92" i="20"/>
  <c r="B39" i="23" s="1"/>
  <c r="M101" i="20"/>
  <c r="L58" i="23" s="1"/>
  <c r="L58" i="20"/>
  <c r="K9" i="23" s="1"/>
  <c r="G16" i="20"/>
  <c r="F91" i="23" s="1"/>
  <c r="I36" i="20"/>
  <c r="H33" i="23" s="1"/>
  <c r="J89" i="20"/>
  <c r="I101" i="23" s="1"/>
  <c r="K80" i="20"/>
  <c r="J38" i="23" s="1"/>
  <c r="K92" i="20"/>
  <c r="J39" i="23" s="1"/>
  <c r="G59" i="20"/>
  <c r="F37" i="23" s="1"/>
  <c r="M143" i="20"/>
  <c r="L76" i="23" s="1"/>
  <c r="H101" i="20"/>
  <c r="G58" i="23" s="1"/>
  <c r="D92" i="20"/>
  <c r="C39" i="23" s="1"/>
  <c r="J109" i="20"/>
  <c r="I84" i="23" s="1"/>
  <c r="K10" i="20"/>
  <c r="J4" i="23" s="1"/>
  <c r="H119" i="20"/>
  <c r="G104" i="23" s="1"/>
  <c r="G88" i="20"/>
  <c r="F100" i="23" s="1"/>
  <c r="C143" i="20"/>
  <c r="B76" i="23" s="1"/>
  <c r="I124" i="20"/>
  <c r="H107" i="23" s="1"/>
  <c r="K110" i="20"/>
  <c r="J25" i="23" s="1"/>
  <c r="C119" i="20"/>
  <c r="B104" i="23" s="1"/>
  <c r="I58" i="20"/>
  <c r="H9" i="23" s="1"/>
  <c r="L92" i="20"/>
  <c r="K39" i="23" s="1"/>
  <c r="J143" i="20"/>
  <c r="I76" i="23" s="1"/>
  <c r="F89" i="20"/>
  <c r="E101" i="23" s="1"/>
  <c r="L41" i="20"/>
  <c r="K6" i="23" s="1"/>
  <c r="H110" i="20"/>
  <c r="G25" i="23" s="1"/>
  <c r="L24" i="20"/>
  <c r="K72" i="23" s="1"/>
  <c r="I5" i="20"/>
  <c r="H30" i="23" s="1"/>
  <c r="E81" i="20"/>
  <c r="D23" i="23" s="1"/>
  <c r="E37" i="20"/>
  <c r="D49" i="23" s="1"/>
  <c r="G19" i="20"/>
  <c r="F48" i="23" s="1"/>
  <c r="D22" i="20"/>
  <c r="C93" i="23" s="1"/>
  <c r="L22" i="20"/>
  <c r="K93" i="23" s="1"/>
  <c r="H123" i="20"/>
  <c r="G74" i="23" s="1"/>
  <c r="E135" i="20"/>
  <c r="D63" i="23" s="1"/>
  <c r="L135" i="20"/>
  <c r="K63" i="23" s="1"/>
  <c r="K79" i="20"/>
  <c r="J99" i="23" s="1"/>
  <c r="J31" i="20"/>
  <c r="I94" i="23" s="1"/>
  <c r="L7" i="20"/>
  <c r="K47" i="23" s="1"/>
  <c r="E144" i="20"/>
  <c r="D15" i="23" s="1"/>
  <c r="K144" i="20"/>
  <c r="J15" i="23" s="1"/>
  <c r="J33" i="20"/>
  <c r="I96" i="23" s="1"/>
  <c r="D4" i="20"/>
  <c r="C89" i="23" s="1"/>
  <c r="M4" i="20"/>
  <c r="L89" i="23" s="1"/>
  <c r="H88" i="20"/>
  <c r="G100" i="23" s="1"/>
  <c r="J100" i="20"/>
  <c r="I24" i="23" s="1"/>
  <c r="G80" i="20"/>
  <c r="F38" i="23" s="1"/>
  <c r="E10" i="20"/>
  <c r="D4" i="23" s="1"/>
  <c r="J80" i="20"/>
  <c r="I38" i="23" s="1"/>
  <c r="C131" i="20"/>
  <c r="H41" i="20"/>
  <c r="G6" i="23" s="1"/>
  <c r="M25" i="20"/>
  <c r="L31" i="23" s="1"/>
  <c r="J68" i="20"/>
  <c r="I22" i="23" s="1"/>
  <c r="D59" i="20"/>
  <c r="C37" i="23" s="1"/>
  <c r="K36" i="20"/>
  <c r="J33" i="23" s="1"/>
  <c r="K25" i="20"/>
  <c r="J31" i="23" s="1"/>
  <c r="D119" i="20"/>
  <c r="C104" i="23" s="1"/>
  <c r="C80" i="20"/>
  <c r="B38" i="23" s="1"/>
  <c r="E110" i="20"/>
  <c r="D25" i="23" s="1"/>
  <c r="I32" i="20"/>
  <c r="H95" i="23" s="1"/>
  <c r="G91" i="20"/>
  <c r="F103" i="23" s="1"/>
  <c r="H57" i="20"/>
  <c r="G8" i="23" s="1"/>
  <c r="E59" i="20"/>
  <c r="D37" i="23" s="1"/>
  <c r="J8" i="20"/>
  <c r="I90" i="23" s="1"/>
  <c r="G101" i="20"/>
  <c r="F58" i="23" s="1"/>
  <c r="E58" i="20"/>
  <c r="D9" i="23" s="1"/>
  <c r="H16" i="20"/>
  <c r="G91" i="23" s="1"/>
  <c r="F59" i="20"/>
  <c r="E37" i="23" s="1"/>
  <c r="G89" i="20"/>
  <c r="F101" i="23" s="1"/>
  <c r="J41" i="20"/>
  <c r="I6" i="23" s="1"/>
  <c r="E92" i="20"/>
  <c r="D39" i="23" s="1"/>
  <c r="E25" i="20"/>
  <c r="D31" i="23" s="1"/>
  <c r="F143" i="20"/>
  <c r="E76" i="23" s="1"/>
  <c r="J25" i="20"/>
  <c r="I31" i="23" s="1"/>
  <c r="C6" i="20"/>
  <c r="I24" i="20"/>
  <c r="H72" i="23" s="1"/>
  <c r="G81" i="20"/>
  <c r="F23" i="23" s="1"/>
  <c r="C112" i="20"/>
  <c r="B61" i="23" s="1"/>
  <c r="E22" i="20"/>
  <c r="D93" i="23" s="1"/>
  <c r="M22" i="20"/>
  <c r="L93" i="23" s="1"/>
  <c r="C135" i="20"/>
  <c r="B63" i="23" s="1"/>
  <c r="M135" i="20"/>
  <c r="L63" i="23" s="1"/>
  <c r="L79" i="20"/>
  <c r="K99" i="23" s="1"/>
  <c r="C31" i="20"/>
  <c r="B94" i="23" s="1"/>
  <c r="K31" i="20"/>
  <c r="J94" i="23" s="1"/>
  <c r="I60" i="20"/>
  <c r="H80" i="23" s="1"/>
  <c r="F60" i="20"/>
  <c r="E80" i="23" s="1"/>
  <c r="F88" i="20"/>
  <c r="E100" i="23" s="1"/>
  <c r="J10" i="20"/>
  <c r="I4" i="23" s="1"/>
  <c r="F41" i="20"/>
  <c r="E6" i="23" s="1"/>
  <c r="M71" i="20"/>
  <c r="L11" i="23" s="1"/>
  <c r="M80" i="20"/>
  <c r="L38" i="23" s="1"/>
  <c r="H92" i="20"/>
  <c r="G39" i="23" s="1"/>
  <c r="K57" i="20"/>
  <c r="J8" i="23" s="1"/>
  <c r="L110" i="20"/>
  <c r="K25" i="23" s="1"/>
  <c r="L6" i="20"/>
  <c r="K19" i="23" s="1"/>
  <c r="G41" i="20"/>
  <c r="F6" i="23" s="1"/>
  <c r="K59" i="20"/>
  <c r="J37" i="23" s="1"/>
  <c r="D68" i="20"/>
  <c r="C22" i="23" s="1"/>
  <c r="F92" i="20"/>
  <c r="E39" i="23" s="1"/>
  <c r="E6" i="20"/>
  <c r="D19" i="23" s="1"/>
  <c r="I57" i="20"/>
  <c r="H8" i="23" s="1"/>
  <c r="F25" i="20"/>
  <c r="E31" i="23" s="1"/>
  <c r="L119" i="20"/>
  <c r="K104" i="23" s="1"/>
  <c r="C34" i="20"/>
  <c r="B97" i="23" s="1"/>
  <c r="M89" i="20"/>
  <c r="L101" i="23" s="1"/>
  <c r="J91" i="20"/>
  <c r="I103" i="23" s="1"/>
  <c r="G66" i="20"/>
  <c r="F98" i="23" s="1"/>
  <c r="K78" i="20"/>
  <c r="J82" i="23" s="1"/>
  <c r="G25" i="20"/>
  <c r="F31" i="23" s="1"/>
  <c r="D89" i="20"/>
  <c r="C101" i="23" s="1"/>
  <c r="L36" i="20"/>
  <c r="K33" i="23" s="1"/>
  <c r="H59" i="20"/>
  <c r="G37" i="23" s="1"/>
  <c r="J101" i="20"/>
  <c r="I58" i="23" s="1"/>
  <c r="M58" i="20"/>
  <c r="L9" i="23" s="1"/>
  <c r="I16" i="20"/>
  <c r="H91" i="23" s="1"/>
  <c r="J32" i="20"/>
  <c r="I95" i="23" s="1"/>
  <c r="K100" i="20"/>
  <c r="J24" i="23" s="1"/>
  <c r="L89" i="20"/>
  <c r="K101" i="23" s="1"/>
  <c r="J36" i="20"/>
  <c r="I33" i="23" s="1"/>
  <c r="I78" i="20"/>
  <c r="H82" i="23" s="1"/>
  <c r="G143" i="20"/>
  <c r="F76" i="23" s="1"/>
  <c r="M36" i="20"/>
  <c r="L33" i="23" s="1"/>
  <c r="G71" i="20"/>
  <c r="F11" i="23" s="1"/>
  <c r="G36" i="20"/>
  <c r="F33" i="23" s="1"/>
  <c r="G69" i="20"/>
  <c r="F57" i="23" s="1"/>
  <c r="K125" i="20"/>
  <c r="J14" i="23" s="1"/>
  <c r="E5" i="20"/>
  <c r="D30" i="23" s="1"/>
  <c r="K5" i="20"/>
  <c r="J30" i="23" s="1"/>
  <c r="H81" i="20"/>
  <c r="G23" i="23" s="1"/>
  <c r="D23" i="20"/>
  <c r="C71" i="23" s="1"/>
  <c r="L23" i="20"/>
  <c r="K71" i="23" s="1"/>
  <c r="F22" i="20"/>
  <c r="E93" i="23" s="1"/>
  <c r="C141" i="20"/>
  <c r="B85" i="23" s="1"/>
  <c r="D31" i="20"/>
  <c r="C94" i="23" s="1"/>
  <c r="L31" i="20"/>
  <c r="K94" i="23" s="1"/>
  <c r="D55" i="20"/>
  <c r="C55" i="23" s="1"/>
  <c r="C144" i="20"/>
  <c r="B15" i="23" s="1"/>
  <c r="F33" i="20"/>
  <c r="E96" i="23" s="1"/>
  <c r="G4" i="20"/>
  <c r="F89" i="23" s="1"/>
  <c r="D64" i="23"/>
  <c r="E100" i="20"/>
  <c r="D24" i="23" s="1"/>
  <c r="D78" i="20"/>
  <c r="C82" i="23" s="1"/>
  <c r="J92" i="20"/>
  <c r="I39" i="23" s="1"/>
  <c r="E109" i="20"/>
  <c r="D84" i="23" s="1"/>
  <c r="E71" i="20"/>
  <c r="D11" i="23" s="1"/>
  <c r="E80" i="20"/>
  <c r="D38" i="23" s="1"/>
  <c r="C41" i="20"/>
  <c r="B6" i="23" s="1"/>
  <c r="E68" i="20"/>
  <c r="D22" i="23" s="1"/>
  <c r="J78" i="20"/>
  <c r="I82" i="23" s="1"/>
  <c r="D110" i="20"/>
  <c r="C25" i="23" s="1"/>
  <c r="H42" i="20"/>
  <c r="G7" i="23" s="1"/>
  <c r="J119" i="20"/>
  <c r="I104" i="23" s="1"/>
  <c r="G92" i="20"/>
  <c r="F39" i="23" s="1"/>
  <c r="L68" i="20"/>
  <c r="K22" i="23" s="1"/>
  <c r="M6" i="20"/>
  <c r="L19" i="23" s="1"/>
  <c r="I8" i="20"/>
  <c r="H90" i="23" s="1"/>
  <c r="M57" i="20"/>
  <c r="L8" i="23" s="1"/>
  <c r="E119" i="20"/>
  <c r="D104" i="23" s="1"/>
  <c r="I92" i="20"/>
  <c r="H39" i="23" s="1"/>
  <c r="I6" i="20"/>
  <c r="H19" i="23" s="1"/>
  <c r="H10" i="20"/>
  <c r="G4" i="23" s="1"/>
  <c r="C91" i="20"/>
  <c r="B103" i="23" s="1"/>
  <c r="I25" i="20"/>
  <c r="H31" i="23" s="1"/>
  <c r="C110" i="20"/>
  <c r="B25" i="23" s="1"/>
  <c r="F16" i="20"/>
  <c r="E91" i="23" s="1"/>
  <c r="K68" i="20"/>
  <c r="J22" i="23" s="1"/>
  <c r="F58" i="20"/>
  <c r="E9" i="23" s="1"/>
  <c r="J16" i="20"/>
  <c r="I91" i="23" s="1"/>
  <c r="D100" i="20"/>
  <c r="C24" i="23" s="1"/>
  <c r="L109" i="20"/>
  <c r="K84" i="23" s="1"/>
  <c r="K143" i="20"/>
  <c r="J76" i="23" s="1"/>
  <c r="E89" i="20"/>
  <c r="D101" i="23" s="1"/>
  <c r="I68" i="20"/>
  <c r="H22" i="23" s="1"/>
  <c r="H8" i="20"/>
  <c r="G90" i="23" s="1"/>
  <c r="I143" i="20"/>
  <c r="H76" i="23" s="1"/>
  <c r="L57" i="20"/>
  <c r="K8" i="23" s="1"/>
  <c r="C124" i="20"/>
  <c r="B107" i="23" s="1"/>
  <c r="D5" i="20"/>
  <c r="C30" i="23" s="1"/>
  <c r="I81" i="20"/>
  <c r="H23" i="23" s="1"/>
  <c r="E23" i="20"/>
  <c r="D71" i="23" s="1"/>
  <c r="M23" i="20"/>
  <c r="L71" i="23" s="1"/>
  <c r="J19" i="20"/>
  <c r="I48" i="23" s="1"/>
  <c r="K123" i="20"/>
  <c r="J74" i="23" s="1"/>
  <c r="M31" i="20"/>
  <c r="L94" i="23" s="1"/>
  <c r="D33" i="20"/>
  <c r="C96" i="23" s="1"/>
  <c r="I33" i="20"/>
  <c r="H96" i="23" s="1"/>
  <c r="H4" i="20"/>
  <c r="G89" i="23" s="1"/>
  <c r="E41" i="20"/>
  <c r="D6" i="23" s="1"/>
  <c r="H80" i="20"/>
  <c r="G38" i="23" s="1"/>
  <c r="L88" i="20"/>
  <c r="K100" i="23" s="1"/>
  <c r="H131" i="20"/>
  <c r="G108" i="23" s="1"/>
  <c r="C10" i="20"/>
  <c r="D101" i="20"/>
  <c r="C58" i="23" s="1"/>
  <c r="E78" i="20"/>
  <c r="D82" i="23" s="1"/>
  <c r="D57" i="20"/>
  <c r="C8" i="23" s="1"/>
  <c r="M110" i="20"/>
  <c r="L25" i="23" s="1"/>
  <c r="D80" i="20"/>
  <c r="C38" i="23" s="1"/>
  <c r="G68" i="20"/>
  <c r="F22" i="23" s="1"/>
  <c r="L101" i="20"/>
  <c r="K58" i="23" s="1"/>
  <c r="M8" i="20"/>
  <c r="L90" i="23" s="1"/>
  <c r="F6" i="20"/>
  <c r="E19" i="23" s="1"/>
  <c r="E8" i="20"/>
  <c r="E101" i="20"/>
  <c r="D58" i="23" s="1"/>
  <c r="E88" i="20"/>
  <c r="D100" i="23" s="1"/>
  <c r="M119" i="20"/>
  <c r="L104" i="23" s="1"/>
  <c r="M16" i="20"/>
  <c r="L91" i="23" s="1"/>
  <c r="D8" i="20"/>
  <c r="C90" i="23" s="1"/>
  <c r="K16" i="20"/>
  <c r="J91" i="23" s="1"/>
  <c r="K91" i="20"/>
  <c r="J103" i="23" s="1"/>
  <c r="E57" i="20"/>
  <c r="D8" i="23" s="1"/>
  <c r="H143" i="20"/>
  <c r="G76" i="23" s="1"/>
  <c r="K67" i="20"/>
  <c r="J21" i="23" s="1"/>
  <c r="I71" i="20"/>
  <c r="H11" i="23" s="1"/>
  <c r="I101" i="20"/>
  <c r="H58" i="23" s="1"/>
  <c r="D25" i="20"/>
  <c r="C31" i="23" s="1"/>
  <c r="G58" i="20"/>
  <c r="F9" i="23" s="1"/>
  <c r="D16" i="20"/>
  <c r="C91" i="23" s="1"/>
  <c r="K131" i="20"/>
  <c r="J108" i="23" s="1"/>
  <c r="K89" i="20"/>
  <c r="J101" i="23" s="1"/>
  <c r="F67" i="20"/>
  <c r="E21" i="23" s="1"/>
  <c r="M42" i="20"/>
  <c r="L7" i="23" s="1"/>
  <c r="M66" i="20"/>
  <c r="L98" i="23" s="1"/>
  <c r="C57" i="20"/>
  <c r="B8" i="23" s="1"/>
  <c r="C71" i="20"/>
  <c r="B11" i="23" s="1"/>
  <c r="K6" i="20"/>
  <c r="J19" i="23" s="1"/>
  <c r="M68" i="20"/>
  <c r="L22" i="23" s="1"/>
  <c r="L19" i="20"/>
  <c r="K48" i="23" s="1"/>
  <c r="C19" i="20"/>
  <c r="B48" i="23" s="1"/>
  <c r="J79" i="20"/>
  <c r="I99" i="23" s="1"/>
  <c r="F31" i="20"/>
  <c r="E94" i="23" s="1"/>
  <c r="F99" i="20"/>
  <c r="E40" i="23" s="1"/>
  <c r="C98" i="20"/>
  <c r="B83" i="23" s="1"/>
  <c r="G33" i="20"/>
  <c r="F96" i="23" s="1"/>
  <c r="I4" i="20"/>
  <c r="H89" i="23" s="1"/>
  <c r="K60" i="20"/>
  <c r="J80" i="23" s="1"/>
  <c r="M92" i="20"/>
  <c r="L39" i="23" s="1"/>
  <c r="C66" i="20"/>
  <c r="B98" i="23" s="1"/>
  <c r="F71" i="20"/>
  <c r="E11" i="23" s="1"/>
  <c r="G100" i="20"/>
  <c r="F24" i="23" s="1"/>
  <c r="F80" i="20"/>
  <c r="E38" i="23" s="1"/>
  <c r="G109" i="20"/>
  <c r="F84" i="23" s="1"/>
  <c r="M109" i="20"/>
  <c r="L84" i="23" s="1"/>
  <c r="C8" i="20"/>
  <c r="G8" i="20"/>
  <c r="F90" i="23" s="1"/>
  <c r="G110" i="20"/>
  <c r="F25" i="23" s="1"/>
  <c r="D36" i="20"/>
  <c r="C33" i="23" s="1"/>
  <c r="G124" i="20"/>
  <c r="F107" i="23" s="1"/>
  <c r="I66" i="20"/>
  <c r="H98" i="23" s="1"/>
  <c r="J57" i="20"/>
  <c r="I8" i="23" s="1"/>
  <c r="L67" i="20"/>
  <c r="K21" i="23" s="1"/>
  <c r="L42" i="20"/>
  <c r="K7" i="23" s="1"/>
  <c r="G6" i="20"/>
  <c r="F19" i="23" s="1"/>
  <c r="L8" i="20"/>
  <c r="K90" i="23" s="1"/>
  <c r="E124" i="20"/>
  <c r="D107" i="23" s="1"/>
  <c r="L10" i="20"/>
  <c r="K4" i="23" s="1"/>
  <c r="J58" i="20"/>
  <c r="I9" i="23" s="1"/>
  <c r="F119" i="20"/>
  <c r="E104" i="23" s="1"/>
  <c r="H109" i="20"/>
  <c r="G84" i="23" s="1"/>
  <c r="M41" i="20"/>
  <c r="L6" i="23" s="1"/>
  <c r="D91" i="20"/>
  <c r="C103" i="23" s="1"/>
  <c r="C59" i="20"/>
  <c r="B37" i="23" s="1"/>
  <c r="I91" i="20"/>
  <c r="H103" i="23" s="1"/>
  <c r="D6" i="20"/>
  <c r="C19" i="23" s="1"/>
  <c r="F124" i="20"/>
  <c r="E107" i="23" s="1"/>
  <c r="H32" i="20"/>
  <c r="G95" i="23" s="1"/>
  <c r="C58" i="20"/>
  <c r="B9" i="23" s="1"/>
  <c r="H58" i="20"/>
  <c r="G9" i="23" s="1"/>
  <c r="L16" i="20"/>
  <c r="K91" i="23" s="1"/>
  <c r="K66" i="20"/>
  <c r="J98" i="23" s="1"/>
  <c r="I89" i="20"/>
  <c r="H101" i="23" s="1"/>
  <c r="F10" i="20"/>
  <c r="E4" i="23" s="1"/>
  <c r="E66" i="20"/>
  <c r="D98" i="23" s="1"/>
  <c r="D143" i="20"/>
  <c r="C76" i="23" s="1"/>
  <c r="K8" i="20"/>
  <c r="J90" i="23" s="1"/>
  <c r="E16" i="20"/>
  <c r="D91" i="23" s="1"/>
  <c r="C27" i="3"/>
  <c r="C11" i="3"/>
  <c r="K10" i="3" s="1"/>
  <c r="I153" i="20" l="1"/>
  <c r="H109" i="23"/>
  <c r="I152" i="20"/>
  <c r="U151" i="20" s="1"/>
  <c r="F152" i="20"/>
  <c r="R150" i="20" s="1"/>
  <c r="H64" i="23"/>
  <c r="K153" i="20"/>
  <c r="K152" i="20"/>
  <c r="W151" i="20" s="1"/>
  <c r="E64" i="23"/>
  <c r="L153" i="20"/>
  <c r="C152" i="20"/>
  <c r="O151" i="20" s="1"/>
  <c r="M153" i="20"/>
  <c r="C153" i="20"/>
  <c r="H153" i="20"/>
  <c r="D152" i="20"/>
  <c r="P150" i="20" s="1"/>
  <c r="L152" i="20"/>
  <c r="H152" i="20"/>
  <c r="T150" i="20" s="1"/>
  <c r="L64" i="23"/>
  <c r="J152" i="20"/>
  <c r="V150" i="20" s="1"/>
  <c r="J153" i="20"/>
  <c r="C109" i="23"/>
  <c r="D153" i="20"/>
  <c r="M152" i="20"/>
  <c r="Y150" i="20" s="1"/>
  <c r="K4" i="3"/>
  <c r="S4" i="3" s="1"/>
  <c r="D90" i="23"/>
  <c r="B47" i="23"/>
  <c r="D89" i="23"/>
  <c r="B30" i="23"/>
  <c r="B90" i="23"/>
  <c r="B4" i="23"/>
  <c r="B19" i="23"/>
  <c r="G152" i="20"/>
  <c r="S150" i="20" s="1"/>
  <c r="G153" i="20"/>
  <c r="B89" i="23"/>
  <c r="B108" i="23"/>
  <c r="E152" i="20"/>
  <c r="Q151" i="20" s="1"/>
  <c r="E153" i="20"/>
  <c r="S10" i="3"/>
  <c r="J4" i="18" s="1"/>
  <c r="K9" i="3"/>
  <c r="S9" i="3" s="1"/>
  <c r="J68" i="18" s="1"/>
  <c r="K6" i="3"/>
  <c r="S6" i="3" s="1"/>
  <c r="J19" i="18" s="1"/>
  <c r="B4" i="7"/>
  <c r="K5" i="3"/>
  <c r="S5" i="3" s="1"/>
  <c r="J30" i="18" s="1"/>
  <c r="K7" i="3"/>
  <c r="S7" i="3" s="1"/>
  <c r="J47" i="18" s="1"/>
  <c r="K8" i="3"/>
  <c r="S8" i="3" s="1"/>
  <c r="J90" i="18" s="1"/>
  <c r="U150" i="20" l="1"/>
  <c r="C154" i="20"/>
  <c r="W150" i="20"/>
  <c r="R151" i="20"/>
  <c r="I154" i="20"/>
  <c r="F154" i="20"/>
  <c r="O150" i="20"/>
  <c r="L154" i="20"/>
  <c r="X151" i="20"/>
  <c r="K154" i="20"/>
  <c r="X150" i="20"/>
  <c r="J154" i="20"/>
  <c r="D154" i="20"/>
  <c r="T151" i="20"/>
  <c r="P151" i="20"/>
  <c r="H154" i="20"/>
  <c r="V151" i="20"/>
  <c r="Y151" i="20"/>
  <c r="M154" i="20"/>
  <c r="G154" i="20"/>
  <c r="S151" i="20"/>
  <c r="E154" i="20"/>
  <c r="Q150" i="20"/>
  <c r="I93" i="26" l="1"/>
  <c r="D26" i="3" l="1"/>
  <c r="E26" i="3"/>
  <c r="F26" i="3"/>
  <c r="G26" i="3"/>
  <c r="H26" i="3"/>
  <c r="I26" i="3"/>
  <c r="C26" i="3"/>
  <c r="C28" i="3" s="1"/>
  <c r="D27" i="3"/>
  <c r="E27" i="3"/>
  <c r="F27" i="3"/>
  <c r="G27" i="3"/>
  <c r="H27" i="3"/>
  <c r="I27" i="3"/>
  <c r="B5" i="7" l="1"/>
  <c r="K17" i="3"/>
  <c r="S17" i="3" s="1"/>
  <c r="J92" i="18" s="1"/>
  <c r="K20" i="3"/>
  <c r="S20" i="3" s="1"/>
  <c r="J5" i="18" s="1"/>
  <c r="K21" i="3"/>
  <c r="S21" i="3" s="1"/>
  <c r="J70" i="18" s="1"/>
  <c r="K18" i="3"/>
  <c r="S18" i="3" s="1"/>
  <c r="J69" i="18" s="1"/>
  <c r="K23" i="3"/>
  <c r="S23" i="3" s="1"/>
  <c r="J71" i="18" s="1"/>
  <c r="K16" i="3"/>
  <c r="K24" i="3"/>
  <c r="S24" i="3" s="1"/>
  <c r="J72" i="18" s="1"/>
  <c r="K25" i="3"/>
  <c r="S25" i="3" s="1"/>
  <c r="J31" i="18" s="1"/>
  <c r="K19" i="3"/>
  <c r="S19" i="3" s="1"/>
  <c r="J48" i="18" s="1"/>
  <c r="K22" i="3"/>
  <c r="S22" i="3" s="1"/>
  <c r="J93" i="18" s="1"/>
  <c r="H5" i="7"/>
  <c r="Q25" i="3"/>
  <c r="Y25" i="3" s="1"/>
  <c r="P31" i="18" s="1"/>
  <c r="Q23" i="3"/>
  <c r="Y23" i="3" s="1"/>
  <c r="P71" i="18" s="1"/>
  <c r="Q22" i="3"/>
  <c r="Y22" i="3" s="1"/>
  <c r="P93" i="18" s="1"/>
  <c r="Q21" i="3"/>
  <c r="Y21" i="3" s="1"/>
  <c r="P70" i="18" s="1"/>
  <c r="Q24" i="3"/>
  <c r="Y24" i="3" s="1"/>
  <c r="P72" i="18" s="1"/>
  <c r="Q18" i="3"/>
  <c r="Y18" i="3" s="1"/>
  <c r="P69" i="18" s="1"/>
  <c r="Q17" i="3"/>
  <c r="Y17" i="3" s="1"/>
  <c r="P92" i="18" s="1"/>
  <c r="Q16" i="3"/>
  <c r="Q20" i="3"/>
  <c r="Y20" i="3" s="1"/>
  <c r="P5" i="18" s="1"/>
  <c r="Q19" i="3"/>
  <c r="Y19" i="3" s="1"/>
  <c r="P48" i="18" s="1"/>
  <c r="G5" i="7"/>
  <c r="P16" i="3"/>
  <c r="P17" i="3"/>
  <c r="X17" i="3" s="1"/>
  <c r="O92" i="18" s="1"/>
  <c r="P20" i="3"/>
  <c r="X20" i="3" s="1"/>
  <c r="O5" i="18" s="1"/>
  <c r="P21" i="3"/>
  <c r="X21" i="3" s="1"/>
  <c r="O70" i="18" s="1"/>
  <c r="P25" i="3"/>
  <c r="X25" i="3" s="1"/>
  <c r="O31" i="18" s="1"/>
  <c r="P23" i="3"/>
  <c r="X23" i="3" s="1"/>
  <c r="O71" i="18" s="1"/>
  <c r="P19" i="3"/>
  <c r="X19" i="3" s="1"/>
  <c r="O48" i="18" s="1"/>
  <c r="P24" i="3"/>
  <c r="X24" i="3" s="1"/>
  <c r="O72" i="18" s="1"/>
  <c r="P18" i="3"/>
  <c r="X18" i="3" s="1"/>
  <c r="O69" i="18" s="1"/>
  <c r="P22" i="3"/>
  <c r="X22" i="3" s="1"/>
  <c r="O93" i="18" s="1"/>
  <c r="F5" i="7"/>
  <c r="O17" i="3"/>
  <c r="W17" i="3" s="1"/>
  <c r="N92" i="18" s="1"/>
  <c r="O22" i="3"/>
  <c r="W22" i="3" s="1"/>
  <c r="N93" i="18" s="1"/>
  <c r="O20" i="3"/>
  <c r="W20" i="3" s="1"/>
  <c r="N5" i="18" s="1"/>
  <c r="O16" i="3"/>
  <c r="O21" i="3"/>
  <c r="W21" i="3" s="1"/>
  <c r="N70" i="18" s="1"/>
  <c r="O19" i="3"/>
  <c r="W19" i="3" s="1"/>
  <c r="N48" i="18" s="1"/>
  <c r="O24" i="3"/>
  <c r="W24" i="3" s="1"/>
  <c r="N72" i="18" s="1"/>
  <c r="O25" i="3"/>
  <c r="W25" i="3" s="1"/>
  <c r="N31" i="18" s="1"/>
  <c r="O18" i="3"/>
  <c r="W18" i="3" s="1"/>
  <c r="N69" i="18" s="1"/>
  <c r="O23" i="3"/>
  <c r="W23" i="3" s="1"/>
  <c r="N71" i="18" s="1"/>
  <c r="E5" i="7"/>
  <c r="N21" i="3"/>
  <c r="V21" i="3" s="1"/>
  <c r="M70" i="18" s="1"/>
  <c r="N24" i="3"/>
  <c r="V24" i="3" s="1"/>
  <c r="M72" i="18" s="1"/>
  <c r="N20" i="3"/>
  <c r="V20" i="3" s="1"/>
  <c r="M5" i="18" s="1"/>
  <c r="N22" i="3"/>
  <c r="V22" i="3" s="1"/>
  <c r="M93" i="18" s="1"/>
  <c r="N19" i="3"/>
  <c r="V19" i="3" s="1"/>
  <c r="M48" i="18" s="1"/>
  <c r="N16" i="3"/>
  <c r="N23" i="3"/>
  <c r="V23" i="3" s="1"/>
  <c r="M71" i="18" s="1"/>
  <c r="N18" i="3"/>
  <c r="V18" i="3" s="1"/>
  <c r="M69" i="18" s="1"/>
  <c r="N25" i="3"/>
  <c r="V25" i="3" s="1"/>
  <c r="M31" i="18" s="1"/>
  <c r="N17" i="3"/>
  <c r="V17" i="3" s="1"/>
  <c r="M92" i="18" s="1"/>
  <c r="D5" i="7"/>
  <c r="M24" i="3"/>
  <c r="U24" i="3" s="1"/>
  <c r="L72" i="18" s="1"/>
  <c r="M17" i="3"/>
  <c r="U17" i="3" s="1"/>
  <c r="L92" i="18" s="1"/>
  <c r="M21" i="3"/>
  <c r="U21" i="3" s="1"/>
  <c r="L70" i="18" s="1"/>
  <c r="M18" i="3"/>
  <c r="U18" i="3" s="1"/>
  <c r="L69" i="18" s="1"/>
  <c r="M25" i="3"/>
  <c r="U25" i="3" s="1"/>
  <c r="L31" i="18" s="1"/>
  <c r="M20" i="3"/>
  <c r="U20" i="3" s="1"/>
  <c r="L5" i="18" s="1"/>
  <c r="M23" i="3"/>
  <c r="U23" i="3" s="1"/>
  <c r="L71" i="18" s="1"/>
  <c r="M19" i="3"/>
  <c r="U19" i="3" s="1"/>
  <c r="L48" i="18" s="1"/>
  <c r="M16" i="3"/>
  <c r="M22" i="3"/>
  <c r="U22" i="3" s="1"/>
  <c r="L93" i="18" s="1"/>
  <c r="C5" i="7"/>
  <c r="L19" i="3"/>
  <c r="T19" i="3" s="1"/>
  <c r="K48" i="18" s="1"/>
  <c r="L24" i="3"/>
  <c r="T24" i="3" s="1"/>
  <c r="K72" i="18" s="1"/>
  <c r="L25" i="3"/>
  <c r="T25" i="3" s="1"/>
  <c r="K31" i="18" s="1"/>
  <c r="L18" i="3"/>
  <c r="T18" i="3" s="1"/>
  <c r="K69" i="18" s="1"/>
  <c r="L22" i="3"/>
  <c r="T22" i="3" s="1"/>
  <c r="K93" i="18" s="1"/>
  <c r="L16" i="3"/>
  <c r="L21" i="3"/>
  <c r="T21" i="3" s="1"/>
  <c r="K70" i="18" s="1"/>
  <c r="L20" i="3"/>
  <c r="T20" i="3" s="1"/>
  <c r="K5" i="18" s="1"/>
  <c r="L17" i="3"/>
  <c r="T17" i="3" s="1"/>
  <c r="K92" i="18" s="1"/>
  <c r="L23" i="3"/>
  <c r="T23" i="3" s="1"/>
  <c r="K71" i="18" s="1"/>
  <c r="AA20" i="3" l="1"/>
  <c r="AA23" i="3"/>
  <c r="AA21" i="3"/>
  <c r="AA18" i="3"/>
  <c r="AA25" i="3"/>
  <c r="AA22" i="3"/>
  <c r="AA19" i="3"/>
  <c r="AA24" i="3"/>
  <c r="AA17" i="3"/>
  <c r="N22" i="12" l="1"/>
  <c r="E153" i="3"/>
  <c r="D84" i="3"/>
  <c r="E84" i="3"/>
  <c r="F84" i="3"/>
  <c r="G84" i="3"/>
  <c r="H84" i="3"/>
  <c r="I84" i="3"/>
  <c r="C84" i="3"/>
  <c r="D83" i="3"/>
  <c r="L77" i="3" s="1"/>
  <c r="E83" i="3"/>
  <c r="M77" i="3" s="1"/>
  <c r="F83" i="3"/>
  <c r="N77" i="3" s="1"/>
  <c r="G83" i="3"/>
  <c r="O77" i="3" s="1"/>
  <c r="H83" i="3"/>
  <c r="P77" i="3" s="1"/>
  <c r="I83" i="3"/>
  <c r="Q77" i="3" s="1"/>
  <c r="C83" i="3"/>
  <c r="K77" i="3" s="1"/>
  <c r="G73" i="3"/>
  <c r="C61" i="3"/>
  <c r="D12" i="3"/>
  <c r="C104" i="3"/>
  <c r="C93" i="3"/>
  <c r="D153" i="3"/>
  <c r="F153" i="3"/>
  <c r="G153" i="3"/>
  <c r="H153" i="3"/>
  <c r="I153" i="3"/>
  <c r="C153" i="3"/>
  <c r="D152" i="3"/>
  <c r="E152" i="3"/>
  <c r="F152" i="3"/>
  <c r="G152" i="3"/>
  <c r="H152" i="3"/>
  <c r="I152" i="3"/>
  <c r="C152" i="3"/>
  <c r="D146" i="3"/>
  <c r="E146" i="3"/>
  <c r="F146" i="3"/>
  <c r="G146" i="3"/>
  <c r="H146" i="3"/>
  <c r="I146" i="3"/>
  <c r="C146" i="3"/>
  <c r="D145" i="3"/>
  <c r="E145" i="3"/>
  <c r="F145" i="3"/>
  <c r="G145" i="3"/>
  <c r="H145" i="3"/>
  <c r="I145" i="3"/>
  <c r="C145" i="3"/>
  <c r="D137" i="3"/>
  <c r="E137" i="3"/>
  <c r="F137" i="3"/>
  <c r="G137" i="3"/>
  <c r="H137" i="3"/>
  <c r="I137" i="3"/>
  <c r="C137" i="3"/>
  <c r="D136" i="3"/>
  <c r="E136" i="3"/>
  <c r="F136" i="3"/>
  <c r="G136" i="3"/>
  <c r="H136" i="3"/>
  <c r="I136" i="3"/>
  <c r="C136" i="3"/>
  <c r="K131" i="3" s="1"/>
  <c r="D127" i="3"/>
  <c r="E127" i="3"/>
  <c r="F127" i="3"/>
  <c r="G127" i="3"/>
  <c r="H127" i="3"/>
  <c r="I127" i="3"/>
  <c r="C127" i="3"/>
  <c r="D126" i="3"/>
  <c r="E126" i="3"/>
  <c r="F126" i="3"/>
  <c r="G126" i="3"/>
  <c r="H126" i="3"/>
  <c r="I126" i="3"/>
  <c r="C126" i="3"/>
  <c r="D115" i="3"/>
  <c r="E115" i="3"/>
  <c r="F115" i="3"/>
  <c r="G115" i="3"/>
  <c r="H115" i="3"/>
  <c r="I115" i="3"/>
  <c r="D114" i="3"/>
  <c r="E114" i="3"/>
  <c r="F114" i="3"/>
  <c r="G114" i="3"/>
  <c r="H114" i="3"/>
  <c r="I114" i="3"/>
  <c r="D105" i="3"/>
  <c r="E105" i="3"/>
  <c r="F105" i="3"/>
  <c r="G105" i="3"/>
  <c r="H105" i="3"/>
  <c r="I105" i="3"/>
  <c r="D104" i="3"/>
  <c r="E104" i="3"/>
  <c r="F104" i="3"/>
  <c r="G104" i="3"/>
  <c r="H104" i="3"/>
  <c r="I104" i="3"/>
  <c r="D94" i="3"/>
  <c r="E94" i="3"/>
  <c r="F94" i="3"/>
  <c r="G94" i="3"/>
  <c r="H94" i="3"/>
  <c r="I94" i="3"/>
  <c r="D93" i="3"/>
  <c r="E93" i="3"/>
  <c r="F93" i="3"/>
  <c r="G93" i="3"/>
  <c r="H93" i="3"/>
  <c r="I93" i="3"/>
  <c r="D73" i="3"/>
  <c r="E73" i="3"/>
  <c r="F73" i="3"/>
  <c r="H73" i="3"/>
  <c r="I73" i="3"/>
  <c r="C73" i="3"/>
  <c r="D72" i="3"/>
  <c r="E72" i="3"/>
  <c r="F72" i="3"/>
  <c r="G72" i="3"/>
  <c r="H72" i="3"/>
  <c r="I72" i="3"/>
  <c r="C72" i="3"/>
  <c r="D61" i="3"/>
  <c r="E61" i="3"/>
  <c r="F61" i="3"/>
  <c r="G61" i="3"/>
  <c r="H61" i="3"/>
  <c r="I61" i="3"/>
  <c r="D45" i="3"/>
  <c r="E45" i="3"/>
  <c r="F45" i="3"/>
  <c r="G45" i="3"/>
  <c r="H45" i="3"/>
  <c r="I45" i="3"/>
  <c r="C45" i="3"/>
  <c r="D44" i="3"/>
  <c r="E44" i="3"/>
  <c r="F44" i="3"/>
  <c r="G44" i="3"/>
  <c r="H44" i="3"/>
  <c r="I44" i="3"/>
  <c r="C44" i="3"/>
  <c r="D28" i="3"/>
  <c r="F28" i="3"/>
  <c r="G28" i="3"/>
  <c r="H28" i="3"/>
  <c r="I28" i="3"/>
  <c r="AG16" i="3" s="1"/>
  <c r="C12" i="3"/>
  <c r="E12" i="3"/>
  <c r="G12" i="3"/>
  <c r="H12" i="3"/>
  <c r="I12" i="3"/>
  <c r="D11" i="3"/>
  <c r="E11" i="3"/>
  <c r="F11" i="3"/>
  <c r="G11" i="3"/>
  <c r="H11" i="3"/>
  <c r="I11" i="3"/>
  <c r="K31" i="3" l="1"/>
  <c r="S31" i="3" s="1"/>
  <c r="J94" i="18" s="1"/>
  <c r="K42" i="3"/>
  <c r="S42" i="3" s="1"/>
  <c r="J7" i="18" s="1"/>
  <c r="K123" i="3"/>
  <c r="S123" i="3" s="1"/>
  <c r="J74" i="18" s="1"/>
  <c r="N120" i="3"/>
  <c r="V120" i="3" s="1"/>
  <c r="M105" i="18" s="1"/>
  <c r="N121" i="3"/>
  <c r="V121" i="3" s="1"/>
  <c r="M106" i="18" s="1"/>
  <c r="N125" i="3"/>
  <c r="V125" i="3" s="1"/>
  <c r="M14" i="18" s="1"/>
  <c r="N122" i="3"/>
  <c r="V122" i="3" s="1"/>
  <c r="M42" i="18" s="1"/>
  <c r="N123" i="3"/>
  <c r="V123" i="3" s="1"/>
  <c r="M74" i="18" s="1"/>
  <c r="N124" i="3"/>
  <c r="V124" i="3" s="1"/>
  <c r="M107" i="18" s="1"/>
  <c r="K119" i="3"/>
  <c r="S119" i="3" s="1"/>
  <c r="J104" i="18" s="1"/>
  <c r="K122" i="3"/>
  <c r="S122" i="3" s="1"/>
  <c r="J42" i="18" s="1"/>
  <c r="K121" i="3"/>
  <c r="S121" i="3" s="1"/>
  <c r="J106" i="18" s="1"/>
  <c r="K125" i="3"/>
  <c r="S125" i="3" s="1"/>
  <c r="J14" i="18" s="1"/>
  <c r="K120" i="3"/>
  <c r="S120" i="3" s="1"/>
  <c r="J105" i="18" s="1"/>
  <c r="K124" i="3"/>
  <c r="S124" i="3" s="1"/>
  <c r="J107" i="18" s="1"/>
  <c r="L122" i="3"/>
  <c r="T122" i="3" s="1"/>
  <c r="K42" i="18" s="1"/>
  <c r="L121" i="3"/>
  <c r="T121" i="3" s="1"/>
  <c r="K106" i="18" s="1"/>
  <c r="L125" i="3"/>
  <c r="T125" i="3" s="1"/>
  <c r="K14" i="18" s="1"/>
  <c r="L119" i="3"/>
  <c r="T119" i="3" s="1"/>
  <c r="K104" i="18" s="1"/>
  <c r="L120" i="3"/>
  <c r="T120" i="3" s="1"/>
  <c r="K105" i="18" s="1"/>
  <c r="L123" i="3"/>
  <c r="T123" i="3" s="1"/>
  <c r="K74" i="18" s="1"/>
  <c r="L124" i="3"/>
  <c r="T124" i="3" s="1"/>
  <c r="K107" i="18" s="1"/>
  <c r="Q124" i="3"/>
  <c r="Y124" i="3" s="1"/>
  <c r="P107" i="18" s="1"/>
  <c r="Q125" i="3"/>
  <c r="Y125" i="3" s="1"/>
  <c r="P14" i="18" s="1"/>
  <c r="Q122" i="3"/>
  <c r="Y122" i="3" s="1"/>
  <c r="P42" i="18" s="1"/>
  <c r="Q123" i="3"/>
  <c r="Y123" i="3" s="1"/>
  <c r="P74" i="18" s="1"/>
  <c r="Q121" i="3"/>
  <c r="Y121" i="3" s="1"/>
  <c r="P106" i="18" s="1"/>
  <c r="Q120" i="3"/>
  <c r="Y120" i="3" s="1"/>
  <c r="P105" i="18" s="1"/>
  <c r="P124" i="3"/>
  <c r="X124" i="3" s="1"/>
  <c r="O107" i="18" s="1"/>
  <c r="P125" i="3"/>
  <c r="X125" i="3" s="1"/>
  <c r="O14" i="18" s="1"/>
  <c r="P121" i="3"/>
  <c r="X121" i="3" s="1"/>
  <c r="O106" i="18" s="1"/>
  <c r="P122" i="3"/>
  <c r="X122" i="3" s="1"/>
  <c r="O42" i="18" s="1"/>
  <c r="P123" i="3"/>
  <c r="X123" i="3" s="1"/>
  <c r="O74" i="18" s="1"/>
  <c r="P120" i="3"/>
  <c r="X120" i="3" s="1"/>
  <c r="O105" i="18" s="1"/>
  <c r="M121" i="3"/>
  <c r="U121" i="3" s="1"/>
  <c r="L106" i="18" s="1"/>
  <c r="M120" i="3"/>
  <c r="U120" i="3" s="1"/>
  <c r="L105" i="18" s="1"/>
  <c r="M124" i="3"/>
  <c r="U124" i="3" s="1"/>
  <c r="L107" i="18" s="1"/>
  <c r="M122" i="3"/>
  <c r="U122" i="3" s="1"/>
  <c r="L42" i="18" s="1"/>
  <c r="M125" i="3"/>
  <c r="U125" i="3" s="1"/>
  <c r="L14" i="18" s="1"/>
  <c r="M123" i="3"/>
  <c r="U123" i="3" s="1"/>
  <c r="L74" i="18" s="1"/>
  <c r="O120" i="3"/>
  <c r="W120" i="3" s="1"/>
  <c r="N105" i="18" s="1"/>
  <c r="O123" i="3"/>
  <c r="W123" i="3" s="1"/>
  <c r="N74" i="18" s="1"/>
  <c r="O121" i="3"/>
  <c r="W121" i="3" s="1"/>
  <c r="N106" i="18" s="1"/>
  <c r="O124" i="3"/>
  <c r="W124" i="3" s="1"/>
  <c r="N107" i="18" s="1"/>
  <c r="O125" i="3"/>
  <c r="W125" i="3" s="1"/>
  <c r="N14" i="18" s="1"/>
  <c r="O122" i="3"/>
  <c r="W122" i="3" s="1"/>
  <c r="N42" i="18" s="1"/>
  <c r="C4" i="7"/>
  <c r="L9" i="3"/>
  <c r="T9" i="3" s="1"/>
  <c r="K68" i="18" s="1"/>
  <c r="L10" i="3"/>
  <c r="T10" i="3" s="1"/>
  <c r="K4" i="18" s="1"/>
  <c r="L7" i="3"/>
  <c r="T7" i="3" s="1"/>
  <c r="K47" i="18" s="1"/>
  <c r="L6" i="3"/>
  <c r="T6" i="3" s="1"/>
  <c r="K19" i="18" s="1"/>
  <c r="L8" i="3"/>
  <c r="T8" i="3" s="1"/>
  <c r="K90" i="18" s="1"/>
  <c r="L5" i="3"/>
  <c r="T5" i="3" s="1"/>
  <c r="K30" i="18" s="1"/>
  <c r="L4" i="3"/>
  <c r="T4" i="3" s="1"/>
  <c r="K89" i="18" s="1"/>
  <c r="F15" i="7"/>
  <c r="O144" i="3"/>
  <c r="W144" i="3" s="1"/>
  <c r="N15" i="18" s="1"/>
  <c r="O142" i="3"/>
  <c r="W142" i="3" s="1"/>
  <c r="N43" i="18" s="1"/>
  <c r="O141" i="3"/>
  <c r="W141" i="3" s="1"/>
  <c r="N85" i="18" s="1"/>
  <c r="O143" i="3"/>
  <c r="W143" i="3" s="1"/>
  <c r="N76" i="18" s="1"/>
  <c r="B13" i="7"/>
  <c r="G14" i="7"/>
  <c r="P132" i="3"/>
  <c r="X132" i="3" s="1"/>
  <c r="O26" i="18" s="1"/>
  <c r="P135" i="3"/>
  <c r="X135" i="3" s="1"/>
  <c r="O63" i="18" s="1"/>
  <c r="P131" i="3"/>
  <c r="X131" i="3" s="1"/>
  <c r="O108" i="18" s="1"/>
  <c r="P133" i="3"/>
  <c r="X133" i="3" s="1"/>
  <c r="O62" i="18" s="1"/>
  <c r="P134" i="3"/>
  <c r="X134" i="3" s="1"/>
  <c r="O75" i="18" s="1"/>
  <c r="E15" i="7"/>
  <c r="N142" i="3"/>
  <c r="V142" i="3" s="1"/>
  <c r="M43" i="18" s="1"/>
  <c r="N143" i="3"/>
  <c r="V143" i="3" s="1"/>
  <c r="M76" i="18" s="1"/>
  <c r="N141" i="3"/>
  <c r="V141" i="3" s="1"/>
  <c r="M85" i="18" s="1"/>
  <c r="N144" i="3"/>
  <c r="V144" i="3" s="1"/>
  <c r="M15" i="18" s="1"/>
  <c r="C16" i="7"/>
  <c r="L151" i="3"/>
  <c r="T151" i="3" s="1"/>
  <c r="K64" i="18" s="1"/>
  <c r="L150" i="3"/>
  <c r="T150" i="3" s="1"/>
  <c r="K109" i="18" s="1"/>
  <c r="K99" i="3"/>
  <c r="S99" i="3" s="1"/>
  <c r="J40" i="18" s="1"/>
  <c r="B11" i="7"/>
  <c r="K98" i="3"/>
  <c r="S98" i="3" s="1"/>
  <c r="J83" i="18" s="1"/>
  <c r="E9" i="7"/>
  <c r="N80" i="3"/>
  <c r="V80" i="3" s="1"/>
  <c r="M38" i="18" s="1"/>
  <c r="N79" i="3"/>
  <c r="V79" i="3" s="1"/>
  <c r="M99" i="18" s="1"/>
  <c r="V77" i="3"/>
  <c r="M81" i="18" s="1"/>
  <c r="N78" i="3"/>
  <c r="V78" i="3" s="1"/>
  <c r="M82" i="18" s="1"/>
  <c r="N82" i="3"/>
  <c r="V82" i="3" s="1"/>
  <c r="M12" i="18" s="1"/>
  <c r="N81" i="3"/>
  <c r="V81" i="3" s="1"/>
  <c r="M23" i="18" s="1"/>
  <c r="AD24" i="3"/>
  <c r="AD22" i="3"/>
  <c r="AD16" i="3"/>
  <c r="AD20" i="3"/>
  <c r="AD19" i="3"/>
  <c r="AD23" i="3"/>
  <c r="AD25" i="3"/>
  <c r="AD17" i="3"/>
  <c r="AD18" i="3"/>
  <c r="AD21" i="3"/>
  <c r="C6" i="7"/>
  <c r="L35" i="3"/>
  <c r="T35" i="3" s="1"/>
  <c r="K32" i="18" s="1"/>
  <c r="L34" i="3"/>
  <c r="T34" i="3" s="1"/>
  <c r="K97" i="18" s="1"/>
  <c r="L31" i="3"/>
  <c r="T31" i="3" s="1"/>
  <c r="K94" i="18" s="1"/>
  <c r="L43" i="3"/>
  <c r="T43" i="3" s="1"/>
  <c r="K53" i="18" s="1"/>
  <c r="L36" i="3"/>
  <c r="T36" i="3" s="1"/>
  <c r="K33" i="18" s="1"/>
  <c r="L39" i="3"/>
  <c r="T39" i="3" s="1"/>
  <c r="K51" i="18" s="1"/>
  <c r="L32" i="3"/>
  <c r="T32" i="3" s="1"/>
  <c r="K95" i="18" s="1"/>
  <c r="L41" i="3"/>
  <c r="T41" i="3" s="1"/>
  <c r="K6" i="18" s="1"/>
  <c r="L33" i="3"/>
  <c r="T33" i="3" s="1"/>
  <c r="K96" i="18" s="1"/>
  <c r="L40" i="3"/>
  <c r="T40" i="3" s="1"/>
  <c r="K52" i="18" s="1"/>
  <c r="L42" i="3"/>
  <c r="T42" i="3" s="1"/>
  <c r="K7" i="18" s="1"/>
  <c r="L37" i="3"/>
  <c r="T37" i="3" s="1"/>
  <c r="K49" i="18" s="1"/>
  <c r="L38" i="3"/>
  <c r="T38" i="3" s="1"/>
  <c r="K50" i="18" s="1"/>
  <c r="H7" i="7"/>
  <c r="Q54" i="3"/>
  <c r="Y54" i="3" s="1"/>
  <c r="P54" i="18" s="1"/>
  <c r="Q49" i="3"/>
  <c r="Y49" i="3" s="1"/>
  <c r="P34" i="18" s="1"/>
  <c r="Q56" i="3"/>
  <c r="Y56" i="3" s="1"/>
  <c r="P56" i="18" s="1"/>
  <c r="Q60" i="3"/>
  <c r="Y60" i="3" s="1"/>
  <c r="P80" i="18" s="1"/>
  <c r="Q51" i="3"/>
  <c r="Y51" i="3" s="1"/>
  <c r="P36" i="18" s="1"/>
  <c r="Q59" i="3"/>
  <c r="Y59" i="3" s="1"/>
  <c r="P37" i="18" s="1"/>
  <c r="Q53" i="3"/>
  <c r="Y53" i="3" s="1"/>
  <c r="P20" i="18" s="1"/>
  <c r="Q58" i="3"/>
  <c r="Y58" i="3" s="1"/>
  <c r="P9" i="18" s="1"/>
  <c r="Q52" i="3"/>
  <c r="Y52" i="3" s="1"/>
  <c r="P73" i="18" s="1"/>
  <c r="Q50" i="3"/>
  <c r="Y50" i="3" s="1"/>
  <c r="P35" i="18" s="1"/>
  <c r="Q57" i="3"/>
  <c r="Y57" i="3" s="1"/>
  <c r="P8" i="18" s="1"/>
  <c r="Q55" i="3"/>
  <c r="Y55" i="3" s="1"/>
  <c r="P55" i="18" s="1"/>
  <c r="G8" i="7"/>
  <c r="P66" i="3"/>
  <c r="X66" i="3" s="1"/>
  <c r="O98" i="18" s="1"/>
  <c r="P69" i="3"/>
  <c r="X69" i="3" s="1"/>
  <c r="O57" i="18" s="1"/>
  <c r="P71" i="3"/>
  <c r="X71" i="3" s="1"/>
  <c r="O11" i="18" s="1"/>
  <c r="P67" i="3"/>
  <c r="X67" i="3" s="1"/>
  <c r="O21" i="18" s="1"/>
  <c r="P70" i="3"/>
  <c r="X70" i="3" s="1"/>
  <c r="O10" i="18" s="1"/>
  <c r="P68" i="3"/>
  <c r="X68" i="3" s="1"/>
  <c r="O22" i="18" s="1"/>
  <c r="C10" i="7"/>
  <c r="L88" i="3"/>
  <c r="T88" i="3" s="1"/>
  <c r="K100" i="18" s="1"/>
  <c r="L91" i="3"/>
  <c r="T91" i="3" s="1"/>
  <c r="K103" i="18" s="1"/>
  <c r="L90" i="3"/>
  <c r="T90" i="3" s="1"/>
  <c r="K102" i="18" s="1"/>
  <c r="L92" i="3"/>
  <c r="T92" i="3" s="1"/>
  <c r="K39" i="18" s="1"/>
  <c r="L89" i="3"/>
  <c r="T89" i="3" s="1"/>
  <c r="K101" i="18" s="1"/>
  <c r="G11" i="7"/>
  <c r="P98" i="3"/>
  <c r="X98" i="3" s="1"/>
  <c r="O83" i="18" s="1"/>
  <c r="P103" i="3"/>
  <c r="X103" i="3" s="1"/>
  <c r="O41" i="18" s="1"/>
  <c r="P100" i="3"/>
  <c r="X100" i="3" s="1"/>
  <c r="O24" i="18" s="1"/>
  <c r="P101" i="3"/>
  <c r="X101" i="3" s="1"/>
  <c r="O58" i="18" s="1"/>
  <c r="P102" i="3"/>
  <c r="X102" i="3" s="1"/>
  <c r="O59" i="18" s="1"/>
  <c r="P99" i="3"/>
  <c r="X99" i="3" s="1"/>
  <c r="O40" i="18" s="1"/>
  <c r="C12" i="7"/>
  <c r="L109" i="3"/>
  <c r="T109" i="3" s="1"/>
  <c r="K84" i="18" s="1"/>
  <c r="L113" i="3"/>
  <c r="T113" i="3" s="1"/>
  <c r="K13" i="18" s="1"/>
  <c r="L110" i="3"/>
  <c r="T110" i="3" s="1"/>
  <c r="K25" i="18" s="1"/>
  <c r="L111" i="3"/>
  <c r="T111" i="3" s="1"/>
  <c r="K60" i="18" s="1"/>
  <c r="L112" i="3"/>
  <c r="T112" i="3" s="1"/>
  <c r="K61" i="18" s="1"/>
  <c r="H13" i="7"/>
  <c r="Q119" i="3"/>
  <c r="Y119" i="3" s="1"/>
  <c r="P104" i="18" s="1"/>
  <c r="F14" i="7"/>
  <c r="O133" i="3"/>
  <c r="W133" i="3" s="1"/>
  <c r="N62" i="18" s="1"/>
  <c r="O132" i="3"/>
  <c r="W132" i="3" s="1"/>
  <c r="N26" i="18" s="1"/>
  <c r="O131" i="3"/>
  <c r="W131" i="3" s="1"/>
  <c r="N108" i="18" s="1"/>
  <c r="O134" i="3"/>
  <c r="W134" i="3" s="1"/>
  <c r="N75" i="18" s="1"/>
  <c r="O135" i="3"/>
  <c r="W135" i="3" s="1"/>
  <c r="N63" i="18" s="1"/>
  <c r="D15" i="7"/>
  <c r="M143" i="3"/>
  <c r="U143" i="3" s="1"/>
  <c r="L76" i="18" s="1"/>
  <c r="M141" i="3"/>
  <c r="U141" i="3" s="1"/>
  <c r="L85" i="18" s="1"/>
  <c r="M142" i="3"/>
  <c r="U142" i="3" s="1"/>
  <c r="L43" i="18" s="1"/>
  <c r="M144" i="3"/>
  <c r="U144" i="3" s="1"/>
  <c r="L15" i="18" s="1"/>
  <c r="D9" i="7"/>
  <c r="M82" i="3"/>
  <c r="U82" i="3" s="1"/>
  <c r="L12" i="18" s="1"/>
  <c r="M78" i="3"/>
  <c r="U78" i="3" s="1"/>
  <c r="L82" i="18" s="1"/>
  <c r="M81" i="3"/>
  <c r="U81" i="3" s="1"/>
  <c r="L23" i="18" s="1"/>
  <c r="M79" i="3"/>
  <c r="U79" i="3" s="1"/>
  <c r="L99" i="18" s="1"/>
  <c r="M80" i="3"/>
  <c r="U80" i="3" s="1"/>
  <c r="L38" i="18" s="1"/>
  <c r="AF21" i="3"/>
  <c r="AF17" i="3"/>
  <c r="AF20" i="3"/>
  <c r="AF25" i="3"/>
  <c r="AF23" i="3"/>
  <c r="AF22" i="3"/>
  <c r="AF19" i="3"/>
  <c r="AF24" i="3"/>
  <c r="AF18" i="3"/>
  <c r="AF16" i="3"/>
  <c r="E12" i="7"/>
  <c r="N111" i="3"/>
  <c r="V111" i="3" s="1"/>
  <c r="M60" i="18" s="1"/>
  <c r="N109" i="3"/>
  <c r="V109" i="3" s="1"/>
  <c r="M84" i="18" s="1"/>
  <c r="N113" i="3"/>
  <c r="V113" i="3" s="1"/>
  <c r="M13" i="18" s="1"/>
  <c r="N112" i="3"/>
  <c r="V112" i="3" s="1"/>
  <c r="M61" i="18" s="1"/>
  <c r="N110" i="3"/>
  <c r="V110" i="3" s="1"/>
  <c r="M25" i="18" s="1"/>
  <c r="K92" i="3"/>
  <c r="S92" i="3" s="1"/>
  <c r="J39" i="18" s="1"/>
  <c r="B10" i="7"/>
  <c r="K88" i="3"/>
  <c r="S88" i="3" s="1"/>
  <c r="J100" i="18" s="1"/>
  <c r="F9" i="7"/>
  <c r="O81" i="3"/>
  <c r="W81" i="3" s="1"/>
  <c r="N23" i="18" s="1"/>
  <c r="O80" i="3"/>
  <c r="W80" i="3" s="1"/>
  <c r="N38" i="18" s="1"/>
  <c r="O79" i="3"/>
  <c r="W79" i="3" s="1"/>
  <c r="N99" i="18" s="1"/>
  <c r="W77" i="3"/>
  <c r="N81" i="18" s="1"/>
  <c r="O82" i="3"/>
  <c r="W82" i="3" s="1"/>
  <c r="N12" i="18" s="1"/>
  <c r="O78" i="3"/>
  <c r="W78" i="3" s="1"/>
  <c r="N82" i="18" s="1"/>
  <c r="H8" i="7"/>
  <c r="Q69" i="3"/>
  <c r="Y69" i="3" s="1"/>
  <c r="P57" i="18" s="1"/>
  <c r="Q71" i="3"/>
  <c r="Y71" i="3" s="1"/>
  <c r="P11" i="18" s="1"/>
  <c r="Q67" i="3"/>
  <c r="Y67" i="3" s="1"/>
  <c r="P21" i="18" s="1"/>
  <c r="Q66" i="3"/>
  <c r="Y66" i="3" s="1"/>
  <c r="P98" i="18" s="1"/>
  <c r="Q68" i="3"/>
  <c r="Y68" i="3" s="1"/>
  <c r="P22" i="18" s="1"/>
  <c r="Q70" i="3"/>
  <c r="Y70" i="3" s="1"/>
  <c r="P10" i="18" s="1"/>
  <c r="K57" i="3"/>
  <c r="S57" i="3" s="1"/>
  <c r="J8" i="18" s="1"/>
  <c r="B7" i="7"/>
  <c r="K54" i="3"/>
  <c r="S54" i="3" s="1"/>
  <c r="J54" i="18" s="1"/>
  <c r="K55" i="3"/>
  <c r="S55" i="3" s="1"/>
  <c r="J55" i="18" s="1"/>
  <c r="K49" i="3"/>
  <c r="S49" i="3" s="1"/>
  <c r="J34" i="18" s="1"/>
  <c r="K50" i="3"/>
  <c r="S50" i="3" s="1"/>
  <c r="J35" i="18" s="1"/>
  <c r="K53" i="3"/>
  <c r="S53" i="3" s="1"/>
  <c r="J20" i="18" s="1"/>
  <c r="B6" i="7"/>
  <c r="K41" i="3"/>
  <c r="S41" i="3" s="1"/>
  <c r="J6" i="18" s="1"/>
  <c r="K32" i="3"/>
  <c r="S32" i="3" s="1"/>
  <c r="J95" i="18" s="1"/>
  <c r="K43" i="3"/>
  <c r="S43" i="3" s="1"/>
  <c r="J53" i="18" s="1"/>
  <c r="K39" i="3"/>
  <c r="S39" i="3" s="1"/>
  <c r="J51" i="18" s="1"/>
  <c r="K34" i="3"/>
  <c r="S34" i="3" s="1"/>
  <c r="J97" i="18" s="1"/>
  <c r="K35" i="3"/>
  <c r="S35" i="3" s="1"/>
  <c r="J32" i="18" s="1"/>
  <c r="K38" i="3"/>
  <c r="S38" i="3" s="1"/>
  <c r="J50" i="18" s="1"/>
  <c r="K40" i="3"/>
  <c r="S40" i="3" s="1"/>
  <c r="J52" i="18" s="1"/>
  <c r="K37" i="3"/>
  <c r="S37" i="3" s="1"/>
  <c r="J49" i="18" s="1"/>
  <c r="K33" i="3"/>
  <c r="S33" i="3" s="1"/>
  <c r="J96" i="18" s="1"/>
  <c r="K36" i="3"/>
  <c r="S36" i="3" s="1"/>
  <c r="J33" i="18" s="1"/>
  <c r="F7" i="7"/>
  <c r="O56" i="3"/>
  <c r="W56" i="3" s="1"/>
  <c r="N56" i="18" s="1"/>
  <c r="O50" i="3"/>
  <c r="W50" i="3" s="1"/>
  <c r="N35" i="18" s="1"/>
  <c r="O60" i="3"/>
  <c r="W60" i="3" s="1"/>
  <c r="N80" i="18" s="1"/>
  <c r="O59" i="3"/>
  <c r="W59" i="3" s="1"/>
  <c r="N37" i="18" s="1"/>
  <c r="O53" i="3"/>
  <c r="W53" i="3" s="1"/>
  <c r="N20" i="18" s="1"/>
  <c r="O58" i="3"/>
  <c r="W58" i="3" s="1"/>
  <c r="N9" i="18" s="1"/>
  <c r="O52" i="3"/>
  <c r="W52" i="3" s="1"/>
  <c r="N73" i="18" s="1"/>
  <c r="O54" i="3"/>
  <c r="W54" i="3" s="1"/>
  <c r="N54" i="18" s="1"/>
  <c r="O49" i="3"/>
  <c r="W49" i="3" s="1"/>
  <c r="N34" i="18" s="1"/>
  <c r="O55" i="3"/>
  <c r="W55" i="3" s="1"/>
  <c r="N55" i="18" s="1"/>
  <c r="O57" i="3"/>
  <c r="W57" i="3" s="1"/>
  <c r="N8" i="18" s="1"/>
  <c r="O51" i="3"/>
  <c r="W51" i="3" s="1"/>
  <c r="N36" i="18" s="1"/>
  <c r="E8" i="7"/>
  <c r="N66" i="3"/>
  <c r="V66" i="3" s="1"/>
  <c r="M98" i="18" s="1"/>
  <c r="N67" i="3"/>
  <c r="V67" i="3" s="1"/>
  <c r="M21" i="18" s="1"/>
  <c r="N71" i="3"/>
  <c r="V71" i="3" s="1"/>
  <c r="M11" i="18" s="1"/>
  <c r="N69" i="3"/>
  <c r="V69" i="3" s="1"/>
  <c r="M57" i="18" s="1"/>
  <c r="N70" i="3"/>
  <c r="V70" i="3" s="1"/>
  <c r="M10" i="18" s="1"/>
  <c r="N68" i="3"/>
  <c r="V68" i="3" s="1"/>
  <c r="M22" i="18" s="1"/>
  <c r="E11" i="7"/>
  <c r="N103" i="3"/>
  <c r="V103" i="3" s="1"/>
  <c r="M41" i="18" s="1"/>
  <c r="N101" i="3"/>
  <c r="V101" i="3" s="1"/>
  <c r="M58" i="18" s="1"/>
  <c r="N100" i="3"/>
  <c r="V100" i="3" s="1"/>
  <c r="M24" i="18" s="1"/>
  <c r="N102" i="3"/>
  <c r="V102" i="3" s="1"/>
  <c r="M59" i="18" s="1"/>
  <c r="N99" i="3"/>
  <c r="V99" i="3" s="1"/>
  <c r="M40" i="18" s="1"/>
  <c r="N98" i="3"/>
  <c r="V98" i="3" s="1"/>
  <c r="M83" i="18" s="1"/>
  <c r="F13" i="7"/>
  <c r="O119" i="3"/>
  <c r="W119" i="3" s="1"/>
  <c r="N104" i="18" s="1"/>
  <c r="D14" i="7"/>
  <c r="M135" i="3"/>
  <c r="U135" i="3" s="1"/>
  <c r="L63" i="18" s="1"/>
  <c r="M131" i="3"/>
  <c r="U131" i="3" s="1"/>
  <c r="L108" i="18" s="1"/>
  <c r="M134" i="3"/>
  <c r="U134" i="3" s="1"/>
  <c r="L75" i="18" s="1"/>
  <c r="M132" i="3"/>
  <c r="U132" i="3" s="1"/>
  <c r="L26" i="18" s="1"/>
  <c r="M133" i="3"/>
  <c r="U133" i="3" s="1"/>
  <c r="L62" i="18" s="1"/>
  <c r="H16" i="7"/>
  <c r="Q151" i="3"/>
  <c r="Y151" i="3" s="1"/>
  <c r="P64" i="18" s="1"/>
  <c r="Q150" i="3"/>
  <c r="Y150" i="3" s="1"/>
  <c r="P109" i="18" s="1"/>
  <c r="E6" i="7"/>
  <c r="N34" i="3"/>
  <c r="V34" i="3" s="1"/>
  <c r="M97" i="18" s="1"/>
  <c r="N39" i="3"/>
  <c r="V39" i="3" s="1"/>
  <c r="M51" i="18" s="1"/>
  <c r="N37" i="3"/>
  <c r="V37" i="3" s="1"/>
  <c r="M49" i="18" s="1"/>
  <c r="N32" i="3"/>
  <c r="V32" i="3" s="1"/>
  <c r="M95" i="18" s="1"/>
  <c r="N41" i="3"/>
  <c r="V41" i="3" s="1"/>
  <c r="M6" i="18" s="1"/>
  <c r="N40" i="3"/>
  <c r="V40" i="3" s="1"/>
  <c r="M52" i="18" s="1"/>
  <c r="N38" i="3"/>
  <c r="V38" i="3" s="1"/>
  <c r="M50" i="18" s="1"/>
  <c r="N43" i="3"/>
  <c r="V43" i="3" s="1"/>
  <c r="M53" i="18" s="1"/>
  <c r="N33" i="3"/>
  <c r="V33" i="3" s="1"/>
  <c r="M96" i="18" s="1"/>
  <c r="N31" i="3"/>
  <c r="V31" i="3" s="1"/>
  <c r="M94" i="18" s="1"/>
  <c r="N36" i="3"/>
  <c r="V36" i="3" s="1"/>
  <c r="M33" i="18" s="1"/>
  <c r="N42" i="3"/>
  <c r="V42" i="3" s="1"/>
  <c r="M7" i="18" s="1"/>
  <c r="N35" i="3"/>
  <c r="V35" i="3" s="1"/>
  <c r="M32" i="18" s="1"/>
  <c r="K67" i="3"/>
  <c r="S67" i="3" s="1"/>
  <c r="J21" i="18" s="1"/>
  <c r="B8" i="7"/>
  <c r="K66" i="3"/>
  <c r="S66" i="3" s="1"/>
  <c r="J98" i="18" s="1"/>
  <c r="H14" i="7"/>
  <c r="Q135" i="3"/>
  <c r="Y135" i="3" s="1"/>
  <c r="P63" i="18" s="1"/>
  <c r="Q132" i="3"/>
  <c r="Y132" i="3" s="1"/>
  <c r="P26" i="18" s="1"/>
  <c r="Q133" i="3"/>
  <c r="Y133" i="3" s="1"/>
  <c r="P62" i="18" s="1"/>
  <c r="Q131" i="3"/>
  <c r="Y131" i="3" s="1"/>
  <c r="P108" i="18" s="1"/>
  <c r="Q134" i="3"/>
  <c r="Y134" i="3" s="1"/>
  <c r="P75" i="18" s="1"/>
  <c r="D16" i="7"/>
  <c r="M150" i="3"/>
  <c r="U150" i="3" s="1"/>
  <c r="L109" i="18" s="1"/>
  <c r="M151" i="3"/>
  <c r="U151" i="3" s="1"/>
  <c r="L64" i="18" s="1"/>
  <c r="AE20" i="3"/>
  <c r="AE16" i="3"/>
  <c r="AE21" i="3"/>
  <c r="AE19" i="3"/>
  <c r="AE24" i="3"/>
  <c r="AE25" i="3"/>
  <c r="AE18" i="3"/>
  <c r="AE23" i="3"/>
  <c r="AE17" i="3"/>
  <c r="AE22" i="3"/>
  <c r="H11" i="7"/>
  <c r="Q101" i="3"/>
  <c r="Y101" i="3" s="1"/>
  <c r="P58" i="18" s="1"/>
  <c r="Q99" i="3"/>
  <c r="Y99" i="3" s="1"/>
  <c r="P40" i="18" s="1"/>
  <c r="Q100" i="3"/>
  <c r="Y100" i="3" s="1"/>
  <c r="P24" i="18" s="1"/>
  <c r="Q102" i="3"/>
  <c r="Y102" i="3" s="1"/>
  <c r="P59" i="18" s="1"/>
  <c r="Q103" i="3"/>
  <c r="Y103" i="3" s="1"/>
  <c r="P41" i="18" s="1"/>
  <c r="Q98" i="3"/>
  <c r="Y98" i="3" s="1"/>
  <c r="P83" i="18" s="1"/>
  <c r="H4" i="7"/>
  <c r="Q4" i="3"/>
  <c r="Y4" i="3" s="1"/>
  <c r="P89" i="18" s="1"/>
  <c r="Q10" i="3"/>
  <c r="Y10" i="3" s="1"/>
  <c r="P4" i="18" s="1"/>
  <c r="Q5" i="3"/>
  <c r="Y5" i="3" s="1"/>
  <c r="P30" i="18" s="1"/>
  <c r="Q8" i="3"/>
  <c r="Y8" i="3" s="1"/>
  <c r="P90" i="18" s="1"/>
  <c r="Q9" i="3"/>
  <c r="Y9" i="3" s="1"/>
  <c r="P68" i="18" s="1"/>
  <c r="Q7" i="3"/>
  <c r="Y7" i="3" s="1"/>
  <c r="P47" i="18" s="1"/>
  <c r="Q6" i="3"/>
  <c r="Y6" i="3" s="1"/>
  <c r="P19" i="18" s="1"/>
  <c r="AB25" i="3"/>
  <c r="AB22" i="3"/>
  <c r="AB18" i="3"/>
  <c r="AB19" i="3"/>
  <c r="AB16" i="3"/>
  <c r="AB21" i="3"/>
  <c r="AB20" i="3"/>
  <c r="AB23" i="3"/>
  <c r="AB17" i="3"/>
  <c r="AB24" i="3"/>
  <c r="F8" i="7"/>
  <c r="O67" i="3"/>
  <c r="W67" i="3" s="1"/>
  <c r="N21" i="18" s="1"/>
  <c r="O66" i="3"/>
  <c r="W66" i="3" s="1"/>
  <c r="N98" i="18" s="1"/>
  <c r="O70" i="3"/>
  <c r="W70" i="3" s="1"/>
  <c r="N10" i="18" s="1"/>
  <c r="O69" i="3"/>
  <c r="W69" i="3" s="1"/>
  <c r="N57" i="18" s="1"/>
  <c r="O71" i="3"/>
  <c r="W71" i="3" s="1"/>
  <c r="N11" i="18" s="1"/>
  <c r="O68" i="3"/>
  <c r="W68" i="3" s="1"/>
  <c r="N22" i="18" s="1"/>
  <c r="F11" i="7"/>
  <c r="O100" i="3"/>
  <c r="W100" i="3" s="1"/>
  <c r="N24" i="18" s="1"/>
  <c r="O98" i="3"/>
  <c r="W98" i="3" s="1"/>
  <c r="N83" i="18" s="1"/>
  <c r="O101" i="3"/>
  <c r="W101" i="3" s="1"/>
  <c r="N58" i="18" s="1"/>
  <c r="O103" i="3"/>
  <c r="W103" i="3" s="1"/>
  <c r="N41" i="18" s="1"/>
  <c r="O102" i="3"/>
  <c r="W102" i="3" s="1"/>
  <c r="N59" i="18" s="1"/>
  <c r="O99" i="3"/>
  <c r="W99" i="3" s="1"/>
  <c r="N40" i="18" s="1"/>
  <c r="G13" i="7"/>
  <c r="P119" i="3"/>
  <c r="X119" i="3" s="1"/>
  <c r="O104" i="18" s="1"/>
  <c r="E14" i="7"/>
  <c r="N132" i="3"/>
  <c r="V132" i="3" s="1"/>
  <c r="M26" i="18" s="1"/>
  <c r="N135" i="3"/>
  <c r="V135" i="3" s="1"/>
  <c r="M63" i="18" s="1"/>
  <c r="N131" i="3"/>
  <c r="V131" i="3" s="1"/>
  <c r="M108" i="18" s="1"/>
  <c r="N134" i="3"/>
  <c r="V134" i="3" s="1"/>
  <c r="M75" i="18" s="1"/>
  <c r="N133" i="3"/>
  <c r="V133" i="3" s="1"/>
  <c r="M62" i="18" s="1"/>
  <c r="C15" i="7"/>
  <c r="L142" i="3"/>
  <c r="T142" i="3" s="1"/>
  <c r="K43" i="18" s="1"/>
  <c r="L143" i="3"/>
  <c r="T143" i="3" s="1"/>
  <c r="K76" i="18" s="1"/>
  <c r="L144" i="3"/>
  <c r="T144" i="3" s="1"/>
  <c r="K15" i="18" s="1"/>
  <c r="L141" i="3"/>
  <c r="T141" i="3" s="1"/>
  <c r="K85" i="18" s="1"/>
  <c r="B16" i="7"/>
  <c r="K150" i="3"/>
  <c r="S150" i="3" s="1"/>
  <c r="J109" i="18" s="1"/>
  <c r="C9" i="7"/>
  <c r="L80" i="3"/>
  <c r="T80" i="3" s="1"/>
  <c r="K38" i="18" s="1"/>
  <c r="L78" i="3"/>
  <c r="T78" i="3" s="1"/>
  <c r="K82" i="18" s="1"/>
  <c r="L79" i="3"/>
  <c r="T79" i="3" s="1"/>
  <c r="K99" i="18" s="1"/>
  <c r="L82" i="3"/>
  <c r="T82" i="3" s="1"/>
  <c r="K12" i="18" s="1"/>
  <c r="L81" i="3"/>
  <c r="T81" i="3" s="1"/>
  <c r="K23" i="18" s="1"/>
  <c r="G4" i="7"/>
  <c r="P6" i="3"/>
  <c r="X6" i="3" s="1"/>
  <c r="O19" i="18" s="1"/>
  <c r="P4" i="3"/>
  <c r="X4" i="3" s="1"/>
  <c r="O89" i="18" s="1"/>
  <c r="P9" i="3"/>
  <c r="X9" i="3" s="1"/>
  <c r="O68" i="18" s="1"/>
  <c r="P5" i="3"/>
  <c r="X5" i="3" s="1"/>
  <c r="O30" i="18" s="1"/>
  <c r="P10" i="3"/>
  <c r="X10" i="3" s="1"/>
  <c r="O4" i="18" s="1"/>
  <c r="P7" i="3"/>
  <c r="X7" i="3" s="1"/>
  <c r="O47" i="18" s="1"/>
  <c r="P8" i="3"/>
  <c r="X8" i="3" s="1"/>
  <c r="O90" i="18" s="1"/>
  <c r="F4" i="7"/>
  <c r="O7" i="3"/>
  <c r="W7" i="3" s="1"/>
  <c r="N47" i="18" s="1"/>
  <c r="O4" i="3"/>
  <c r="W4" i="3" s="1"/>
  <c r="N89" i="18" s="1"/>
  <c r="O6" i="3"/>
  <c r="W6" i="3" s="1"/>
  <c r="N19" i="18" s="1"/>
  <c r="O5" i="3"/>
  <c r="W5" i="3" s="1"/>
  <c r="N30" i="18" s="1"/>
  <c r="O9" i="3"/>
  <c r="W9" i="3" s="1"/>
  <c r="N68" i="18" s="1"/>
  <c r="O10" i="3"/>
  <c r="W10" i="3" s="1"/>
  <c r="N4" i="18" s="1"/>
  <c r="O8" i="3"/>
  <c r="W8" i="3" s="1"/>
  <c r="N90" i="18" s="1"/>
  <c r="H6" i="7"/>
  <c r="Q36" i="3"/>
  <c r="Y36" i="3" s="1"/>
  <c r="P33" i="18" s="1"/>
  <c r="Q33" i="3"/>
  <c r="Y33" i="3" s="1"/>
  <c r="P96" i="18" s="1"/>
  <c r="Q42" i="3"/>
  <c r="Y42" i="3" s="1"/>
  <c r="P7" i="18" s="1"/>
  <c r="Q35" i="3"/>
  <c r="Y35" i="3" s="1"/>
  <c r="P32" i="18" s="1"/>
  <c r="Q43" i="3"/>
  <c r="Y43" i="3" s="1"/>
  <c r="P53" i="18" s="1"/>
  <c r="Q37" i="3"/>
  <c r="Y37" i="3" s="1"/>
  <c r="P49" i="18" s="1"/>
  <c r="Q31" i="3"/>
  <c r="Y31" i="3" s="1"/>
  <c r="P94" i="18" s="1"/>
  <c r="Q41" i="3"/>
  <c r="Y41" i="3" s="1"/>
  <c r="P6" i="18" s="1"/>
  <c r="Q40" i="3"/>
  <c r="Y40" i="3" s="1"/>
  <c r="P52" i="18" s="1"/>
  <c r="Q34" i="3"/>
  <c r="Y34" i="3" s="1"/>
  <c r="P97" i="18" s="1"/>
  <c r="Q32" i="3"/>
  <c r="Y32" i="3" s="1"/>
  <c r="P95" i="18" s="1"/>
  <c r="Q38" i="3"/>
  <c r="Y38" i="3" s="1"/>
  <c r="P50" i="18" s="1"/>
  <c r="Q39" i="3"/>
  <c r="Y39" i="3" s="1"/>
  <c r="P51" i="18" s="1"/>
  <c r="E7" i="7"/>
  <c r="N54" i="3"/>
  <c r="V54" i="3" s="1"/>
  <c r="M54" i="18" s="1"/>
  <c r="N58" i="3"/>
  <c r="V58" i="3" s="1"/>
  <c r="M9" i="18" s="1"/>
  <c r="N50" i="3"/>
  <c r="V50" i="3" s="1"/>
  <c r="M35" i="18" s="1"/>
  <c r="N59" i="3"/>
  <c r="V59" i="3" s="1"/>
  <c r="M37" i="18" s="1"/>
  <c r="N52" i="3"/>
  <c r="V52" i="3" s="1"/>
  <c r="M73" i="18" s="1"/>
  <c r="N60" i="3"/>
  <c r="V60" i="3" s="1"/>
  <c r="M80" i="18" s="1"/>
  <c r="N49" i="3"/>
  <c r="V49" i="3" s="1"/>
  <c r="M34" i="18" s="1"/>
  <c r="N56" i="3"/>
  <c r="V56" i="3" s="1"/>
  <c r="M56" i="18" s="1"/>
  <c r="N51" i="3"/>
  <c r="V51" i="3" s="1"/>
  <c r="M36" i="18" s="1"/>
  <c r="N55" i="3"/>
  <c r="V55" i="3" s="1"/>
  <c r="M55" i="18" s="1"/>
  <c r="N53" i="3"/>
  <c r="V53" i="3" s="1"/>
  <c r="M20" i="18" s="1"/>
  <c r="N57" i="3"/>
  <c r="V57" i="3" s="1"/>
  <c r="M8" i="18" s="1"/>
  <c r="D8" i="7"/>
  <c r="M71" i="3"/>
  <c r="U71" i="3" s="1"/>
  <c r="L11" i="18" s="1"/>
  <c r="M69" i="3"/>
  <c r="U69" i="3" s="1"/>
  <c r="L57" i="18" s="1"/>
  <c r="M67" i="3"/>
  <c r="U67" i="3" s="1"/>
  <c r="L21" i="18" s="1"/>
  <c r="M68" i="3"/>
  <c r="U68" i="3" s="1"/>
  <c r="L22" i="18" s="1"/>
  <c r="M70" i="3"/>
  <c r="U70" i="3" s="1"/>
  <c r="L10" i="18" s="1"/>
  <c r="M66" i="3"/>
  <c r="U66" i="3" s="1"/>
  <c r="L98" i="18" s="1"/>
  <c r="H10" i="7"/>
  <c r="Q88" i="3"/>
  <c r="Y88" i="3" s="1"/>
  <c r="P100" i="18" s="1"/>
  <c r="Q92" i="3"/>
  <c r="Y92" i="3" s="1"/>
  <c r="P39" i="18" s="1"/>
  <c r="Q89" i="3"/>
  <c r="Y89" i="3" s="1"/>
  <c r="P101" i="18" s="1"/>
  <c r="Q91" i="3"/>
  <c r="Y91" i="3" s="1"/>
  <c r="P103" i="18" s="1"/>
  <c r="Q90" i="3"/>
  <c r="Y90" i="3" s="1"/>
  <c r="P102" i="18" s="1"/>
  <c r="D11" i="7"/>
  <c r="M100" i="3"/>
  <c r="U100" i="3" s="1"/>
  <c r="L24" i="18" s="1"/>
  <c r="M103" i="3"/>
  <c r="U103" i="3" s="1"/>
  <c r="L41" i="18" s="1"/>
  <c r="M102" i="3"/>
  <c r="U102" i="3" s="1"/>
  <c r="L59" i="18" s="1"/>
  <c r="M101" i="3"/>
  <c r="U101" i="3" s="1"/>
  <c r="L58" i="18" s="1"/>
  <c r="M98" i="3"/>
  <c r="U98" i="3" s="1"/>
  <c r="L83" i="18" s="1"/>
  <c r="M99" i="3"/>
  <c r="U99" i="3" s="1"/>
  <c r="L40" i="18" s="1"/>
  <c r="H12" i="7"/>
  <c r="Q112" i="3"/>
  <c r="Y112" i="3" s="1"/>
  <c r="P61" i="18" s="1"/>
  <c r="Q111" i="3"/>
  <c r="Y111" i="3" s="1"/>
  <c r="P60" i="18" s="1"/>
  <c r="Q113" i="3"/>
  <c r="Y113" i="3" s="1"/>
  <c r="P13" i="18" s="1"/>
  <c r="Q109" i="3"/>
  <c r="Y109" i="3" s="1"/>
  <c r="P84" i="18" s="1"/>
  <c r="Q110" i="3"/>
  <c r="Y110" i="3" s="1"/>
  <c r="P25" i="18" s="1"/>
  <c r="E13" i="7"/>
  <c r="N119" i="3"/>
  <c r="V119" i="3" s="1"/>
  <c r="M104" i="18" s="1"/>
  <c r="C14" i="7"/>
  <c r="L132" i="3"/>
  <c r="T132" i="3" s="1"/>
  <c r="K26" i="18" s="1"/>
  <c r="L135" i="3"/>
  <c r="T135" i="3" s="1"/>
  <c r="K63" i="18" s="1"/>
  <c r="L134" i="3"/>
  <c r="T134" i="3" s="1"/>
  <c r="K75" i="18" s="1"/>
  <c r="L131" i="3"/>
  <c r="T131" i="3" s="1"/>
  <c r="K108" i="18" s="1"/>
  <c r="L133" i="3"/>
  <c r="T133" i="3" s="1"/>
  <c r="K62" i="18" s="1"/>
  <c r="K144" i="3"/>
  <c r="S144" i="3" s="1"/>
  <c r="J15" i="18" s="1"/>
  <c r="B15" i="7"/>
  <c r="K141" i="3"/>
  <c r="S141" i="3" s="1"/>
  <c r="J85" i="18" s="1"/>
  <c r="G16" i="7"/>
  <c r="P151" i="3"/>
  <c r="X151" i="3" s="1"/>
  <c r="O64" i="18" s="1"/>
  <c r="P150" i="3"/>
  <c r="X150" i="3" s="1"/>
  <c r="O109" i="18" s="1"/>
  <c r="K80" i="3"/>
  <c r="S80" i="3" s="1"/>
  <c r="J38" i="18" s="1"/>
  <c r="B9" i="7"/>
  <c r="S77" i="3"/>
  <c r="J81" i="18" s="1"/>
  <c r="E10" i="7"/>
  <c r="N91" i="3"/>
  <c r="V91" i="3" s="1"/>
  <c r="M103" i="18" s="1"/>
  <c r="N88" i="3"/>
  <c r="V88" i="3" s="1"/>
  <c r="M100" i="18" s="1"/>
  <c r="N90" i="3"/>
  <c r="V90" i="3" s="1"/>
  <c r="M102" i="18" s="1"/>
  <c r="N92" i="3"/>
  <c r="V92" i="3" s="1"/>
  <c r="M39" i="18" s="1"/>
  <c r="N89" i="3"/>
  <c r="V89" i="3" s="1"/>
  <c r="M101" i="18" s="1"/>
  <c r="D6" i="7"/>
  <c r="M39" i="3"/>
  <c r="U39" i="3" s="1"/>
  <c r="L51" i="18" s="1"/>
  <c r="M42" i="3"/>
  <c r="U42" i="3" s="1"/>
  <c r="L7" i="18" s="1"/>
  <c r="M38" i="3"/>
  <c r="U38" i="3" s="1"/>
  <c r="L50" i="18" s="1"/>
  <c r="M31" i="3"/>
  <c r="U31" i="3" s="1"/>
  <c r="L94" i="18" s="1"/>
  <c r="M32" i="3"/>
  <c r="U32" i="3" s="1"/>
  <c r="L95" i="18" s="1"/>
  <c r="M40" i="3"/>
  <c r="U40" i="3" s="1"/>
  <c r="L52" i="18" s="1"/>
  <c r="M36" i="3"/>
  <c r="U36" i="3" s="1"/>
  <c r="L33" i="18" s="1"/>
  <c r="M34" i="3"/>
  <c r="U34" i="3" s="1"/>
  <c r="L97" i="18" s="1"/>
  <c r="M33" i="3"/>
  <c r="U33" i="3" s="1"/>
  <c r="L96" i="18" s="1"/>
  <c r="M37" i="3"/>
  <c r="U37" i="3" s="1"/>
  <c r="L49" i="18" s="1"/>
  <c r="M41" i="3"/>
  <c r="U41" i="3" s="1"/>
  <c r="L6" i="18" s="1"/>
  <c r="M35" i="3"/>
  <c r="U35" i="3" s="1"/>
  <c r="L32" i="18" s="1"/>
  <c r="M43" i="3"/>
  <c r="U43" i="3" s="1"/>
  <c r="L53" i="18" s="1"/>
  <c r="D10" i="7"/>
  <c r="M89" i="3"/>
  <c r="U89" i="3" s="1"/>
  <c r="L101" i="18" s="1"/>
  <c r="M88" i="3"/>
  <c r="U88" i="3" s="1"/>
  <c r="L100" i="18" s="1"/>
  <c r="M90" i="3"/>
  <c r="U90" i="3" s="1"/>
  <c r="L102" i="18" s="1"/>
  <c r="M91" i="3"/>
  <c r="U91" i="3" s="1"/>
  <c r="L103" i="18" s="1"/>
  <c r="M92" i="3"/>
  <c r="U92" i="3" s="1"/>
  <c r="L39" i="18" s="1"/>
  <c r="D12" i="7"/>
  <c r="M113" i="3"/>
  <c r="U113" i="3" s="1"/>
  <c r="L13" i="18" s="1"/>
  <c r="M110" i="3"/>
  <c r="U110" i="3" s="1"/>
  <c r="L25" i="18" s="1"/>
  <c r="M109" i="3"/>
  <c r="U109" i="3" s="1"/>
  <c r="L84" i="18" s="1"/>
  <c r="M112" i="3"/>
  <c r="U112" i="3" s="1"/>
  <c r="L61" i="18" s="1"/>
  <c r="M111" i="3"/>
  <c r="U111" i="3" s="1"/>
  <c r="L60" i="18" s="1"/>
  <c r="H62" i="3"/>
  <c r="H63" i="3" s="1"/>
  <c r="G7" i="7"/>
  <c r="P57" i="3"/>
  <c r="X57" i="3" s="1"/>
  <c r="O8" i="18" s="1"/>
  <c r="P58" i="3"/>
  <c r="X58" i="3" s="1"/>
  <c r="O9" i="18" s="1"/>
  <c r="P59" i="3"/>
  <c r="X59" i="3" s="1"/>
  <c r="O37" i="18" s="1"/>
  <c r="P53" i="3"/>
  <c r="X53" i="3" s="1"/>
  <c r="O20" i="18" s="1"/>
  <c r="P56" i="3"/>
  <c r="X56" i="3" s="1"/>
  <c r="O56" i="18" s="1"/>
  <c r="P52" i="3"/>
  <c r="X52" i="3" s="1"/>
  <c r="O73" i="18" s="1"/>
  <c r="P49" i="3"/>
  <c r="X49" i="3" s="1"/>
  <c r="O34" i="18" s="1"/>
  <c r="P50" i="3"/>
  <c r="X50" i="3" s="1"/>
  <c r="O35" i="18" s="1"/>
  <c r="P51" i="3"/>
  <c r="X51" i="3" s="1"/>
  <c r="O36" i="18" s="1"/>
  <c r="P54" i="3"/>
  <c r="X54" i="3" s="1"/>
  <c r="O54" i="18" s="1"/>
  <c r="P55" i="3"/>
  <c r="X55" i="3" s="1"/>
  <c r="O55" i="18" s="1"/>
  <c r="P60" i="3"/>
  <c r="X60" i="3" s="1"/>
  <c r="O80" i="18" s="1"/>
  <c r="E4" i="7"/>
  <c r="N10" i="3"/>
  <c r="V10" i="3" s="1"/>
  <c r="M4" i="18" s="1"/>
  <c r="N6" i="3"/>
  <c r="V6" i="3" s="1"/>
  <c r="M19" i="18" s="1"/>
  <c r="N4" i="3"/>
  <c r="V4" i="3" s="1"/>
  <c r="M89" i="18" s="1"/>
  <c r="N8" i="3"/>
  <c r="V8" i="3" s="1"/>
  <c r="M90" i="18" s="1"/>
  <c r="N7" i="3"/>
  <c r="V7" i="3" s="1"/>
  <c r="M47" i="18" s="1"/>
  <c r="N9" i="3"/>
  <c r="V9" i="3" s="1"/>
  <c r="M68" i="18" s="1"/>
  <c r="N5" i="3"/>
  <c r="V5" i="3" s="1"/>
  <c r="M30" i="18" s="1"/>
  <c r="G6" i="7"/>
  <c r="P33" i="3"/>
  <c r="X33" i="3" s="1"/>
  <c r="O96" i="18" s="1"/>
  <c r="P36" i="3"/>
  <c r="X36" i="3" s="1"/>
  <c r="O33" i="18" s="1"/>
  <c r="P31" i="3"/>
  <c r="X31" i="3" s="1"/>
  <c r="O94" i="18" s="1"/>
  <c r="P43" i="3"/>
  <c r="X43" i="3" s="1"/>
  <c r="O53" i="18" s="1"/>
  <c r="P32" i="3"/>
  <c r="X32" i="3" s="1"/>
  <c r="O95" i="18" s="1"/>
  <c r="P34" i="3"/>
  <c r="X34" i="3" s="1"/>
  <c r="O97" i="18" s="1"/>
  <c r="P40" i="3"/>
  <c r="X40" i="3" s="1"/>
  <c r="O52" i="18" s="1"/>
  <c r="P38" i="3"/>
  <c r="X38" i="3" s="1"/>
  <c r="O50" i="18" s="1"/>
  <c r="P42" i="3"/>
  <c r="X42" i="3" s="1"/>
  <c r="O7" i="18" s="1"/>
  <c r="P39" i="3"/>
  <c r="X39" i="3" s="1"/>
  <c r="O51" i="18" s="1"/>
  <c r="P41" i="3"/>
  <c r="X41" i="3" s="1"/>
  <c r="O6" i="18" s="1"/>
  <c r="P37" i="3"/>
  <c r="X37" i="3" s="1"/>
  <c r="O49" i="18" s="1"/>
  <c r="P35" i="3"/>
  <c r="X35" i="3" s="1"/>
  <c r="O32" i="18" s="1"/>
  <c r="E62" i="3"/>
  <c r="E63" i="3" s="1"/>
  <c r="D7" i="7"/>
  <c r="M55" i="3"/>
  <c r="U55" i="3" s="1"/>
  <c r="L55" i="18" s="1"/>
  <c r="M57" i="3"/>
  <c r="U57" i="3" s="1"/>
  <c r="L8" i="18" s="1"/>
  <c r="M52" i="3"/>
  <c r="U52" i="3" s="1"/>
  <c r="L73" i="18" s="1"/>
  <c r="M51" i="3"/>
  <c r="U51" i="3" s="1"/>
  <c r="L36" i="18" s="1"/>
  <c r="M53" i="3"/>
  <c r="U53" i="3" s="1"/>
  <c r="L20" i="18" s="1"/>
  <c r="M50" i="3"/>
  <c r="U50" i="3" s="1"/>
  <c r="L35" i="18" s="1"/>
  <c r="M49" i="3"/>
  <c r="U49" i="3" s="1"/>
  <c r="L34" i="18" s="1"/>
  <c r="M60" i="3"/>
  <c r="U60" i="3" s="1"/>
  <c r="L80" i="18" s="1"/>
  <c r="M58" i="3"/>
  <c r="U58" i="3" s="1"/>
  <c r="L9" i="18" s="1"/>
  <c r="M59" i="3"/>
  <c r="U59" i="3" s="1"/>
  <c r="L37" i="18" s="1"/>
  <c r="M54" i="3"/>
  <c r="U54" i="3" s="1"/>
  <c r="L54" i="18" s="1"/>
  <c r="M56" i="3"/>
  <c r="U56" i="3" s="1"/>
  <c r="L56" i="18" s="1"/>
  <c r="C8" i="7"/>
  <c r="L67" i="3"/>
  <c r="T67" i="3" s="1"/>
  <c r="K21" i="18" s="1"/>
  <c r="L70" i="3"/>
  <c r="T70" i="3" s="1"/>
  <c r="K10" i="18" s="1"/>
  <c r="L66" i="3"/>
  <c r="T66" i="3" s="1"/>
  <c r="K98" i="18" s="1"/>
  <c r="L69" i="3"/>
  <c r="T69" i="3" s="1"/>
  <c r="K57" i="18" s="1"/>
  <c r="L71" i="3"/>
  <c r="T71" i="3" s="1"/>
  <c r="K11" i="18" s="1"/>
  <c r="L68" i="3"/>
  <c r="T68" i="3" s="1"/>
  <c r="K22" i="18" s="1"/>
  <c r="G10" i="7"/>
  <c r="P89" i="3"/>
  <c r="X89" i="3" s="1"/>
  <c r="O101" i="18" s="1"/>
  <c r="P92" i="3"/>
  <c r="X92" i="3" s="1"/>
  <c r="O39" i="18" s="1"/>
  <c r="P90" i="3"/>
  <c r="X90" i="3" s="1"/>
  <c r="O102" i="18" s="1"/>
  <c r="P88" i="3"/>
  <c r="X88" i="3" s="1"/>
  <c r="O100" i="18" s="1"/>
  <c r="P91" i="3"/>
  <c r="X91" i="3" s="1"/>
  <c r="O103" i="18" s="1"/>
  <c r="C11" i="7"/>
  <c r="L101" i="3"/>
  <c r="T101" i="3" s="1"/>
  <c r="K58" i="18" s="1"/>
  <c r="L103" i="3"/>
  <c r="T103" i="3" s="1"/>
  <c r="K41" i="18" s="1"/>
  <c r="L100" i="3"/>
  <c r="T100" i="3" s="1"/>
  <c r="K24" i="18" s="1"/>
  <c r="L99" i="3"/>
  <c r="T99" i="3" s="1"/>
  <c r="K40" i="18" s="1"/>
  <c r="L98" i="3"/>
  <c r="T98" i="3" s="1"/>
  <c r="K83" i="18" s="1"/>
  <c r="L102" i="3"/>
  <c r="T102" i="3" s="1"/>
  <c r="K59" i="18" s="1"/>
  <c r="G12" i="7"/>
  <c r="P111" i="3"/>
  <c r="X111" i="3" s="1"/>
  <c r="O60" i="18" s="1"/>
  <c r="P113" i="3"/>
  <c r="X113" i="3" s="1"/>
  <c r="O13" i="18" s="1"/>
  <c r="P112" i="3"/>
  <c r="X112" i="3" s="1"/>
  <c r="O61" i="18" s="1"/>
  <c r="P110" i="3"/>
  <c r="X110" i="3" s="1"/>
  <c r="O25" i="18" s="1"/>
  <c r="P109" i="3"/>
  <c r="X109" i="3" s="1"/>
  <c r="O84" i="18" s="1"/>
  <c r="D13" i="7"/>
  <c r="M119" i="3"/>
  <c r="U119" i="3" s="1"/>
  <c r="L104" i="18" s="1"/>
  <c r="H15" i="7"/>
  <c r="Q141" i="3"/>
  <c r="Y141" i="3" s="1"/>
  <c r="P85" i="18" s="1"/>
  <c r="Q144" i="3"/>
  <c r="Y144" i="3" s="1"/>
  <c r="P15" i="18" s="1"/>
  <c r="Q142" i="3"/>
  <c r="Y142" i="3" s="1"/>
  <c r="P43" i="18" s="1"/>
  <c r="Q143" i="3"/>
  <c r="Y143" i="3" s="1"/>
  <c r="P76" i="18" s="1"/>
  <c r="F16" i="7"/>
  <c r="O151" i="3"/>
  <c r="W151" i="3" s="1"/>
  <c r="N64" i="18" s="1"/>
  <c r="O150" i="3"/>
  <c r="W150" i="3" s="1"/>
  <c r="N109" i="18" s="1"/>
  <c r="H9" i="7"/>
  <c r="Y77" i="3"/>
  <c r="P81" i="18" s="1"/>
  <c r="Q80" i="3"/>
  <c r="Y80" i="3" s="1"/>
  <c r="P38" i="18" s="1"/>
  <c r="Q79" i="3"/>
  <c r="Y79" i="3" s="1"/>
  <c r="P99" i="18" s="1"/>
  <c r="Q78" i="3"/>
  <c r="Y78" i="3" s="1"/>
  <c r="P82" i="18" s="1"/>
  <c r="Q82" i="3"/>
  <c r="Y82" i="3" s="1"/>
  <c r="P12" i="18" s="1"/>
  <c r="Q81" i="3"/>
  <c r="Y81" i="3" s="1"/>
  <c r="P23" i="18" s="1"/>
  <c r="D4" i="7"/>
  <c r="M10" i="3"/>
  <c r="U10" i="3" s="1"/>
  <c r="L4" i="18" s="1"/>
  <c r="M4" i="3"/>
  <c r="U4" i="3" s="1"/>
  <c r="L89" i="18" s="1"/>
  <c r="M7" i="3"/>
  <c r="U7" i="3" s="1"/>
  <c r="L47" i="18" s="1"/>
  <c r="M9" i="3"/>
  <c r="U9" i="3" s="1"/>
  <c r="L68" i="18" s="1"/>
  <c r="M6" i="3"/>
  <c r="U6" i="3" s="1"/>
  <c r="L19" i="18" s="1"/>
  <c r="M8" i="3"/>
  <c r="U8" i="3" s="1"/>
  <c r="L90" i="18" s="1"/>
  <c r="M5" i="3"/>
  <c r="U5" i="3" s="1"/>
  <c r="L30" i="18" s="1"/>
  <c r="AG25" i="3"/>
  <c r="AG23" i="3"/>
  <c r="AG22" i="3"/>
  <c r="AG24" i="3"/>
  <c r="AG21" i="3"/>
  <c r="AG19" i="3"/>
  <c r="AG18" i="3"/>
  <c r="AG17" i="3"/>
  <c r="AG20" i="3"/>
  <c r="F6" i="7"/>
  <c r="O41" i="3"/>
  <c r="W41" i="3" s="1"/>
  <c r="N6" i="18" s="1"/>
  <c r="O43" i="3"/>
  <c r="W43" i="3" s="1"/>
  <c r="N53" i="18" s="1"/>
  <c r="O34" i="3"/>
  <c r="W34" i="3" s="1"/>
  <c r="N97" i="18" s="1"/>
  <c r="O35" i="3"/>
  <c r="W35" i="3" s="1"/>
  <c r="N32" i="18" s="1"/>
  <c r="O32" i="3"/>
  <c r="W32" i="3" s="1"/>
  <c r="N95" i="18" s="1"/>
  <c r="O39" i="3"/>
  <c r="W39" i="3" s="1"/>
  <c r="N51" i="18" s="1"/>
  <c r="O38" i="3"/>
  <c r="W38" i="3" s="1"/>
  <c r="N50" i="18" s="1"/>
  <c r="O42" i="3"/>
  <c r="W42" i="3" s="1"/>
  <c r="N7" i="18" s="1"/>
  <c r="O37" i="3"/>
  <c r="W37" i="3" s="1"/>
  <c r="N49" i="18" s="1"/>
  <c r="O40" i="3"/>
  <c r="W40" i="3" s="1"/>
  <c r="N52" i="18" s="1"/>
  <c r="O33" i="3"/>
  <c r="W33" i="3" s="1"/>
  <c r="N96" i="18" s="1"/>
  <c r="O31" i="3"/>
  <c r="W31" i="3" s="1"/>
  <c r="N94" i="18" s="1"/>
  <c r="O36" i="3"/>
  <c r="W36" i="3" s="1"/>
  <c r="N33" i="18" s="1"/>
  <c r="D62" i="3"/>
  <c r="D63" i="3" s="1"/>
  <c r="C7" i="7"/>
  <c r="L53" i="3"/>
  <c r="T53" i="3" s="1"/>
  <c r="K20" i="18" s="1"/>
  <c r="L52" i="3"/>
  <c r="T52" i="3" s="1"/>
  <c r="K73" i="18" s="1"/>
  <c r="L51" i="3"/>
  <c r="T51" i="3" s="1"/>
  <c r="K36" i="18" s="1"/>
  <c r="L60" i="3"/>
  <c r="T60" i="3" s="1"/>
  <c r="K80" i="18" s="1"/>
  <c r="L49" i="3"/>
  <c r="T49" i="3" s="1"/>
  <c r="K34" i="18" s="1"/>
  <c r="L56" i="3"/>
  <c r="T56" i="3" s="1"/>
  <c r="K56" i="18" s="1"/>
  <c r="L50" i="3"/>
  <c r="T50" i="3" s="1"/>
  <c r="K35" i="18" s="1"/>
  <c r="L54" i="3"/>
  <c r="T54" i="3" s="1"/>
  <c r="K54" i="18" s="1"/>
  <c r="L55" i="3"/>
  <c r="T55" i="3" s="1"/>
  <c r="K55" i="18" s="1"/>
  <c r="L58" i="3"/>
  <c r="T58" i="3" s="1"/>
  <c r="K9" i="18" s="1"/>
  <c r="L57" i="3"/>
  <c r="T57" i="3" s="1"/>
  <c r="K8" i="18" s="1"/>
  <c r="L59" i="3"/>
  <c r="T59" i="3" s="1"/>
  <c r="K37" i="18" s="1"/>
  <c r="F10" i="7"/>
  <c r="O88" i="3"/>
  <c r="W88" i="3" s="1"/>
  <c r="N100" i="18" s="1"/>
  <c r="O89" i="3"/>
  <c r="W89" i="3" s="1"/>
  <c r="N101" i="18" s="1"/>
  <c r="O91" i="3"/>
  <c r="W91" i="3" s="1"/>
  <c r="N103" i="18" s="1"/>
  <c r="O90" i="3"/>
  <c r="W90" i="3" s="1"/>
  <c r="N102" i="18" s="1"/>
  <c r="O92" i="3"/>
  <c r="W92" i="3" s="1"/>
  <c r="N39" i="18" s="1"/>
  <c r="F12" i="7"/>
  <c r="O111" i="3"/>
  <c r="W111" i="3" s="1"/>
  <c r="N60" i="18" s="1"/>
  <c r="O113" i="3"/>
  <c r="W113" i="3" s="1"/>
  <c r="N13" i="18" s="1"/>
  <c r="O110" i="3"/>
  <c r="W110" i="3" s="1"/>
  <c r="N25" i="18" s="1"/>
  <c r="O109" i="3"/>
  <c r="W109" i="3" s="1"/>
  <c r="N84" i="18" s="1"/>
  <c r="O112" i="3"/>
  <c r="W112" i="3" s="1"/>
  <c r="N61" i="18" s="1"/>
  <c r="C13" i="7"/>
  <c r="K135" i="3"/>
  <c r="S135" i="3" s="1"/>
  <c r="J63" i="18" s="1"/>
  <c r="B14" i="7"/>
  <c r="S131" i="3"/>
  <c r="J108" i="18" s="1"/>
  <c r="G15" i="7"/>
  <c r="P143" i="3"/>
  <c r="X143" i="3" s="1"/>
  <c r="O76" i="18" s="1"/>
  <c r="P142" i="3"/>
  <c r="X142" i="3" s="1"/>
  <c r="O43" i="18" s="1"/>
  <c r="P141" i="3"/>
  <c r="X141" i="3" s="1"/>
  <c r="O85" i="18" s="1"/>
  <c r="P144" i="3"/>
  <c r="X144" i="3" s="1"/>
  <c r="O15" i="18" s="1"/>
  <c r="E16" i="7"/>
  <c r="N150" i="3"/>
  <c r="V150" i="3" s="1"/>
  <c r="M109" i="18" s="1"/>
  <c r="N151" i="3"/>
  <c r="V151" i="3" s="1"/>
  <c r="M64" i="18" s="1"/>
  <c r="G9" i="7"/>
  <c r="P81" i="3"/>
  <c r="X81" i="3" s="1"/>
  <c r="O23" i="18" s="1"/>
  <c r="P80" i="3"/>
  <c r="X80" i="3" s="1"/>
  <c r="O38" i="18" s="1"/>
  <c r="P78" i="3"/>
  <c r="X78" i="3" s="1"/>
  <c r="O82" i="18" s="1"/>
  <c r="X77" i="3"/>
  <c r="O81" i="18" s="1"/>
  <c r="P79" i="3"/>
  <c r="X79" i="3" s="1"/>
  <c r="O99" i="18" s="1"/>
  <c r="P82" i="3"/>
  <c r="X82" i="3" s="1"/>
  <c r="O12" i="18" s="1"/>
  <c r="K51" i="3"/>
  <c r="S51" i="3" s="1"/>
  <c r="J36" i="18" s="1"/>
  <c r="J89" i="18"/>
  <c r="C13" i="3"/>
  <c r="AA4" i="3" s="1"/>
  <c r="D138" i="3"/>
  <c r="E128" i="3"/>
  <c r="AA16" i="3"/>
  <c r="K58" i="3"/>
  <c r="S58" i="3" s="1"/>
  <c r="J9" i="18" s="1"/>
  <c r="H85" i="3"/>
  <c r="F85" i="3"/>
  <c r="G128" i="3"/>
  <c r="E138" i="3"/>
  <c r="K60" i="3"/>
  <c r="S60" i="3" s="1"/>
  <c r="J80" i="18" s="1"/>
  <c r="G85" i="3"/>
  <c r="E85" i="3"/>
  <c r="F116" i="3"/>
  <c r="K52" i="3"/>
  <c r="S52" i="3" s="1"/>
  <c r="J73" i="18" s="1"/>
  <c r="G138" i="3"/>
  <c r="K59" i="3"/>
  <c r="S59" i="3" s="1"/>
  <c r="J37" i="18" s="1"/>
  <c r="U77" i="3"/>
  <c r="L81" i="18" s="1"/>
  <c r="I85" i="3"/>
  <c r="AG77" i="3" s="1"/>
  <c r="D13" i="3"/>
  <c r="C62" i="3"/>
  <c r="C63" i="3" s="1"/>
  <c r="V16" i="3"/>
  <c r="M91" i="18" s="1"/>
  <c r="K91" i="3"/>
  <c r="S91" i="3" s="1"/>
  <c r="J103" i="18" s="1"/>
  <c r="T16" i="3"/>
  <c r="K91" i="18" s="1"/>
  <c r="K133" i="3"/>
  <c r="S133" i="3" s="1"/>
  <c r="J62" i="18" s="1"/>
  <c r="K151" i="3"/>
  <c r="S151" i="3" s="1"/>
  <c r="J64" i="18" s="1"/>
  <c r="K68" i="3"/>
  <c r="S68" i="3" s="1"/>
  <c r="J22" i="18" s="1"/>
  <c r="F62" i="3"/>
  <c r="F63" i="3" s="1"/>
  <c r="C154" i="3"/>
  <c r="AA151" i="3" s="1"/>
  <c r="F147" i="3"/>
  <c r="H154" i="3"/>
  <c r="S16" i="3"/>
  <c r="J91" i="18" s="1"/>
  <c r="D85" i="3"/>
  <c r="C85" i="3"/>
  <c r="D128" i="3"/>
  <c r="D147" i="3"/>
  <c r="D154" i="3"/>
  <c r="E28" i="3"/>
  <c r="U16" i="3"/>
  <c r="L91" i="18" s="1"/>
  <c r="D116" i="3"/>
  <c r="I128" i="3"/>
  <c r="AG119" i="3" s="1"/>
  <c r="E154" i="3"/>
  <c r="I62" i="3"/>
  <c r="I63" i="3" s="1"/>
  <c r="AG49" i="3" s="1"/>
  <c r="I138" i="3"/>
  <c r="H147" i="3"/>
  <c r="H128" i="3"/>
  <c r="H138" i="3"/>
  <c r="E147" i="3"/>
  <c r="I154" i="3"/>
  <c r="K132" i="3"/>
  <c r="S132" i="3" s="1"/>
  <c r="J26" i="18" s="1"/>
  <c r="F106" i="3"/>
  <c r="F138" i="3"/>
  <c r="G154" i="3"/>
  <c r="Y16" i="3"/>
  <c r="P91" i="18" s="1"/>
  <c r="K100" i="3"/>
  <c r="S100" i="3" s="1"/>
  <c r="J24" i="18" s="1"/>
  <c r="K134" i="3"/>
  <c r="S134" i="3" s="1"/>
  <c r="J75" i="18" s="1"/>
  <c r="D106" i="3"/>
  <c r="H116" i="3"/>
  <c r="C147" i="3"/>
  <c r="F154" i="3"/>
  <c r="X16" i="3"/>
  <c r="O91" i="18" s="1"/>
  <c r="K69" i="3"/>
  <c r="S69" i="3" s="1"/>
  <c r="J57" i="18" s="1"/>
  <c r="K71" i="3"/>
  <c r="S71" i="3" s="1"/>
  <c r="J11" i="18" s="1"/>
  <c r="K101" i="3"/>
  <c r="S101" i="3" s="1"/>
  <c r="J58" i="18" s="1"/>
  <c r="K142" i="3"/>
  <c r="S142" i="3" s="1"/>
  <c r="J43" i="18" s="1"/>
  <c r="F128" i="3"/>
  <c r="I147" i="3"/>
  <c r="W16" i="3"/>
  <c r="N91" i="18" s="1"/>
  <c r="K70" i="3"/>
  <c r="S70" i="3" s="1"/>
  <c r="J10" i="18" s="1"/>
  <c r="K102" i="3"/>
  <c r="S102" i="3" s="1"/>
  <c r="J59" i="18" s="1"/>
  <c r="K143" i="3"/>
  <c r="S143" i="3" s="1"/>
  <c r="J76" i="18" s="1"/>
  <c r="G62" i="3"/>
  <c r="G63" i="3" s="1"/>
  <c r="T77" i="3"/>
  <c r="K81" i="18" s="1"/>
  <c r="K103" i="3"/>
  <c r="S103" i="3" s="1"/>
  <c r="J41" i="18" s="1"/>
  <c r="C128" i="3"/>
  <c r="AA119" i="3" s="1"/>
  <c r="C138" i="3"/>
  <c r="G147" i="3"/>
  <c r="K82" i="3"/>
  <c r="S82" i="3" s="1"/>
  <c r="J12" i="18" s="1"/>
  <c r="K81" i="3"/>
  <c r="S81" i="3" s="1"/>
  <c r="J23" i="18" s="1"/>
  <c r="K56" i="3"/>
  <c r="S56" i="3" s="1"/>
  <c r="J56" i="18" s="1"/>
  <c r="C105" i="3"/>
  <c r="C106" i="3" s="1"/>
  <c r="K90" i="3"/>
  <c r="S90" i="3" s="1"/>
  <c r="J102" i="18" s="1"/>
  <c r="K89" i="3"/>
  <c r="S89" i="3" s="1"/>
  <c r="J101" i="18" s="1"/>
  <c r="C94" i="3"/>
  <c r="C95" i="3" s="1"/>
  <c r="K79" i="3"/>
  <c r="S79" i="3" s="1"/>
  <c r="J99" i="18" s="1"/>
  <c r="K78" i="3"/>
  <c r="S78" i="3" s="1"/>
  <c r="J82" i="18" s="1"/>
  <c r="E116" i="3"/>
  <c r="C46" i="3"/>
  <c r="G74" i="3"/>
  <c r="I116" i="3"/>
  <c r="AG109" i="3" s="1"/>
  <c r="H106" i="3"/>
  <c r="G116" i="3"/>
  <c r="E106" i="3"/>
  <c r="I106" i="3"/>
  <c r="AG98" i="3" s="1"/>
  <c r="G106" i="3"/>
  <c r="G95" i="3"/>
  <c r="I95" i="3"/>
  <c r="AG88" i="3" s="1"/>
  <c r="E95" i="3"/>
  <c r="D74" i="3"/>
  <c r="H95" i="3"/>
  <c r="I74" i="3"/>
  <c r="AG66" i="3" s="1"/>
  <c r="H74" i="3"/>
  <c r="F95" i="3"/>
  <c r="D95" i="3"/>
  <c r="H46" i="3"/>
  <c r="E74" i="3"/>
  <c r="F46" i="3"/>
  <c r="H13" i="3"/>
  <c r="C74" i="3"/>
  <c r="G13" i="3"/>
  <c r="I46" i="3"/>
  <c r="F74" i="3"/>
  <c r="D46" i="3"/>
  <c r="F13" i="3"/>
  <c r="E46" i="3"/>
  <c r="G46" i="3"/>
  <c r="I13" i="3"/>
  <c r="AG4" i="3" s="1"/>
  <c r="E13" i="3"/>
  <c r="AD131" i="3" l="1"/>
  <c r="AD134" i="3"/>
  <c r="AD135" i="3"/>
  <c r="AD132" i="3"/>
  <c r="AD133" i="3"/>
  <c r="AE131" i="3"/>
  <c r="AE133" i="3"/>
  <c r="AE134" i="3"/>
  <c r="AE135" i="3"/>
  <c r="AE132" i="3"/>
  <c r="AB135" i="3"/>
  <c r="AB134" i="3"/>
  <c r="AB131" i="3"/>
  <c r="AB133" i="3"/>
  <c r="AB132" i="3"/>
  <c r="AA141" i="3"/>
  <c r="AA142" i="3"/>
  <c r="AA131" i="3"/>
  <c r="AA134" i="3"/>
  <c r="AA132" i="3"/>
  <c r="AA135" i="3"/>
  <c r="AA133" i="3"/>
  <c r="AF134" i="3"/>
  <c r="AF135" i="3"/>
  <c r="AF133" i="3"/>
  <c r="AF132" i="3"/>
  <c r="AF131" i="3"/>
  <c r="AB123" i="3"/>
  <c r="AB119" i="3"/>
  <c r="AC133" i="3"/>
  <c r="AC131" i="3"/>
  <c r="AC135" i="3"/>
  <c r="AC132" i="3"/>
  <c r="AC134" i="3"/>
  <c r="AG131" i="3"/>
  <c r="AG135" i="3"/>
  <c r="AG132" i="3"/>
  <c r="AG133" i="3"/>
  <c r="AG134" i="3"/>
  <c r="AI150" i="20"/>
  <c r="V109" i="23" s="1"/>
  <c r="AC57" i="3"/>
  <c r="AC51" i="3"/>
  <c r="AC53" i="3"/>
  <c r="AC50" i="3"/>
  <c r="AC49" i="3"/>
  <c r="AC52" i="3"/>
  <c r="AC60" i="3"/>
  <c r="AC58" i="3"/>
  <c r="AC59" i="3"/>
  <c r="AC54" i="3"/>
  <c r="AC56" i="3"/>
  <c r="AC55" i="3"/>
  <c r="AE50" i="3"/>
  <c r="AE60" i="3"/>
  <c r="AE59" i="3"/>
  <c r="AE53" i="3"/>
  <c r="AE58" i="3"/>
  <c r="AE52" i="3"/>
  <c r="AE54" i="3"/>
  <c r="AE57" i="3"/>
  <c r="AE49" i="3"/>
  <c r="AE55" i="3"/>
  <c r="AE51" i="3"/>
  <c r="AE56" i="3"/>
  <c r="AF124" i="3"/>
  <c r="AF125" i="3"/>
  <c r="AF121" i="3"/>
  <c r="AF119" i="3"/>
  <c r="AF123" i="3"/>
  <c r="AF120" i="3"/>
  <c r="AF122" i="3"/>
  <c r="AF59" i="3"/>
  <c r="AF53" i="3"/>
  <c r="AF56" i="3"/>
  <c r="AF52" i="3"/>
  <c r="AF50" i="3"/>
  <c r="AF49" i="3"/>
  <c r="AF51" i="3"/>
  <c r="AF54" i="3"/>
  <c r="AF55" i="3"/>
  <c r="AF60" i="3"/>
  <c r="AF57" i="3"/>
  <c r="AF58" i="3"/>
  <c r="AG150" i="3"/>
  <c r="AG151" i="3"/>
  <c r="AF143" i="3"/>
  <c r="AF142" i="3"/>
  <c r="AF141" i="3"/>
  <c r="AF144" i="3"/>
  <c r="AC150" i="3"/>
  <c r="AC151" i="3"/>
  <c r="AB122" i="3"/>
  <c r="AB121" i="3"/>
  <c r="AB124" i="3"/>
  <c r="AB120" i="3"/>
  <c r="AB125" i="3"/>
  <c r="AD78" i="3"/>
  <c r="AD81" i="3"/>
  <c r="AD82" i="3"/>
  <c r="AD79" i="3"/>
  <c r="AD80" i="3"/>
  <c r="AD77" i="3"/>
  <c r="AD151" i="20"/>
  <c r="Q64" i="23" s="1"/>
  <c r="AG10" i="3"/>
  <c r="AG5" i="3"/>
  <c r="AG9" i="3"/>
  <c r="AG8" i="3"/>
  <c r="AG7" i="3"/>
  <c r="AG6" i="3"/>
  <c r="AB34" i="3"/>
  <c r="AB43" i="3"/>
  <c r="AB39" i="3"/>
  <c r="AB32" i="3"/>
  <c r="AB36" i="3"/>
  <c r="AB41" i="3"/>
  <c r="AB33" i="3"/>
  <c r="AB38" i="3"/>
  <c r="AB40" i="3"/>
  <c r="AB42" i="3"/>
  <c r="AB35" i="3"/>
  <c r="AB37" i="3"/>
  <c r="AB31" i="3"/>
  <c r="AF31" i="3"/>
  <c r="AF42" i="3"/>
  <c r="AF43" i="3"/>
  <c r="AF36" i="3"/>
  <c r="AF32" i="3"/>
  <c r="AF40" i="3"/>
  <c r="AF34" i="3"/>
  <c r="AF38" i="3"/>
  <c r="AF41" i="3"/>
  <c r="AF37" i="3"/>
  <c r="AF35" i="3"/>
  <c r="AF39" i="3"/>
  <c r="AF33" i="3"/>
  <c r="AG92" i="3"/>
  <c r="AG89" i="3"/>
  <c r="AG91" i="3"/>
  <c r="AG90" i="3"/>
  <c r="AB142" i="3"/>
  <c r="AB143" i="3"/>
  <c r="AB144" i="3"/>
  <c r="AB141" i="3"/>
  <c r="AE125" i="3"/>
  <c r="AE122" i="3"/>
  <c r="AE123" i="3"/>
  <c r="AE119" i="3"/>
  <c r="AE124" i="3"/>
  <c r="AE121" i="3"/>
  <c r="AE120" i="3"/>
  <c r="AB88" i="3"/>
  <c r="AB91" i="3"/>
  <c r="AB90" i="3"/>
  <c r="AB89" i="3"/>
  <c r="AB92" i="3"/>
  <c r="AA34" i="3"/>
  <c r="AA35" i="3"/>
  <c r="AA38" i="3"/>
  <c r="AA37" i="3"/>
  <c r="AA42" i="3"/>
  <c r="AA33" i="3"/>
  <c r="AA36" i="3"/>
  <c r="AA39" i="3"/>
  <c r="AA40" i="3"/>
  <c r="AA41" i="3"/>
  <c r="AA32" i="3"/>
  <c r="AA43" i="3"/>
  <c r="AC141" i="3"/>
  <c r="AC142" i="3"/>
  <c r="AC143" i="3"/>
  <c r="AC144" i="3"/>
  <c r="AA82" i="3"/>
  <c r="AA79" i="3"/>
  <c r="AA78" i="3"/>
  <c r="AA80" i="3"/>
  <c r="AA81" i="3"/>
  <c r="AA8" i="3"/>
  <c r="AA10" i="3"/>
  <c r="AA7" i="3"/>
  <c r="AA9" i="3"/>
  <c r="AA6" i="3"/>
  <c r="AA5" i="3"/>
  <c r="AD150" i="3"/>
  <c r="AD151" i="3"/>
  <c r="AG122" i="3"/>
  <c r="AG123" i="3"/>
  <c r="AG121" i="3"/>
  <c r="AG120" i="3"/>
  <c r="AG124" i="3"/>
  <c r="AG125" i="3"/>
  <c r="AC82" i="3"/>
  <c r="AC81" i="3"/>
  <c r="AC80" i="3"/>
  <c r="AC79" i="3"/>
  <c r="AC77" i="3"/>
  <c r="AC78" i="3"/>
  <c r="AE67" i="3"/>
  <c r="AE69" i="3"/>
  <c r="AE66" i="3"/>
  <c r="AE70" i="3"/>
  <c r="AE68" i="3"/>
  <c r="AE71" i="3"/>
  <c r="AB10" i="3"/>
  <c r="AB7" i="3"/>
  <c r="AB6" i="3"/>
  <c r="AB8" i="3"/>
  <c r="AB5" i="3"/>
  <c r="AB4" i="3"/>
  <c r="AB9" i="3"/>
  <c r="AD68" i="3"/>
  <c r="AD70" i="3"/>
  <c r="AD67" i="3"/>
  <c r="AD66" i="3"/>
  <c r="AD71" i="3"/>
  <c r="AD69" i="3"/>
  <c r="AE88" i="3"/>
  <c r="AE89" i="3"/>
  <c r="AE91" i="3"/>
  <c r="AE90" i="3"/>
  <c r="AE92" i="3"/>
  <c r="AG42" i="3"/>
  <c r="AG35" i="3"/>
  <c r="AG43" i="3"/>
  <c r="AG41" i="3"/>
  <c r="AG40" i="3"/>
  <c r="AG38" i="3"/>
  <c r="AG31" i="3"/>
  <c r="AG32" i="3"/>
  <c r="AG34" i="3"/>
  <c r="AG36" i="3"/>
  <c r="AG39" i="3"/>
  <c r="AG37" i="3"/>
  <c r="AG33" i="3"/>
  <c r="AD91" i="3"/>
  <c r="AD88" i="3"/>
  <c r="AD92" i="3"/>
  <c r="AD90" i="3"/>
  <c r="AD89" i="3"/>
  <c r="AE98" i="3"/>
  <c r="AE101" i="3"/>
  <c r="AE103" i="3"/>
  <c r="AE102" i="3"/>
  <c r="AE99" i="3"/>
  <c r="AE100" i="3"/>
  <c r="AC110" i="3"/>
  <c r="AC112" i="3"/>
  <c r="AC109" i="3"/>
  <c r="AC111" i="3"/>
  <c r="AC113" i="3"/>
  <c r="AA99" i="3"/>
  <c r="AA103" i="3"/>
  <c r="AA102" i="3"/>
  <c r="AA101" i="3"/>
  <c r="AA100" i="3"/>
  <c r="AB113" i="3"/>
  <c r="AB111" i="3"/>
  <c r="AB110" i="3"/>
  <c r="AB109" i="3"/>
  <c r="AB112" i="3"/>
  <c r="AC17" i="3"/>
  <c r="AC21" i="3"/>
  <c r="AC25" i="3"/>
  <c r="AC20" i="3"/>
  <c r="AC18" i="3"/>
  <c r="AC23" i="3"/>
  <c r="AC19" i="3"/>
  <c r="AC16" i="3"/>
  <c r="AC22" i="3"/>
  <c r="AC24" i="3"/>
  <c r="AF151" i="3"/>
  <c r="AF150" i="3"/>
  <c r="AC10" i="3"/>
  <c r="AC4" i="3"/>
  <c r="AC7" i="3"/>
  <c r="AC5" i="3"/>
  <c r="AC6" i="3"/>
  <c r="AC8" i="3"/>
  <c r="AC9" i="3"/>
  <c r="AE5" i="3"/>
  <c r="AE6" i="3"/>
  <c r="AE9" i="3"/>
  <c r="AE8" i="3"/>
  <c r="AE4" i="3"/>
  <c r="AE10" i="3"/>
  <c r="AE7" i="3"/>
  <c r="AF67" i="3"/>
  <c r="AF68" i="3"/>
  <c r="AF70" i="3"/>
  <c r="AF66" i="3"/>
  <c r="AF69" i="3"/>
  <c r="AF71" i="3"/>
  <c r="AG100" i="3"/>
  <c r="AG99" i="3"/>
  <c r="AG103" i="3"/>
  <c r="AG102" i="3"/>
  <c r="AG101" i="3"/>
  <c r="AE151" i="3"/>
  <c r="AE150" i="3"/>
  <c r="AB80" i="3"/>
  <c r="AB77" i="3"/>
  <c r="AB78" i="3"/>
  <c r="AB79" i="3"/>
  <c r="AB82" i="3"/>
  <c r="AB81" i="3"/>
  <c r="AD142" i="3"/>
  <c r="AD143" i="3"/>
  <c r="AD141" i="3"/>
  <c r="AD144" i="3"/>
  <c r="AD54" i="3"/>
  <c r="AD50" i="3"/>
  <c r="AD59" i="3"/>
  <c r="AD52" i="3"/>
  <c r="AD49" i="3"/>
  <c r="AD56" i="3"/>
  <c r="AD51" i="3"/>
  <c r="AD55" i="3"/>
  <c r="AD57" i="3"/>
  <c r="AD60" i="3"/>
  <c r="AD53" i="3"/>
  <c r="AD58" i="3"/>
  <c r="AD109" i="3"/>
  <c r="AD112" i="3"/>
  <c r="AD110" i="3"/>
  <c r="AD113" i="3"/>
  <c r="AD111" i="3"/>
  <c r="AF81" i="3"/>
  <c r="AF78" i="3"/>
  <c r="AF77" i="3"/>
  <c r="AF79" i="3"/>
  <c r="AF82" i="3"/>
  <c r="AF80" i="3"/>
  <c r="AA69" i="3"/>
  <c r="AA68" i="3"/>
  <c r="AA70" i="3"/>
  <c r="AA67" i="3"/>
  <c r="AA71" i="3"/>
  <c r="AG69" i="3"/>
  <c r="AG71" i="3"/>
  <c r="AG67" i="3"/>
  <c r="AG68" i="3"/>
  <c r="AG70" i="3"/>
  <c r="AC100" i="3"/>
  <c r="AC101" i="3"/>
  <c r="AC103" i="3"/>
  <c r="AC102" i="3"/>
  <c r="AC98" i="3"/>
  <c r="AC99" i="3"/>
  <c r="AB49" i="3"/>
  <c r="AB56" i="3"/>
  <c r="AB50" i="3"/>
  <c r="AB60" i="3"/>
  <c r="AB54" i="3"/>
  <c r="AB55" i="3"/>
  <c r="AB59" i="3"/>
  <c r="AB58" i="3"/>
  <c r="AB57" i="3"/>
  <c r="AB52" i="3"/>
  <c r="AB51" i="3"/>
  <c r="AB53" i="3"/>
  <c r="AE79" i="3"/>
  <c r="AE80" i="3"/>
  <c r="AE77" i="3"/>
  <c r="AE78" i="3"/>
  <c r="AE82" i="3"/>
  <c r="AE81" i="3"/>
  <c r="AD34" i="3"/>
  <c r="AD38" i="3"/>
  <c r="AD37" i="3"/>
  <c r="AD32" i="3"/>
  <c r="AD41" i="3"/>
  <c r="AD40" i="3"/>
  <c r="AD33" i="3"/>
  <c r="AD31" i="3"/>
  <c r="AD43" i="3"/>
  <c r="AD36" i="3"/>
  <c r="AD42" i="3"/>
  <c r="AD39" i="3"/>
  <c r="AD35" i="3"/>
  <c r="AF103" i="3"/>
  <c r="AF102" i="3"/>
  <c r="AF99" i="3"/>
  <c r="AF98" i="3"/>
  <c r="AF100" i="3"/>
  <c r="AF101" i="3"/>
  <c r="AA90" i="3"/>
  <c r="AA89" i="3"/>
  <c r="AA91" i="3"/>
  <c r="AA92" i="3"/>
  <c r="AE41" i="3"/>
  <c r="AE34" i="3"/>
  <c r="AE32" i="3"/>
  <c r="AE38" i="3"/>
  <c r="AE35" i="3"/>
  <c r="AE43" i="3"/>
  <c r="AE42" i="3"/>
  <c r="AE31" i="3"/>
  <c r="AE37" i="3"/>
  <c r="AE40" i="3"/>
  <c r="AE33" i="3"/>
  <c r="AE36" i="3"/>
  <c r="AE39" i="3"/>
  <c r="AF9" i="3"/>
  <c r="AF5" i="3"/>
  <c r="AF10" i="3"/>
  <c r="AF7" i="3"/>
  <c r="AF8" i="3"/>
  <c r="AF4" i="3"/>
  <c r="AF6" i="3"/>
  <c r="AF90" i="3"/>
  <c r="AF92" i="3"/>
  <c r="AF88" i="3"/>
  <c r="AF91" i="3"/>
  <c r="AF89" i="3"/>
  <c r="AE113" i="3"/>
  <c r="AE110" i="3"/>
  <c r="AE112" i="3"/>
  <c r="AE109" i="3"/>
  <c r="AE111" i="3"/>
  <c r="AE142" i="3"/>
  <c r="AE143" i="3"/>
  <c r="AE144" i="3"/>
  <c r="AE141" i="3"/>
  <c r="AA143" i="3"/>
  <c r="AA144" i="3"/>
  <c r="AC42" i="3"/>
  <c r="AC31" i="3"/>
  <c r="AC32" i="3"/>
  <c r="AC40" i="3"/>
  <c r="AC36" i="3"/>
  <c r="AC34" i="3"/>
  <c r="AC37" i="3"/>
  <c r="AC41" i="3"/>
  <c r="AC33" i="3"/>
  <c r="AC35" i="3"/>
  <c r="AC43" i="3"/>
  <c r="AC39" i="3"/>
  <c r="AC38" i="3"/>
  <c r="AB70" i="3"/>
  <c r="AB66" i="3"/>
  <c r="AB69" i="3"/>
  <c r="AB71" i="3"/>
  <c r="AB68" i="3"/>
  <c r="AB67" i="3"/>
  <c r="AG144" i="3"/>
  <c r="AG142" i="3"/>
  <c r="AG143" i="3"/>
  <c r="AG141" i="3"/>
  <c r="AF113" i="3"/>
  <c r="AF112" i="3"/>
  <c r="AF110" i="3"/>
  <c r="AF109" i="3"/>
  <c r="AF111" i="3"/>
  <c r="AG53" i="3"/>
  <c r="AG58" i="3"/>
  <c r="AG52" i="3"/>
  <c r="AG57" i="3"/>
  <c r="AG50" i="3"/>
  <c r="AG55" i="3"/>
  <c r="AG59" i="3"/>
  <c r="AG54" i="3"/>
  <c r="AG56" i="3"/>
  <c r="AG60" i="3"/>
  <c r="AG51" i="3"/>
  <c r="AA58" i="3"/>
  <c r="AA54" i="3"/>
  <c r="AA55" i="3"/>
  <c r="AA60" i="3"/>
  <c r="AA52" i="3"/>
  <c r="AA56" i="3"/>
  <c r="AA51" i="3"/>
  <c r="AA59" i="3"/>
  <c r="AA50" i="3"/>
  <c r="AA57" i="3"/>
  <c r="AA53" i="3"/>
  <c r="AG78" i="3"/>
  <c r="AG80" i="3"/>
  <c r="AG79" i="3"/>
  <c r="AG82" i="3"/>
  <c r="AG81" i="3"/>
  <c r="AD10" i="3"/>
  <c r="AD6" i="3"/>
  <c r="AD8" i="3"/>
  <c r="AD5" i="3"/>
  <c r="AD4" i="3"/>
  <c r="AD7" i="3"/>
  <c r="AD9" i="3"/>
  <c r="AC67" i="3"/>
  <c r="AC70" i="3"/>
  <c r="AC66" i="3"/>
  <c r="AC68" i="3"/>
  <c r="AC69" i="3"/>
  <c r="AC71" i="3"/>
  <c r="AC89" i="3"/>
  <c r="AC88" i="3"/>
  <c r="AC90" i="3"/>
  <c r="AC92" i="3"/>
  <c r="AC91" i="3"/>
  <c r="AG112" i="3"/>
  <c r="AG111" i="3"/>
  <c r="AG113" i="3"/>
  <c r="AG110" i="3"/>
  <c r="AA120" i="3"/>
  <c r="AA125" i="3"/>
  <c r="AA123" i="3"/>
  <c r="AA122" i="3"/>
  <c r="AA121" i="3"/>
  <c r="AA124" i="3"/>
  <c r="AD125" i="3"/>
  <c r="AD119" i="3"/>
  <c r="AD121" i="3"/>
  <c r="AD123" i="3"/>
  <c r="AD120" i="3"/>
  <c r="AD124" i="3"/>
  <c r="AD122" i="3"/>
  <c r="AB100" i="3"/>
  <c r="AB99" i="3"/>
  <c r="AB101" i="3"/>
  <c r="AB102" i="3"/>
  <c r="AB98" i="3"/>
  <c r="AB103" i="3"/>
  <c r="AD98" i="3"/>
  <c r="AD101" i="3"/>
  <c r="AD100" i="3"/>
  <c r="AD99" i="3"/>
  <c r="AD102" i="3"/>
  <c r="AD103" i="3"/>
  <c r="AB151" i="3"/>
  <c r="AB150" i="3"/>
  <c r="AC119" i="3"/>
  <c r="AC120" i="3"/>
  <c r="AC125" i="3"/>
  <c r="AC121" i="3"/>
  <c r="AC124" i="3"/>
  <c r="AC122" i="3"/>
  <c r="AC123" i="3"/>
  <c r="AA150" i="3"/>
  <c r="AA98" i="3"/>
  <c r="AA88" i="3"/>
  <c r="AA77" i="3"/>
  <c r="AA66" i="3"/>
  <c r="AA49" i="3"/>
  <c r="AA31" i="3"/>
  <c r="C115" i="3"/>
  <c r="C114" i="3"/>
  <c r="B12" i="7" s="1"/>
  <c r="AG151" i="20" l="1"/>
  <c r="T64" i="23" s="1"/>
  <c r="I93" i="20"/>
  <c r="U89" i="20" s="1"/>
  <c r="AG89" i="20" s="1"/>
  <c r="T101" i="23" s="1"/>
  <c r="G115" i="20"/>
  <c r="E145" i="20"/>
  <c r="Q141" i="20" s="1"/>
  <c r="AC141" i="20" s="1"/>
  <c r="P85" i="23" s="1"/>
  <c r="M94" i="20"/>
  <c r="I94" i="20"/>
  <c r="I72" i="20"/>
  <c r="U70" i="20" s="1"/>
  <c r="AG70" i="20" s="1"/>
  <c r="T10" i="23" s="1"/>
  <c r="M104" i="20"/>
  <c r="Y98" i="20" s="1"/>
  <c r="AK98" i="20" s="1"/>
  <c r="X83" i="23" s="1"/>
  <c r="K114" i="20"/>
  <c r="W110" i="20" s="1"/>
  <c r="AI110" i="20" s="1"/>
  <c r="V25" i="23" s="1"/>
  <c r="L93" i="20"/>
  <c r="X89" i="20" s="1"/>
  <c r="AJ89" i="20" s="1"/>
  <c r="W101" i="23" s="1"/>
  <c r="L72" i="20"/>
  <c r="X69" i="20" s="1"/>
  <c r="AJ69" i="20" s="1"/>
  <c r="W57" i="23" s="1"/>
  <c r="J93" i="20"/>
  <c r="G137" i="20"/>
  <c r="E104" i="20"/>
  <c r="Q103" i="20" s="1"/>
  <c r="AC103" i="20" s="1"/>
  <c r="P41" i="23" s="1"/>
  <c r="E84" i="20"/>
  <c r="H12" i="20"/>
  <c r="I61" i="20"/>
  <c r="U58" i="20" s="1"/>
  <c r="AG58" i="20" s="1"/>
  <c r="T9" i="23" s="1"/>
  <c r="K105" i="20"/>
  <c r="AH151" i="20"/>
  <c r="U64" i="23" s="1"/>
  <c r="AK151" i="20"/>
  <c r="X64" i="23" s="1"/>
  <c r="K137" i="20"/>
  <c r="C72" i="20"/>
  <c r="O68" i="20" s="1"/>
  <c r="AA68" i="20" s="1"/>
  <c r="N22" i="23" s="1"/>
  <c r="J145" i="20"/>
  <c r="V144" i="20" s="1"/>
  <c r="AH144" i="20" s="1"/>
  <c r="U15" i="23" s="1"/>
  <c r="AF151" i="20"/>
  <c r="S64" i="23" s="1"/>
  <c r="K145" i="20"/>
  <c r="W143" i="20" s="1"/>
  <c r="AI143" i="20" s="1"/>
  <c r="V76" i="23" s="1"/>
  <c r="G114" i="20"/>
  <c r="S113" i="20" s="1"/>
  <c r="AE113" i="20" s="1"/>
  <c r="R13" i="23" s="1"/>
  <c r="E83" i="20"/>
  <c r="Q82" i="20" s="1"/>
  <c r="AC82" i="20" s="1"/>
  <c r="P12" i="23" s="1"/>
  <c r="D146" i="20"/>
  <c r="K84" i="20"/>
  <c r="G73" i="20"/>
  <c r="F105" i="20"/>
  <c r="J146" i="20"/>
  <c r="I11" i="20"/>
  <c r="U8" i="20" s="1"/>
  <c r="AG8" i="20" s="1"/>
  <c r="T90" i="23" s="1"/>
  <c r="M45" i="20"/>
  <c r="C11" i="20"/>
  <c r="O9" i="20" s="1"/>
  <c r="AA9" i="20" s="1"/>
  <c r="N68" i="23" s="1"/>
  <c r="L94" i="20"/>
  <c r="G136" i="20"/>
  <c r="S133" i="20" s="1"/>
  <c r="AE133" i="20" s="1"/>
  <c r="R62" i="23" s="1"/>
  <c r="AC150" i="20"/>
  <c r="P109" i="23" s="1"/>
  <c r="C12" i="20"/>
  <c r="J94" i="20"/>
  <c r="L84" i="20"/>
  <c r="L136" i="20"/>
  <c r="K14" i="24" s="1"/>
  <c r="D136" i="20"/>
  <c r="P133" i="20" s="1"/>
  <c r="AB133" i="20" s="1"/>
  <c r="O62" i="23" s="1"/>
  <c r="I12" i="20"/>
  <c r="C126" i="20"/>
  <c r="O121" i="20" s="1"/>
  <c r="AA121" i="20" s="1"/>
  <c r="N106" i="23" s="1"/>
  <c r="E27" i="20"/>
  <c r="G104" i="20"/>
  <c r="S98" i="20" s="1"/>
  <c r="AE98" i="20" s="1"/>
  <c r="R83" i="23" s="1"/>
  <c r="H94" i="20"/>
  <c r="K104" i="20"/>
  <c r="W101" i="20" s="1"/>
  <c r="AI101" i="20" s="1"/>
  <c r="V58" i="23" s="1"/>
  <c r="L11" i="20"/>
  <c r="X9" i="20" s="1"/>
  <c r="AJ9" i="20" s="1"/>
  <c r="W68" i="23" s="1"/>
  <c r="C73" i="20"/>
  <c r="G94" i="20"/>
  <c r="M93" i="20"/>
  <c r="Y90" i="20" s="1"/>
  <c r="AK90" i="20" s="1"/>
  <c r="X102" i="23" s="1"/>
  <c r="D94" i="20"/>
  <c r="H146" i="20"/>
  <c r="D93" i="20"/>
  <c r="P88" i="20" s="1"/>
  <c r="AB88" i="20" s="1"/>
  <c r="O100" i="23" s="1"/>
  <c r="K27" i="20"/>
  <c r="C105" i="20"/>
  <c r="H145" i="20"/>
  <c r="T143" i="20" s="1"/>
  <c r="AF143" i="20" s="1"/>
  <c r="S76" i="23" s="1"/>
  <c r="M27" i="20"/>
  <c r="D72" i="20"/>
  <c r="P69" i="20" s="1"/>
  <c r="AB69" i="20" s="1"/>
  <c r="O57" i="23" s="1"/>
  <c r="C136" i="20"/>
  <c r="O133" i="20" s="1"/>
  <c r="AA133" i="20" s="1"/>
  <c r="N62" i="23" s="1"/>
  <c r="D27" i="20"/>
  <c r="G84" i="20"/>
  <c r="I83" i="20"/>
  <c r="U80" i="20" s="1"/>
  <c r="AG80" i="20" s="1"/>
  <c r="T38" i="23" s="1"/>
  <c r="C93" i="20"/>
  <c r="O88" i="20" s="1"/>
  <c r="AA88" i="20" s="1"/>
  <c r="N100" i="23" s="1"/>
  <c r="K94" i="20"/>
  <c r="F73" i="20"/>
  <c r="K11" i="20"/>
  <c r="W8" i="20" s="1"/>
  <c r="AI8" i="20" s="1"/>
  <c r="V90" i="23" s="1"/>
  <c r="C83" i="20"/>
  <c r="O77" i="20" s="1"/>
  <c r="AA77" i="20" s="1"/>
  <c r="N81" i="23" s="1"/>
  <c r="D115" i="20"/>
  <c r="H105" i="20"/>
  <c r="I44" i="20"/>
  <c r="U31" i="20" s="1"/>
  <c r="AG31" i="20" s="1"/>
  <c r="T94" i="23" s="1"/>
  <c r="F146" i="20"/>
  <c r="AE151" i="20"/>
  <c r="R64" i="23" s="1"/>
  <c r="E127" i="20"/>
  <c r="I137" i="20"/>
  <c r="F104" i="20"/>
  <c r="R102" i="20" s="1"/>
  <c r="AD102" i="20" s="1"/>
  <c r="Q59" i="23" s="1"/>
  <c r="M146" i="20"/>
  <c r="H11" i="20"/>
  <c r="T5" i="20" s="1"/>
  <c r="AF5" i="20" s="1"/>
  <c r="S30" i="23" s="1"/>
  <c r="H126" i="20"/>
  <c r="T121" i="20" s="1"/>
  <c r="AF121" i="20" s="1"/>
  <c r="S106" i="23" s="1"/>
  <c r="E137" i="20"/>
  <c r="I146" i="20"/>
  <c r="E126" i="20"/>
  <c r="Q125" i="20" s="1"/>
  <c r="AC125" i="20" s="1"/>
  <c r="P14" i="23" s="1"/>
  <c r="H93" i="20"/>
  <c r="T89" i="20" s="1"/>
  <c r="AF89" i="20" s="1"/>
  <c r="S101" i="23" s="1"/>
  <c r="G93" i="20"/>
  <c r="S91" i="20" s="1"/>
  <c r="AE91" i="20" s="1"/>
  <c r="R103" i="23" s="1"/>
  <c r="H114" i="20"/>
  <c r="T112" i="20" s="1"/>
  <c r="AF112" i="20" s="1"/>
  <c r="S61" i="23" s="1"/>
  <c r="H72" i="20"/>
  <c r="T71" i="20" s="1"/>
  <c r="AF71" i="20" s="1"/>
  <c r="S11" i="23" s="1"/>
  <c r="M145" i="20"/>
  <c r="Y143" i="20" s="1"/>
  <c r="AK143" i="20" s="1"/>
  <c r="X76" i="23" s="1"/>
  <c r="I145" i="20"/>
  <c r="U143" i="20" s="1"/>
  <c r="AG143" i="20" s="1"/>
  <c r="T76" i="23" s="1"/>
  <c r="H73" i="20"/>
  <c r="L137" i="20"/>
  <c r="I126" i="20"/>
  <c r="U120" i="20" s="1"/>
  <c r="AG120" i="20" s="1"/>
  <c r="T105" i="23" s="1"/>
  <c r="M105" i="20"/>
  <c r="L83" i="20"/>
  <c r="X79" i="20" s="1"/>
  <c r="AJ79" i="20" s="1"/>
  <c r="W99" i="23" s="1"/>
  <c r="K93" i="20"/>
  <c r="W88" i="20" s="1"/>
  <c r="AI88" i="20" s="1"/>
  <c r="V100" i="23" s="1"/>
  <c r="D137" i="20"/>
  <c r="H115" i="20"/>
  <c r="F137" i="20"/>
  <c r="F45" i="20"/>
  <c r="K73" i="20"/>
  <c r="M127" i="20"/>
  <c r="L145" i="20"/>
  <c r="K15" i="24" s="1"/>
  <c r="C114" i="20"/>
  <c r="O112" i="20" s="1"/>
  <c r="AA112" i="20" s="1"/>
  <c r="N61" i="23" s="1"/>
  <c r="K126" i="20"/>
  <c r="W125" i="20" s="1"/>
  <c r="AI125" i="20" s="1"/>
  <c r="V14" i="23" s="1"/>
  <c r="J72" i="20"/>
  <c r="V69" i="20" s="1"/>
  <c r="AH69" i="20" s="1"/>
  <c r="U57" i="23" s="1"/>
  <c r="F94" i="20"/>
  <c r="AJ151" i="20"/>
  <c r="W64" i="23" s="1"/>
  <c r="L12" i="20"/>
  <c r="E146" i="20"/>
  <c r="AA151" i="20"/>
  <c r="N64" i="23" s="1"/>
  <c r="H137" i="20"/>
  <c r="L73" i="20"/>
  <c r="C104" i="20"/>
  <c r="O100" i="20" s="1"/>
  <c r="AA100" i="20" s="1"/>
  <c r="N24" i="23" s="1"/>
  <c r="M44" i="20"/>
  <c r="L6" i="24" s="1"/>
  <c r="I136" i="20"/>
  <c r="H14" i="24" s="1"/>
  <c r="D114" i="20"/>
  <c r="C12" i="24" s="1"/>
  <c r="K146" i="20"/>
  <c r="H26" i="20"/>
  <c r="T19" i="20" s="1"/>
  <c r="AF19" i="20" s="1"/>
  <c r="S48" i="23" s="1"/>
  <c r="K83" i="20"/>
  <c r="W82" i="20" s="1"/>
  <c r="AI82" i="20" s="1"/>
  <c r="V12" i="23" s="1"/>
  <c r="I84" i="20"/>
  <c r="J126" i="20"/>
  <c r="V123" i="20" s="1"/>
  <c r="AH123" i="20" s="1"/>
  <c r="U74" i="23" s="1"/>
  <c r="K136" i="20"/>
  <c r="W131" i="20" s="1"/>
  <c r="AI131" i="20" s="1"/>
  <c r="V108" i="23" s="1"/>
  <c r="F145" i="20"/>
  <c r="R142" i="20" s="1"/>
  <c r="AD142" i="20" s="1"/>
  <c r="Q43" i="23" s="1"/>
  <c r="E93" i="20"/>
  <c r="Q89" i="20" s="1"/>
  <c r="AC89" i="20" s="1"/>
  <c r="P101" i="23" s="1"/>
  <c r="I45" i="20"/>
  <c r="J127" i="20"/>
  <c r="M12" i="20"/>
  <c r="F83" i="20"/>
  <c r="R81" i="20" s="1"/>
  <c r="AD81" i="20" s="1"/>
  <c r="Q23" i="23" s="1"/>
  <c r="J61" i="20"/>
  <c r="I7" i="24" s="1"/>
  <c r="H27" i="20"/>
  <c r="I115" i="20"/>
  <c r="E26" i="20"/>
  <c r="Q17" i="20" s="1"/>
  <c r="AC17" i="20" s="1"/>
  <c r="P92" i="23" s="1"/>
  <c r="F84" i="20"/>
  <c r="E94" i="20"/>
  <c r="M11" i="20"/>
  <c r="Y7" i="20" s="1"/>
  <c r="AK7" i="20" s="1"/>
  <c r="X47" i="23" s="1"/>
  <c r="K12" i="20"/>
  <c r="D73" i="20"/>
  <c r="I114" i="20"/>
  <c r="U113" i="20" s="1"/>
  <c r="AG113" i="20" s="1"/>
  <c r="T13" i="23" s="1"/>
  <c r="I26" i="20"/>
  <c r="H5" i="24" s="1"/>
  <c r="D83" i="20"/>
  <c r="P80" i="20" s="1"/>
  <c r="AB80" i="20" s="1"/>
  <c r="O38" i="23" s="1"/>
  <c r="C84" i="20"/>
  <c r="F61" i="20"/>
  <c r="R60" i="20" s="1"/>
  <c r="AD60" i="20" s="1"/>
  <c r="Q80" i="23" s="1"/>
  <c r="F72" i="20"/>
  <c r="R66" i="20" s="1"/>
  <c r="AD66" i="20" s="1"/>
  <c r="Q98" i="23" s="1"/>
  <c r="L105" i="20"/>
  <c r="I105" i="20"/>
  <c r="J84" i="20"/>
  <c r="J114" i="20"/>
  <c r="V113" i="20" s="1"/>
  <c r="AH113" i="20" s="1"/>
  <c r="U13" i="23" s="1"/>
  <c r="K61" i="20"/>
  <c r="W58" i="20" s="1"/>
  <c r="AI58" i="20" s="1"/>
  <c r="V9" i="23" s="1"/>
  <c r="G72" i="20"/>
  <c r="S68" i="20" s="1"/>
  <c r="AE68" i="20" s="1"/>
  <c r="R22" i="23" s="1"/>
  <c r="M61" i="20"/>
  <c r="Y49" i="20" s="1"/>
  <c r="AK49" i="20" s="1"/>
  <c r="X34" i="23" s="1"/>
  <c r="M114" i="20"/>
  <c r="Y111" i="20" s="1"/>
  <c r="AK111" i="20" s="1"/>
  <c r="X60" i="23" s="1"/>
  <c r="C137" i="20"/>
  <c r="F93" i="20"/>
  <c r="R88" i="20" s="1"/>
  <c r="AD88" i="20" s="1"/>
  <c r="Q100" i="23" s="1"/>
  <c r="D145" i="20"/>
  <c r="P143" i="20" s="1"/>
  <c r="AB143" i="20" s="1"/>
  <c r="O76" i="23" s="1"/>
  <c r="C94" i="20"/>
  <c r="E12" i="20"/>
  <c r="E115" i="20"/>
  <c r="M83" i="20"/>
  <c r="Y80" i="20" s="1"/>
  <c r="AK80" i="20" s="1"/>
  <c r="X38" i="23" s="1"/>
  <c r="G12" i="20"/>
  <c r="J105" i="20"/>
  <c r="J12" i="20"/>
  <c r="D45" i="20"/>
  <c r="F12" i="20"/>
  <c r="D26" i="20"/>
  <c r="P20" i="20" s="1"/>
  <c r="AB20" i="20" s="1"/>
  <c r="O5" i="23" s="1"/>
  <c r="D84" i="20"/>
  <c r="G83" i="20"/>
  <c r="S81" i="20" s="1"/>
  <c r="AE81" i="20" s="1"/>
  <c r="R23" i="23" s="1"/>
  <c r="I127" i="20"/>
  <c r="H136" i="20"/>
  <c r="T131" i="20" s="1"/>
  <c r="AF131" i="20" s="1"/>
  <c r="S108" i="23" s="1"/>
  <c r="L146" i="20"/>
  <c r="H127" i="20"/>
  <c r="D44" i="20"/>
  <c r="P34" i="20" s="1"/>
  <c r="AB34" i="20" s="1"/>
  <c r="O97" i="23" s="1"/>
  <c r="M126" i="20"/>
  <c r="L13" i="24" s="1"/>
  <c r="J45" i="20"/>
  <c r="L44" i="20"/>
  <c r="X33" i="20" s="1"/>
  <c r="AJ33" i="20" s="1"/>
  <c r="W96" i="23" s="1"/>
  <c r="G45" i="20"/>
  <c r="F127" i="20"/>
  <c r="D127" i="20"/>
  <c r="C61" i="20"/>
  <c r="O53" i="20" s="1"/>
  <c r="AA53" i="20" s="1"/>
  <c r="N20" i="23" s="1"/>
  <c r="L27" i="20"/>
  <c r="L114" i="20"/>
  <c r="X110" i="20" s="1"/>
  <c r="AJ110" i="20" s="1"/>
  <c r="W25" i="23" s="1"/>
  <c r="K127" i="20"/>
  <c r="K44" i="20"/>
  <c r="W31" i="20" s="1"/>
  <c r="AI31" i="20" s="1"/>
  <c r="V94" i="23" s="1"/>
  <c r="E61" i="20"/>
  <c r="E62" i="20" s="1"/>
  <c r="E63" i="20" s="1"/>
  <c r="G61" i="20"/>
  <c r="S49" i="20" s="1"/>
  <c r="AE49" i="20" s="1"/>
  <c r="R34" i="23" s="1"/>
  <c r="E105" i="20"/>
  <c r="G127" i="20"/>
  <c r="E72" i="20"/>
  <c r="Q71" i="20" s="1"/>
  <c r="AC71" i="20" s="1"/>
  <c r="P11" i="23" s="1"/>
  <c r="L126" i="20"/>
  <c r="X119" i="20" s="1"/>
  <c r="AJ119" i="20" s="1"/>
  <c r="W104" i="23" s="1"/>
  <c r="H44" i="20"/>
  <c r="T35" i="20" s="1"/>
  <c r="AF35" i="20" s="1"/>
  <c r="S32" i="23" s="1"/>
  <c r="E114" i="20"/>
  <c r="Q113" i="20" s="1"/>
  <c r="AC113" i="20" s="1"/>
  <c r="P13" i="23" s="1"/>
  <c r="D104" i="20"/>
  <c r="P101" i="20" s="1"/>
  <c r="AB101" i="20" s="1"/>
  <c r="O58" i="23" s="1"/>
  <c r="E136" i="20"/>
  <c r="Q133" i="20" s="1"/>
  <c r="AC133" i="20" s="1"/>
  <c r="P62" i="23" s="1"/>
  <c r="C44" i="20"/>
  <c r="O32" i="20" s="1"/>
  <c r="AA32" i="20" s="1"/>
  <c r="N95" i="23" s="1"/>
  <c r="I27" i="20"/>
  <c r="I104" i="20"/>
  <c r="U102" i="20" s="1"/>
  <c r="AG102" i="20" s="1"/>
  <c r="T59" i="23" s="1"/>
  <c r="F27" i="20"/>
  <c r="H104" i="20"/>
  <c r="H84" i="20"/>
  <c r="H83" i="20"/>
  <c r="T79" i="20" s="1"/>
  <c r="AF79" i="20" s="1"/>
  <c r="S99" i="23" s="1"/>
  <c r="H45" i="20"/>
  <c r="F136" i="20"/>
  <c r="E14" i="24" s="1"/>
  <c r="M73" i="20"/>
  <c r="D105" i="20"/>
  <c r="G11" i="20"/>
  <c r="S8" i="20" s="1"/>
  <c r="AE8" i="20" s="1"/>
  <c r="R90" i="23" s="1"/>
  <c r="M84" i="20"/>
  <c r="M137" i="20"/>
  <c r="AD150" i="20"/>
  <c r="Q109" i="23" s="1"/>
  <c r="F26" i="20"/>
  <c r="E5" i="24" s="1"/>
  <c r="M72" i="20"/>
  <c r="Y69" i="20" s="1"/>
  <c r="AK69" i="20" s="1"/>
  <c r="X57" i="23" s="1"/>
  <c r="C145" i="20"/>
  <c r="O141" i="20" s="1"/>
  <c r="AA141" i="20" s="1"/>
  <c r="N85" i="23" s="1"/>
  <c r="M136" i="20"/>
  <c r="Y135" i="20" s="1"/>
  <c r="AK135" i="20" s="1"/>
  <c r="X63" i="23" s="1"/>
  <c r="F44" i="20"/>
  <c r="R35" i="20" s="1"/>
  <c r="AD35" i="20" s="1"/>
  <c r="Q32" i="23" s="1"/>
  <c r="J136" i="20"/>
  <c r="V133" i="20" s="1"/>
  <c r="AH133" i="20" s="1"/>
  <c r="U62" i="23" s="1"/>
  <c r="K72" i="20"/>
  <c r="J8" i="24" s="1"/>
  <c r="C146" i="20"/>
  <c r="J73" i="20"/>
  <c r="E11" i="20"/>
  <c r="Q5" i="20" s="1"/>
  <c r="AC5" i="20" s="1"/>
  <c r="P30" i="23" s="1"/>
  <c r="J137" i="20"/>
  <c r="C115" i="20"/>
  <c r="J104" i="20"/>
  <c r="V102" i="20" s="1"/>
  <c r="AH102" i="20" s="1"/>
  <c r="U59" i="23" s="1"/>
  <c r="L61" i="20"/>
  <c r="K7" i="24" s="1"/>
  <c r="G105" i="20"/>
  <c r="J11" i="20"/>
  <c r="V10" i="20" s="1"/>
  <c r="AH10" i="20" s="1"/>
  <c r="U4" i="23" s="1"/>
  <c r="K26" i="20"/>
  <c r="J5" i="24" s="1"/>
  <c r="C45" i="20"/>
  <c r="F126" i="20"/>
  <c r="R120" i="20" s="1"/>
  <c r="AD120" i="20" s="1"/>
  <c r="Q105" i="23" s="1"/>
  <c r="F11" i="20"/>
  <c r="R7" i="20" s="1"/>
  <c r="AD7" i="20" s="1"/>
  <c r="Q47" i="23" s="1"/>
  <c r="L127" i="20"/>
  <c r="I73" i="20"/>
  <c r="M115" i="20"/>
  <c r="C127" i="20"/>
  <c r="F115" i="20"/>
  <c r="C27" i="20"/>
  <c r="M26" i="20"/>
  <c r="Y16" i="20" s="1"/>
  <c r="AK16" i="20" s="1"/>
  <c r="X91" i="23" s="1"/>
  <c r="K115" i="20"/>
  <c r="J115" i="20"/>
  <c r="E45" i="20"/>
  <c r="J83" i="20"/>
  <c r="V78" i="20" s="1"/>
  <c r="AH78" i="20" s="1"/>
  <c r="U82" i="23" s="1"/>
  <c r="H61" i="20"/>
  <c r="T50" i="20" s="1"/>
  <c r="AF50" i="20" s="1"/>
  <c r="S35" i="23" s="1"/>
  <c r="F114" i="20"/>
  <c r="R110" i="20" s="1"/>
  <c r="AD110" i="20" s="1"/>
  <c r="Q25" i="23" s="1"/>
  <c r="K45" i="20"/>
  <c r="C26" i="20"/>
  <c r="O23" i="20" s="1"/>
  <c r="AA23" i="20" s="1"/>
  <c r="N71" i="23" s="1"/>
  <c r="D61" i="20"/>
  <c r="P50" i="20" s="1"/>
  <c r="AB50" i="20" s="1"/>
  <c r="O35" i="23" s="1"/>
  <c r="E44" i="20"/>
  <c r="Q36" i="20" s="1"/>
  <c r="AC36" i="20" s="1"/>
  <c r="P33" i="23" s="1"/>
  <c r="D126" i="20"/>
  <c r="C13" i="24" s="1"/>
  <c r="G146" i="20"/>
  <c r="G44" i="20"/>
  <c r="F6" i="24" s="1"/>
  <c r="L104" i="20"/>
  <c r="X100" i="20" s="1"/>
  <c r="AJ100" i="20" s="1"/>
  <c r="W24" i="23" s="1"/>
  <c r="E73" i="20"/>
  <c r="G126" i="20"/>
  <c r="S121" i="20" s="1"/>
  <c r="AE121" i="20" s="1"/>
  <c r="R106" i="23" s="1"/>
  <c r="L115" i="20"/>
  <c r="J26" i="20"/>
  <c r="I5" i="24" s="1"/>
  <c r="D12" i="20"/>
  <c r="G145" i="20"/>
  <c r="S143" i="20" s="1"/>
  <c r="AE143" i="20" s="1"/>
  <c r="R76" i="23" s="1"/>
  <c r="L26" i="20"/>
  <c r="K5" i="24" s="1"/>
  <c r="J27" i="20"/>
  <c r="G26" i="20"/>
  <c r="S16" i="20" s="1"/>
  <c r="AE16" i="20" s="1"/>
  <c r="R91" i="23" s="1"/>
  <c r="L45" i="20"/>
  <c r="D11" i="20"/>
  <c r="P8" i="20" s="1"/>
  <c r="AB8" i="20" s="1"/>
  <c r="O90" i="23" s="1"/>
  <c r="J44" i="20"/>
  <c r="V40" i="20" s="1"/>
  <c r="AH40" i="20" s="1"/>
  <c r="U52" i="23" s="1"/>
  <c r="G27" i="20"/>
  <c r="C16" i="24"/>
  <c r="AB151" i="20"/>
  <c r="O64" i="23" s="1"/>
  <c r="AB150" i="20"/>
  <c r="O109" i="23" s="1"/>
  <c r="E16" i="24"/>
  <c r="J16" i="24"/>
  <c r="AI151" i="20"/>
  <c r="V64" i="23" s="1"/>
  <c r="K113" i="3"/>
  <c r="S113" i="3" s="1"/>
  <c r="J13" i="18" s="1"/>
  <c r="K112" i="3"/>
  <c r="S112" i="3" s="1"/>
  <c r="J61" i="18" s="1"/>
  <c r="K111" i="3"/>
  <c r="S111" i="3" s="1"/>
  <c r="J60" i="18" s="1"/>
  <c r="K109" i="3"/>
  <c r="S109" i="3" s="1"/>
  <c r="J84" i="18" s="1"/>
  <c r="K110" i="3"/>
  <c r="S110" i="3" s="1"/>
  <c r="J25" i="18" s="1"/>
  <c r="C116" i="3"/>
  <c r="H10" i="24" l="1"/>
  <c r="H16" i="24"/>
  <c r="Q142" i="20"/>
  <c r="AC142" i="20" s="1"/>
  <c r="P43" i="23" s="1"/>
  <c r="AG150" i="20"/>
  <c r="T109" i="23" s="1"/>
  <c r="I95" i="20"/>
  <c r="AS91" i="20" s="1"/>
  <c r="W99" i="20"/>
  <c r="AI99" i="20" s="1"/>
  <c r="V40" i="23" s="1"/>
  <c r="U88" i="20"/>
  <c r="AG88" i="20" s="1"/>
  <c r="T100" i="23" s="1"/>
  <c r="H4" i="24"/>
  <c r="O131" i="20"/>
  <c r="AA131" i="20" s="1"/>
  <c r="N108" i="23" s="1"/>
  <c r="W89" i="20"/>
  <c r="AI89" i="20" s="1"/>
  <c r="V101" i="23" s="1"/>
  <c r="D15" i="24"/>
  <c r="Q143" i="20"/>
  <c r="AC143" i="20" s="1"/>
  <c r="P76" i="23" s="1"/>
  <c r="Q144" i="20"/>
  <c r="AC144" i="20" s="1"/>
  <c r="P15" i="23" s="1"/>
  <c r="T38" i="20"/>
  <c r="AF38" i="20" s="1"/>
  <c r="S50" i="23" s="1"/>
  <c r="B11" i="24"/>
  <c r="O102" i="20"/>
  <c r="AA102" i="20" s="1"/>
  <c r="N59" i="23" s="1"/>
  <c r="U90" i="20"/>
  <c r="AG90" i="20" s="1"/>
  <c r="T102" i="23" s="1"/>
  <c r="AS150" i="20"/>
  <c r="O99" i="20"/>
  <c r="AA99" i="20" s="1"/>
  <c r="N40" i="23" s="1"/>
  <c r="U91" i="20"/>
  <c r="AG91" i="20" s="1"/>
  <c r="T103" i="23" s="1"/>
  <c r="O143" i="20"/>
  <c r="AA143" i="20" s="1"/>
  <c r="N76" i="23" s="1"/>
  <c r="U68" i="20"/>
  <c r="AG68" i="20" s="1"/>
  <c r="T22" i="23" s="1"/>
  <c r="V50" i="20"/>
  <c r="AH50" i="20" s="1"/>
  <c r="U35" i="23" s="1"/>
  <c r="V49" i="20"/>
  <c r="AH49" i="20" s="1"/>
  <c r="U34" i="23" s="1"/>
  <c r="V59" i="20"/>
  <c r="AH59" i="20" s="1"/>
  <c r="U37" i="23" s="1"/>
  <c r="V51" i="20"/>
  <c r="AH51" i="20" s="1"/>
  <c r="U36" i="23" s="1"/>
  <c r="J11" i="24"/>
  <c r="J62" i="20"/>
  <c r="J63" i="20" s="1"/>
  <c r="AT59" i="20" s="1"/>
  <c r="E147" i="20"/>
  <c r="AO143" i="20" s="1"/>
  <c r="O135" i="20"/>
  <c r="AA135" i="20" s="1"/>
  <c r="N63" i="23" s="1"/>
  <c r="P91" i="20"/>
  <c r="AB91" i="20" s="1"/>
  <c r="O103" i="23" s="1"/>
  <c r="G10" i="24"/>
  <c r="U92" i="20"/>
  <c r="AG92" i="20" s="1"/>
  <c r="T39" i="23" s="1"/>
  <c r="O109" i="20"/>
  <c r="AA109" i="20" s="1"/>
  <c r="N84" i="23" s="1"/>
  <c r="J10" i="24"/>
  <c r="B14" i="24"/>
  <c r="V70" i="20"/>
  <c r="AH70" i="20" s="1"/>
  <c r="U10" i="23" s="1"/>
  <c r="O81" i="20"/>
  <c r="AA81" i="20" s="1"/>
  <c r="N23" i="23" s="1"/>
  <c r="M95" i="20"/>
  <c r="AW88" i="20" s="1"/>
  <c r="U49" i="20"/>
  <c r="AG49" i="20" s="1"/>
  <c r="T34" i="23" s="1"/>
  <c r="W98" i="20"/>
  <c r="AI98" i="20" s="1"/>
  <c r="V83" i="23" s="1"/>
  <c r="G95" i="20"/>
  <c r="AQ92" i="20" s="1"/>
  <c r="U4" i="20"/>
  <c r="AG4" i="20" s="1"/>
  <c r="T89" i="23" s="1"/>
  <c r="O78" i="20"/>
  <c r="AA78" i="20" s="1"/>
  <c r="N82" i="23" s="1"/>
  <c r="X88" i="20"/>
  <c r="AJ88" i="20" s="1"/>
  <c r="W100" i="23" s="1"/>
  <c r="P22" i="20"/>
  <c r="AB22" i="20" s="1"/>
  <c r="O93" i="23" s="1"/>
  <c r="L10" i="24"/>
  <c r="V71" i="20"/>
  <c r="AH71" i="20" s="1"/>
  <c r="U11" i="23" s="1"/>
  <c r="Y92" i="20"/>
  <c r="AK92" i="20" s="1"/>
  <c r="X39" i="23" s="1"/>
  <c r="V68" i="20"/>
  <c r="AH68" i="20" s="1"/>
  <c r="U22" i="23" s="1"/>
  <c r="V119" i="20"/>
  <c r="AH119" i="20" s="1"/>
  <c r="U104" i="23" s="1"/>
  <c r="U6" i="20"/>
  <c r="AG6" i="20" s="1"/>
  <c r="T19" i="23" s="1"/>
  <c r="Y91" i="20"/>
  <c r="AK91" i="20" s="1"/>
  <c r="X103" i="23" s="1"/>
  <c r="W112" i="20"/>
  <c r="AI112" i="20" s="1"/>
  <c r="V61" i="23" s="1"/>
  <c r="U10" i="20"/>
  <c r="AG10" i="20" s="1"/>
  <c r="T4" i="23" s="1"/>
  <c r="E11" i="24"/>
  <c r="U7" i="20"/>
  <c r="AG7" i="20" s="1"/>
  <c r="T47" i="23" s="1"/>
  <c r="I62" i="20"/>
  <c r="I63" i="20" s="1"/>
  <c r="AS52" i="20" s="1"/>
  <c r="U9" i="20"/>
  <c r="AG9" i="20" s="1"/>
  <c r="T68" i="23" s="1"/>
  <c r="K116" i="20"/>
  <c r="AU111" i="20" s="1"/>
  <c r="U54" i="20"/>
  <c r="AG54" i="20" s="1"/>
  <c r="T54" i="23" s="1"/>
  <c r="W4" i="20"/>
  <c r="AI4" i="20" s="1"/>
  <c r="V89" i="23" s="1"/>
  <c r="D9" i="24"/>
  <c r="S50" i="20"/>
  <c r="AE50" i="20" s="1"/>
  <c r="R35" i="23" s="1"/>
  <c r="L4" i="24"/>
  <c r="Q78" i="20"/>
  <c r="AC78" i="20" s="1"/>
  <c r="P82" i="23" s="1"/>
  <c r="S101" i="20"/>
  <c r="AE101" i="20" s="1"/>
  <c r="R58" i="23" s="1"/>
  <c r="K128" i="20"/>
  <c r="AU119" i="20" s="1"/>
  <c r="P70" i="20"/>
  <c r="AB70" i="20" s="1"/>
  <c r="O10" i="23" s="1"/>
  <c r="P54" i="20"/>
  <c r="AB54" i="20" s="1"/>
  <c r="O54" i="23" s="1"/>
  <c r="J13" i="24"/>
  <c r="V81" i="20"/>
  <c r="AH81" i="20" s="1"/>
  <c r="U23" i="23" s="1"/>
  <c r="U109" i="20"/>
  <c r="AG109" i="20" s="1"/>
  <c r="T84" i="23" s="1"/>
  <c r="Y102" i="20"/>
  <c r="AK102" i="20" s="1"/>
  <c r="X59" i="23" s="1"/>
  <c r="W120" i="20"/>
  <c r="AI120" i="20" s="1"/>
  <c r="V105" i="23" s="1"/>
  <c r="O111" i="20"/>
  <c r="AA111" i="20" s="1"/>
  <c r="N60" i="23" s="1"/>
  <c r="Y99" i="20"/>
  <c r="AK99" i="20" s="1"/>
  <c r="X40" i="23" s="1"/>
  <c r="W91" i="20"/>
  <c r="AI91" i="20" s="1"/>
  <c r="V103" i="23" s="1"/>
  <c r="Q80" i="20"/>
  <c r="AC80" i="20" s="1"/>
  <c r="P38" i="23" s="1"/>
  <c r="W92" i="20"/>
  <c r="AI92" i="20" s="1"/>
  <c r="V39" i="23" s="1"/>
  <c r="P92" i="20"/>
  <c r="AB92" i="20" s="1"/>
  <c r="O39" i="23" s="1"/>
  <c r="W122" i="20"/>
  <c r="AI122" i="20" s="1"/>
  <c r="V42" i="23" s="1"/>
  <c r="P55" i="20"/>
  <c r="AB55" i="20" s="1"/>
  <c r="O55" i="23" s="1"/>
  <c r="W10" i="20"/>
  <c r="AI10" i="20" s="1"/>
  <c r="V4" i="23" s="1"/>
  <c r="W123" i="20"/>
  <c r="AI123" i="20" s="1"/>
  <c r="V74" i="23" s="1"/>
  <c r="S102" i="20"/>
  <c r="AE102" i="20" s="1"/>
  <c r="R59" i="23" s="1"/>
  <c r="E85" i="20"/>
  <c r="AO81" i="20" s="1"/>
  <c r="O110" i="20"/>
  <c r="AA110" i="20" s="1"/>
  <c r="N25" i="23" s="1"/>
  <c r="W5" i="20"/>
  <c r="AI5" i="20" s="1"/>
  <c r="V30" i="23" s="1"/>
  <c r="G106" i="20"/>
  <c r="AQ100" i="20" s="1"/>
  <c r="H15" i="24"/>
  <c r="P59" i="20"/>
  <c r="AB59" i="20" s="1"/>
  <c r="O37" i="23" s="1"/>
  <c r="L11" i="24"/>
  <c r="Q98" i="20"/>
  <c r="AC98" i="20" s="1"/>
  <c r="P83" i="23" s="1"/>
  <c r="E106" i="20"/>
  <c r="AO101" i="20" s="1"/>
  <c r="S99" i="20"/>
  <c r="AE99" i="20" s="1"/>
  <c r="R40" i="23" s="1"/>
  <c r="W6" i="20"/>
  <c r="AI6" i="20" s="1"/>
  <c r="V19" i="23" s="1"/>
  <c r="P89" i="20"/>
  <c r="AB89" i="20" s="1"/>
  <c r="O101" i="23" s="1"/>
  <c r="Q81" i="20"/>
  <c r="AC81" i="20" s="1"/>
  <c r="P23" i="23" s="1"/>
  <c r="F11" i="24"/>
  <c r="W7" i="20"/>
  <c r="AI7" i="20" s="1"/>
  <c r="V47" i="23" s="1"/>
  <c r="S103" i="20"/>
  <c r="AE103" i="20" s="1"/>
  <c r="R41" i="23" s="1"/>
  <c r="S100" i="20"/>
  <c r="AE100" i="20" s="1"/>
  <c r="R24" i="23" s="1"/>
  <c r="C10" i="24"/>
  <c r="Q79" i="20"/>
  <c r="AC79" i="20" s="1"/>
  <c r="P99" i="23" s="1"/>
  <c r="O113" i="20"/>
  <c r="AA113" i="20" s="1"/>
  <c r="N13" i="23" s="1"/>
  <c r="Y100" i="20"/>
  <c r="AK100" i="20" s="1"/>
  <c r="X24" i="23" s="1"/>
  <c r="C116" i="20"/>
  <c r="AM109" i="20" s="1"/>
  <c r="Y103" i="20"/>
  <c r="AK103" i="20" s="1"/>
  <c r="X41" i="23" s="1"/>
  <c r="AV150" i="20"/>
  <c r="M106" i="20"/>
  <c r="AW98" i="20" s="1"/>
  <c r="G7" i="24"/>
  <c r="Y33" i="20"/>
  <c r="AK33" i="20" s="1"/>
  <c r="X96" i="23" s="1"/>
  <c r="J4" i="24"/>
  <c r="E128" i="20"/>
  <c r="AO124" i="20" s="1"/>
  <c r="P90" i="20"/>
  <c r="AB90" i="20" s="1"/>
  <c r="O102" i="23" s="1"/>
  <c r="Q77" i="20"/>
  <c r="AC77" i="20" s="1"/>
  <c r="P81" i="23" s="1"/>
  <c r="K85" i="20"/>
  <c r="AU82" i="20" s="1"/>
  <c r="J95" i="20"/>
  <c r="AT92" i="20" s="1"/>
  <c r="K13" i="20"/>
  <c r="AU9" i="20" s="1"/>
  <c r="W121" i="20"/>
  <c r="AI121" i="20" s="1"/>
  <c r="V106" i="23" s="1"/>
  <c r="B12" i="24"/>
  <c r="H8" i="24"/>
  <c r="W90" i="20"/>
  <c r="AI90" i="20" s="1"/>
  <c r="V102" i="23" s="1"/>
  <c r="R71" i="20"/>
  <c r="AD71" i="20" s="1"/>
  <c r="Q11" i="23" s="1"/>
  <c r="Y101" i="20"/>
  <c r="AK101" i="20" s="1"/>
  <c r="X58" i="23" s="1"/>
  <c r="D95" i="20"/>
  <c r="AN90" i="20" s="1"/>
  <c r="H95" i="20"/>
  <c r="AR92" i="20" s="1"/>
  <c r="C13" i="20"/>
  <c r="W111" i="20"/>
  <c r="AI111" i="20" s="1"/>
  <c r="V60" i="23" s="1"/>
  <c r="O8" i="20"/>
  <c r="I8" i="24"/>
  <c r="Y88" i="20"/>
  <c r="AK88" i="20" s="1"/>
  <c r="X100" i="23" s="1"/>
  <c r="U5" i="20"/>
  <c r="AG5" i="20" s="1"/>
  <c r="T30" i="23" s="1"/>
  <c r="C138" i="20"/>
  <c r="V67" i="20"/>
  <c r="AH67" i="20" s="1"/>
  <c r="U21" i="23" s="1"/>
  <c r="X133" i="20"/>
  <c r="AJ133" i="20" s="1"/>
  <c r="W62" i="23" s="1"/>
  <c r="J74" i="20"/>
  <c r="AT67" i="20" s="1"/>
  <c r="O132" i="20"/>
  <c r="AA132" i="20" s="1"/>
  <c r="N26" i="23" s="1"/>
  <c r="Y89" i="20"/>
  <c r="AK89" i="20" s="1"/>
  <c r="X101" i="23" s="1"/>
  <c r="X71" i="20"/>
  <c r="AJ71" i="20" s="1"/>
  <c r="W11" i="23" s="1"/>
  <c r="W109" i="20"/>
  <c r="AI109" i="20" s="1"/>
  <c r="V84" i="23" s="1"/>
  <c r="O134" i="20"/>
  <c r="AA134" i="20" s="1"/>
  <c r="N75" i="23" s="1"/>
  <c r="J12" i="24"/>
  <c r="B9" i="24"/>
  <c r="X135" i="20"/>
  <c r="AJ135" i="20" s="1"/>
  <c r="W63" i="23" s="1"/>
  <c r="O6" i="20"/>
  <c r="AA6" i="20" s="1"/>
  <c r="N19" i="23" s="1"/>
  <c r="W35" i="20"/>
  <c r="AI35" i="20" s="1"/>
  <c r="V32" i="23" s="1"/>
  <c r="O5" i="20"/>
  <c r="AA5" i="20" s="1"/>
  <c r="N30" i="23" s="1"/>
  <c r="O80" i="20"/>
  <c r="AA80" i="20" s="1"/>
  <c r="N38" i="23" s="1"/>
  <c r="W113" i="20"/>
  <c r="AI113" i="20" s="1"/>
  <c r="V13" i="23" s="1"/>
  <c r="C85" i="20"/>
  <c r="AM78" i="20" s="1"/>
  <c r="Y70" i="20"/>
  <c r="AK70" i="20" s="1"/>
  <c r="X10" i="23" s="1"/>
  <c r="T135" i="20"/>
  <c r="AF135" i="20" s="1"/>
  <c r="S63" i="23" s="1"/>
  <c r="B4" i="24"/>
  <c r="P19" i="20"/>
  <c r="AB19" i="20" s="1"/>
  <c r="O48" i="23" s="1"/>
  <c r="X68" i="20"/>
  <c r="AJ68" i="20" s="1"/>
  <c r="W22" i="23" s="1"/>
  <c r="X67" i="20"/>
  <c r="AJ67" i="20" s="1"/>
  <c r="W21" i="23" s="1"/>
  <c r="S88" i="20"/>
  <c r="AE88" i="20" s="1"/>
  <c r="R100" i="23" s="1"/>
  <c r="C5" i="24"/>
  <c r="X90" i="20"/>
  <c r="AJ90" i="20" s="1"/>
  <c r="W102" i="23" s="1"/>
  <c r="O67" i="20"/>
  <c r="AA67" i="20" s="1"/>
  <c r="N21" i="23" s="1"/>
  <c r="O7" i="20"/>
  <c r="AA7" i="20" s="1"/>
  <c r="N47" i="23" s="1"/>
  <c r="Y71" i="20"/>
  <c r="AK71" i="20" s="1"/>
  <c r="X11" i="23" s="1"/>
  <c r="U51" i="20"/>
  <c r="AG51" i="20" s="1"/>
  <c r="T36" i="23" s="1"/>
  <c r="G14" i="24"/>
  <c r="C9" i="24"/>
  <c r="I10" i="24"/>
  <c r="P18" i="20"/>
  <c r="AB18" i="20" s="1"/>
  <c r="O69" i="23" s="1"/>
  <c r="P98" i="20"/>
  <c r="AB98" i="20" s="1"/>
  <c r="O83" i="23" s="1"/>
  <c r="Y55" i="20"/>
  <c r="AK55" i="20" s="1"/>
  <c r="X55" i="23" s="1"/>
  <c r="U52" i="20"/>
  <c r="AG52" i="20" s="1"/>
  <c r="T73" i="23" s="1"/>
  <c r="Y66" i="20"/>
  <c r="AK66" i="20" s="1"/>
  <c r="X98" i="23" s="1"/>
  <c r="X6" i="20"/>
  <c r="AJ6" i="20" s="1"/>
  <c r="W19" i="23" s="1"/>
  <c r="V19" i="20"/>
  <c r="AH19" i="20" s="1"/>
  <c r="U48" i="23" s="1"/>
  <c r="X4" i="20"/>
  <c r="AJ4" i="20" s="1"/>
  <c r="W89" i="23" s="1"/>
  <c r="W53" i="20"/>
  <c r="AI53" i="20" s="1"/>
  <c r="V20" i="23" s="1"/>
  <c r="Y67" i="20"/>
  <c r="AK67" i="20" s="1"/>
  <c r="X21" i="23" s="1"/>
  <c r="O144" i="20"/>
  <c r="AA144" i="20" s="1"/>
  <c r="N15" i="23" s="1"/>
  <c r="W55" i="20"/>
  <c r="AI55" i="20" s="1"/>
  <c r="V55" i="23" s="1"/>
  <c r="P23" i="20"/>
  <c r="AB23" i="20" s="1"/>
  <c r="O71" i="23" s="1"/>
  <c r="U56" i="20"/>
  <c r="AG56" i="20" s="1"/>
  <c r="T56" i="23" s="1"/>
  <c r="V142" i="20"/>
  <c r="AH142" i="20" s="1"/>
  <c r="U43" i="23" s="1"/>
  <c r="H7" i="24"/>
  <c r="K8" i="24"/>
  <c r="X132" i="20"/>
  <c r="AJ132" i="20" s="1"/>
  <c r="W26" i="23" s="1"/>
  <c r="L8" i="24"/>
  <c r="X31" i="20"/>
  <c r="AJ31" i="20" s="1"/>
  <c r="W94" i="23" s="1"/>
  <c r="D85" i="20"/>
  <c r="AN80" i="20" s="1"/>
  <c r="V90" i="20"/>
  <c r="AH90" i="20" s="1"/>
  <c r="U102" i="23" s="1"/>
  <c r="W19" i="20"/>
  <c r="AI19" i="20" s="1"/>
  <c r="V48" i="23" s="1"/>
  <c r="X70" i="20"/>
  <c r="AJ70" i="20" s="1"/>
  <c r="W10" i="23" s="1"/>
  <c r="O69" i="20"/>
  <c r="AA69" i="20" s="1"/>
  <c r="N57" i="23" s="1"/>
  <c r="P21" i="20"/>
  <c r="AB21" i="20" s="1"/>
  <c r="O70" i="23" s="1"/>
  <c r="X131" i="20"/>
  <c r="AJ131" i="20" s="1"/>
  <c r="W108" i="23" s="1"/>
  <c r="O70" i="20"/>
  <c r="AA70" i="20" s="1"/>
  <c r="N10" i="23" s="1"/>
  <c r="G74" i="20"/>
  <c r="AQ69" i="20" s="1"/>
  <c r="J147" i="20"/>
  <c r="AT142" i="20" s="1"/>
  <c r="J7" i="24"/>
  <c r="V88" i="20"/>
  <c r="AH88" i="20" s="1"/>
  <c r="U100" i="23" s="1"/>
  <c r="P17" i="20"/>
  <c r="AB17" i="20" s="1"/>
  <c r="O92" i="23" s="1"/>
  <c r="R37" i="20"/>
  <c r="AD37" i="20" s="1"/>
  <c r="Q49" i="23" s="1"/>
  <c r="X113" i="20"/>
  <c r="AJ113" i="20" s="1"/>
  <c r="W13" i="23" s="1"/>
  <c r="W38" i="20"/>
  <c r="AI38" i="20" s="1"/>
  <c r="V50" i="23" s="1"/>
  <c r="K62" i="20"/>
  <c r="K63" i="20" s="1"/>
  <c r="AU53" i="20" s="1"/>
  <c r="V92" i="20"/>
  <c r="AH92" i="20" s="1"/>
  <c r="U39" i="23" s="1"/>
  <c r="W59" i="20"/>
  <c r="AI59" i="20" s="1"/>
  <c r="V37" i="23" s="1"/>
  <c r="Y133" i="20"/>
  <c r="AK133" i="20" s="1"/>
  <c r="X62" i="23" s="1"/>
  <c r="O4" i="20"/>
  <c r="AA4" i="20" s="1"/>
  <c r="N89" i="23" s="1"/>
  <c r="E95" i="20"/>
  <c r="AO88" i="20" s="1"/>
  <c r="W68" i="20"/>
  <c r="AI68" i="20" s="1"/>
  <c r="V22" i="23" s="1"/>
  <c r="O66" i="20"/>
  <c r="AA66" i="20" s="1"/>
  <c r="N98" i="23" s="1"/>
  <c r="W43" i="20"/>
  <c r="AI43" i="20" s="1"/>
  <c r="V53" i="23" s="1"/>
  <c r="T39" i="20"/>
  <c r="AF39" i="20" s="1"/>
  <c r="S51" i="23" s="1"/>
  <c r="O10" i="20"/>
  <c r="AA10" i="20" s="1"/>
  <c r="N4" i="23" s="1"/>
  <c r="F10" i="24"/>
  <c r="W103" i="20"/>
  <c r="AI103" i="20" s="1"/>
  <c r="V41" i="23" s="1"/>
  <c r="W32" i="20"/>
  <c r="AI32" i="20" s="1"/>
  <c r="V95" i="23" s="1"/>
  <c r="Y68" i="20"/>
  <c r="AK68" i="20" s="1"/>
  <c r="X22" i="23" s="1"/>
  <c r="X134" i="20"/>
  <c r="AJ134" i="20" s="1"/>
  <c r="W75" i="23" s="1"/>
  <c r="V91" i="20"/>
  <c r="AH91" i="20" s="1"/>
  <c r="U103" i="23" s="1"/>
  <c r="W49" i="20"/>
  <c r="AI49" i="20" s="1"/>
  <c r="V34" i="23" s="1"/>
  <c r="U50" i="20"/>
  <c r="AG50" i="20" s="1"/>
  <c r="T35" i="23" s="1"/>
  <c r="U59" i="20"/>
  <c r="AG59" i="20" s="1"/>
  <c r="T37" i="23" s="1"/>
  <c r="V143" i="20"/>
  <c r="AH143" i="20" s="1"/>
  <c r="U76" i="23" s="1"/>
  <c r="P16" i="20"/>
  <c r="AB16" i="20" s="1"/>
  <c r="O91" i="23" s="1"/>
  <c r="K4" i="24"/>
  <c r="P53" i="20"/>
  <c r="AB53" i="20" s="1"/>
  <c r="O20" i="23" s="1"/>
  <c r="Q88" i="20"/>
  <c r="AC88" i="20" s="1"/>
  <c r="P100" i="23" s="1"/>
  <c r="T78" i="20"/>
  <c r="AF78" i="20" s="1"/>
  <c r="S82" i="23" s="1"/>
  <c r="J15" i="24"/>
  <c r="L95" i="20"/>
  <c r="AV88" i="20" s="1"/>
  <c r="T34" i="20"/>
  <c r="AF34" i="20" s="1"/>
  <c r="S97" i="23" s="1"/>
  <c r="X92" i="20"/>
  <c r="AJ92" i="20" s="1"/>
  <c r="W39" i="23" s="1"/>
  <c r="W51" i="20"/>
  <c r="AI51" i="20" s="1"/>
  <c r="V36" i="23" s="1"/>
  <c r="X91" i="20"/>
  <c r="AJ91" i="20" s="1"/>
  <c r="W103" i="23" s="1"/>
  <c r="Y10" i="20"/>
  <c r="AK10" i="20" s="1"/>
  <c r="X4" i="23" s="1"/>
  <c r="V89" i="20"/>
  <c r="AH89" i="20" s="1"/>
  <c r="U101" i="23" s="1"/>
  <c r="T40" i="20"/>
  <c r="AF40" i="20" s="1"/>
  <c r="S52" i="23" s="1"/>
  <c r="R101" i="20"/>
  <c r="AD101" i="20" s="1"/>
  <c r="Q58" i="23" s="1"/>
  <c r="O50" i="20"/>
  <c r="AA50" i="20" s="1"/>
  <c r="N35" i="23" s="1"/>
  <c r="S90" i="20"/>
  <c r="AE90" i="20" s="1"/>
  <c r="R102" i="23" s="1"/>
  <c r="U53" i="20"/>
  <c r="AG53" i="20" s="1"/>
  <c r="T20" i="23" s="1"/>
  <c r="P77" i="20"/>
  <c r="AB77" i="20" s="1"/>
  <c r="O81" i="23" s="1"/>
  <c r="U55" i="20"/>
  <c r="AG55" i="20" s="1"/>
  <c r="T55" i="23" s="1"/>
  <c r="L13" i="20"/>
  <c r="AV6" i="20" s="1"/>
  <c r="S70" i="20"/>
  <c r="AE70" i="20" s="1"/>
  <c r="R10" i="23" s="1"/>
  <c r="W67" i="20"/>
  <c r="AI67" i="20" s="1"/>
  <c r="V21" i="23" s="1"/>
  <c r="P79" i="20"/>
  <c r="AB79" i="20" s="1"/>
  <c r="O99" i="23" s="1"/>
  <c r="R33" i="20"/>
  <c r="AD33" i="20" s="1"/>
  <c r="Q96" i="23" s="1"/>
  <c r="P24" i="20"/>
  <c r="AB24" i="20" s="1"/>
  <c r="O72" i="23" s="1"/>
  <c r="X7" i="20"/>
  <c r="AJ7" i="20" s="1"/>
  <c r="W47" i="23" s="1"/>
  <c r="Q90" i="20"/>
  <c r="AC90" i="20" s="1"/>
  <c r="P102" i="23" s="1"/>
  <c r="I15" i="24"/>
  <c r="Y123" i="20"/>
  <c r="AK123" i="20" s="1"/>
  <c r="X74" i="23" s="1"/>
  <c r="U57" i="20"/>
  <c r="AG57" i="20" s="1"/>
  <c r="T8" i="23" s="1"/>
  <c r="W57" i="20"/>
  <c r="AI57" i="20" s="1"/>
  <c r="V8" i="23" s="1"/>
  <c r="W42" i="20"/>
  <c r="AI42" i="20" s="1"/>
  <c r="V7" i="23" s="1"/>
  <c r="W52" i="20"/>
  <c r="AI52" i="20" s="1"/>
  <c r="V73" i="23" s="1"/>
  <c r="K10" i="24"/>
  <c r="U60" i="20"/>
  <c r="AG60" i="20" s="1"/>
  <c r="T80" i="23" s="1"/>
  <c r="D28" i="20"/>
  <c r="AN20" i="20" s="1"/>
  <c r="W54" i="20"/>
  <c r="AI54" i="20" s="1"/>
  <c r="V54" i="23" s="1"/>
  <c r="K106" i="20"/>
  <c r="AU98" i="20" s="1"/>
  <c r="S92" i="20"/>
  <c r="AE92" i="20" s="1"/>
  <c r="R39" i="23" s="1"/>
  <c r="T132" i="20"/>
  <c r="AF132" i="20" s="1"/>
  <c r="S26" i="23" s="1"/>
  <c r="B8" i="24"/>
  <c r="Y8" i="20"/>
  <c r="AK8" i="20" s="1"/>
  <c r="X90" i="23" s="1"/>
  <c r="R98" i="20"/>
  <c r="AD98" i="20" s="1"/>
  <c r="Q83" i="23" s="1"/>
  <c r="X122" i="20"/>
  <c r="AJ122" i="20" s="1"/>
  <c r="W42" i="23" s="1"/>
  <c r="X38" i="20"/>
  <c r="AJ38" i="20" s="1"/>
  <c r="W50" i="23" s="1"/>
  <c r="X19" i="20"/>
  <c r="AJ19" i="20" s="1"/>
  <c r="W48" i="23" s="1"/>
  <c r="X111" i="20"/>
  <c r="AJ111" i="20" s="1"/>
  <c r="W60" i="23" s="1"/>
  <c r="X125" i="20"/>
  <c r="AJ125" i="20" s="1"/>
  <c r="W14" i="23" s="1"/>
  <c r="T32" i="20"/>
  <c r="AF32" i="20" s="1"/>
  <c r="S95" i="23" s="1"/>
  <c r="X120" i="20"/>
  <c r="AJ120" i="20" s="1"/>
  <c r="W105" i="23" s="1"/>
  <c r="H62" i="20"/>
  <c r="H63" i="20" s="1"/>
  <c r="AR54" i="20" s="1"/>
  <c r="W132" i="20"/>
  <c r="AI132" i="20" s="1"/>
  <c r="V26" i="23" s="1"/>
  <c r="X58" i="20"/>
  <c r="AJ58" i="20" s="1"/>
  <c r="W9" i="23" s="1"/>
  <c r="W66" i="20"/>
  <c r="AI66" i="20" s="1"/>
  <c r="V98" i="23" s="1"/>
  <c r="Y132" i="20"/>
  <c r="AK132" i="20" s="1"/>
  <c r="X26" i="23" s="1"/>
  <c r="X124" i="20"/>
  <c r="AJ124" i="20" s="1"/>
  <c r="W107" i="23" s="1"/>
  <c r="W56" i="20"/>
  <c r="AI56" i="20" s="1"/>
  <c r="V56" i="23" s="1"/>
  <c r="O82" i="20"/>
  <c r="AA82" i="20" s="1"/>
  <c r="N12" i="23" s="1"/>
  <c r="K13" i="24"/>
  <c r="X123" i="20"/>
  <c r="AJ123" i="20" s="1"/>
  <c r="W74" i="23" s="1"/>
  <c r="K12" i="24"/>
  <c r="S35" i="20"/>
  <c r="AE35" i="20" s="1"/>
  <c r="R32" i="23" s="1"/>
  <c r="X112" i="20"/>
  <c r="AJ112" i="20" s="1"/>
  <c r="W61" i="23" s="1"/>
  <c r="S41" i="20"/>
  <c r="AE41" i="20" s="1"/>
  <c r="R6" i="23" s="1"/>
  <c r="U25" i="20"/>
  <c r="AG25" i="20" s="1"/>
  <c r="T31" i="23" s="1"/>
  <c r="S39" i="20"/>
  <c r="AE39" i="20" s="1"/>
  <c r="R51" i="23" s="1"/>
  <c r="E138" i="20"/>
  <c r="AO131" i="20" s="1"/>
  <c r="V122" i="20"/>
  <c r="AH122" i="20" s="1"/>
  <c r="U42" i="23" s="1"/>
  <c r="S38" i="20"/>
  <c r="AE38" i="20" s="1"/>
  <c r="R50" i="23" s="1"/>
  <c r="S43" i="20"/>
  <c r="AE43" i="20" s="1"/>
  <c r="R53" i="23" s="1"/>
  <c r="V120" i="20"/>
  <c r="AH120" i="20" s="1"/>
  <c r="U105" i="23" s="1"/>
  <c r="U100" i="20"/>
  <c r="AG100" i="20" s="1"/>
  <c r="T24" i="23" s="1"/>
  <c r="S40" i="20"/>
  <c r="AE40" i="20" s="1"/>
  <c r="R52" i="23" s="1"/>
  <c r="Y142" i="20"/>
  <c r="AK142" i="20" s="1"/>
  <c r="X43" i="23" s="1"/>
  <c r="V124" i="20"/>
  <c r="AH124" i="20" s="1"/>
  <c r="U107" i="23" s="1"/>
  <c r="R42" i="20"/>
  <c r="AD42" i="20" s="1"/>
  <c r="Q7" i="23" s="1"/>
  <c r="H11" i="24"/>
  <c r="P144" i="20"/>
  <c r="AB144" i="20" s="1"/>
  <c r="O15" i="23" s="1"/>
  <c r="V77" i="20"/>
  <c r="AH77" i="20" s="1"/>
  <c r="U81" i="23" s="1"/>
  <c r="O58" i="20"/>
  <c r="AA58" i="20" s="1"/>
  <c r="N9" i="23" s="1"/>
  <c r="J9" i="24"/>
  <c r="F9" i="24"/>
  <c r="Y125" i="20"/>
  <c r="AK125" i="20" s="1"/>
  <c r="X14" i="23" s="1"/>
  <c r="Q69" i="20"/>
  <c r="AC69" i="20" s="1"/>
  <c r="P57" i="23" s="1"/>
  <c r="Q66" i="20"/>
  <c r="AC66" i="20" s="1"/>
  <c r="P98" i="23" s="1"/>
  <c r="S135" i="20"/>
  <c r="AE135" i="20" s="1"/>
  <c r="R63" i="23" s="1"/>
  <c r="L16" i="24"/>
  <c r="U98" i="20"/>
  <c r="AG98" i="20" s="1"/>
  <c r="T83" i="23" s="1"/>
  <c r="R41" i="20"/>
  <c r="AD41" i="20" s="1"/>
  <c r="Q6" i="23" s="1"/>
  <c r="U36" i="20"/>
  <c r="AG36" i="20" s="1"/>
  <c r="T33" i="23" s="1"/>
  <c r="V121" i="20"/>
  <c r="AH121" i="20" s="1"/>
  <c r="U106" i="23" s="1"/>
  <c r="I9" i="24"/>
  <c r="O120" i="20"/>
  <c r="AA120" i="20" s="1"/>
  <c r="N105" i="23" s="1"/>
  <c r="U33" i="20"/>
  <c r="AG33" i="20" s="1"/>
  <c r="T96" i="23" s="1"/>
  <c r="W100" i="20"/>
  <c r="AI100" i="20" s="1"/>
  <c r="V24" i="23" s="1"/>
  <c r="D14" i="24"/>
  <c r="I106" i="20"/>
  <c r="AS103" i="20" s="1"/>
  <c r="Q70" i="20"/>
  <c r="AC70" i="20" s="1"/>
  <c r="P10" i="23" s="1"/>
  <c r="E4" i="24"/>
  <c r="V103" i="20"/>
  <c r="AH103" i="20" s="1"/>
  <c r="U41" i="23" s="1"/>
  <c r="V82" i="20"/>
  <c r="AH82" i="20" s="1"/>
  <c r="U12" i="23" s="1"/>
  <c r="S42" i="20"/>
  <c r="AE42" i="20" s="1"/>
  <c r="R7" i="23" s="1"/>
  <c r="V6" i="20"/>
  <c r="AH6" i="20" s="1"/>
  <c r="U19" i="23" s="1"/>
  <c r="V79" i="20"/>
  <c r="AH79" i="20" s="1"/>
  <c r="U99" i="23" s="1"/>
  <c r="J128" i="20"/>
  <c r="AT124" i="20" s="1"/>
  <c r="W141" i="20"/>
  <c r="AI141" i="20" s="1"/>
  <c r="V85" i="23" s="1"/>
  <c r="U101" i="20"/>
  <c r="AG101" i="20" s="1"/>
  <c r="T58" i="23" s="1"/>
  <c r="B7" i="24"/>
  <c r="F14" i="24"/>
  <c r="U99" i="20"/>
  <c r="AG99" i="20" s="1"/>
  <c r="T40" i="23" s="1"/>
  <c r="V80" i="20"/>
  <c r="AH80" i="20" s="1"/>
  <c r="U38" i="23" s="1"/>
  <c r="I16" i="24"/>
  <c r="D8" i="24"/>
  <c r="AK150" i="20"/>
  <c r="X109" i="23" s="1"/>
  <c r="P142" i="20"/>
  <c r="AB142" i="20" s="1"/>
  <c r="O43" i="23" s="1"/>
  <c r="V125" i="20"/>
  <c r="AH125" i="20" s="1"/>
  <c r="U14" i="23" s="1"/>
  <c r="T80" i="20"/>
  <c r="AF80" i="20" s="1"/>
  <c r="S38" i="23" s="1"/>
  <c r="S132" i="20"/>
  <c r="AE132" i="20" s="1"/>
  <c r="R26" i="23" s="1"/>
  <c r="I13" i="24"/>
  <c r="K147" i="20"/>
  <c r="AU142" i="20" s="1"/>
  <c r="S77" i="20"/>
  <c r="AE77" i="20" s="1"/>
  <c r="R81" i="23" s="1"/>
  <c r="C74" i="20"/>
  <c r="AM70" i="20" s="1"/>
  <c r="AO151" i="20"/>
  <c r="S51" i="20"/>
  <c r="AE51" i="20" s="1"/>
  <c r="R36" i="23" s="1"/>
  <c r="G138" i="20"/>
  <c r="AQ132" i="20" s="1"/>
  <c r="W142" i="20"/>
  <c r="AI142" i="20" s="1"/>
  <c r="V43" i="23" s="1"/>
  <c r="O123" i="20"/>
  <c r="AA123" i="20" s="1"/>
  <c r="N74" i="23" s="1"/>
  <c r="F12" i="24"/>
  <c r="W119" i="20"/>
  <c r="AI119" i="20" s="1"/>
  <c r="V104" i="23" s="1"/>
  <c r="X66" i="20"/>
  <c r="AJ66" i="20" s="1"/>
  <c r="W98" i="23" s="1"/>
  <c r="U66" i="20"/>
  <c r="AG66" i="20" s="1"/>
  <c r="T98" i="23" s="1"/>
  <c r="R91" i="20"/>
  <c r="AD91" i="20" s="1"/>
  <c r="Q103" i="23" s="1"/>
  <c r="D116" i="20"/>
  <c r="AN111" i="20" s="1"/>
  <c r="S134" i="20"/>
  <c r="AE134" i="20" s="1"/>
  <c r="R75" i="23" s="1"/>
  <c r="S58" i="20"/>
  <c r="AE58" i="20" s="1"/>
  <c r="R9" i="23" s="1"/>
  <c r="I11" i="24"/>
  <c r="H12" i="24"/>
  <c r="S32" i="20"/>
  <c r="AE32" i="20" s="1"/>
  <c r="R95" i="23" s="1"/>
  <c r="X56" i="20"/>
  <c r="AJ56" i="20" s="1"/>
  <c r="W56" i="23" s="1"/>
  <c r="S110" i="20"/>
  <c r="AE110" i="20" s="1"/>
  <c r="R25" i="23" s="1"/>
  <c r="R92" i="20"/>
  <c r="AD92" i="20" s="1"/>
  <c r="Q39" i="23" s="1"/>
  <c r="AW151" i="20"/>
  <c r="I74" i="20"/>
  <c r="AS70" i="20" s="1"/>
  <c r="S89" i="20"/>
  <c r="AE89" i="20" s="1"/>
  <c r="R101" i="23" s="1"/>
  <c r="O71" i="20"/>
  <c r="AA71" i="20" s="1"/>
  <c r="N11" i="23" s="1"/>
  <c r="D74" i="20"/>
  <c r="AN67" i="20" s="1"/>
  <c r="K74" i="20"/>
  <c r="AU67" i="20" s="1"/>
  <c r="I13" i="20"/>
  <c r="AS4" i="20" s="1"/>
  <c r="AR151" i="20"/>
  <c r="D11" i="24"/>
  <c r="S112" i="20"/>
  <c r="AE112" i="20" s="1"/>
  <c r="R61" i="23" s="1"/>
  <c r="E10" i="24"/>
  <c r="U67" i="20"/>
  <c r="AG67" i="20" s="1"/>
  <c r="T21" i="23" s="1"/>
  <c r="U69" i="20"/>
  <c r="AG69" i="20" s="1"/>
  <c r="T57" i="23" s="1"/>
  <c r="T122" i="20"/>
  <c r="AF122" i="20" s="1"/>
  <c r="S42" i="23" s="1"/>
  <c r="W9" i="20"/>
  <c r="AI9" i="20" s="1"/>
  <c r="V68" i="23" s="1"/>
  <c r="L138" i="20"/>
  <c r="AV134" i="20" s="1"/>
  <c r="G85" i="20"/>
  <c r="AQ80" i="20" s="1"/>
  <c r="S111" i="20"/>
  <c r="AE111" i="20" s="1"/>
  <c r="R60" i="23" s="1"/>
  <c r="X80" i="20"/>
  <c r="AJ80" i="20" s="1"/>
  <c r="W38" i="23" s="1"/>
  <c r="V98" i="20"/>
  <c r="AH98" i="20" s="1"/>
  <c r="U83" i="23" s="1"/>
  <c r="AQ150" i="20"/>
  <c r="Q99" i="20"/>
  <c r="AC99" i="20" s="1"/>
  <c r="P40" i="23" s="1"/>
  <c r="Q102" i="20"/>
  <c r="AC102" i="20" s="1"/>
  <c r="P59" i="23" s="1"/>
  <c r="B15" i="24"/>
  <c r="U110" i="20"/>
  <c r="AG110" i="20" s="1"/>
  <c r="T25" i="23" s="1"/>
  <c r="Q31" i="20"/>
  <c r="AC31" i="20" s="1"/>
  <c r="P94" i="23" s="1"/>
  <c r="Q101" i="20"/>
  <c r="AC101" i="20" s="1"/>
  <c r="P58" i="23" s="1"/>
  <c r="S31" i="20"/>
  <c r="AE31" i="20" s="1"/>
  <c r="R94" i="23" s="1"/>
  <c r="S56" i="20"/>
  <c r="AE56" i="20" s="1"/>
  <c r="R56" i="23" s="1"/>
  <c r="W144" i="20"/>
  <c r="AI144" i="20" s="1"/>
  <c r="V15" i="23" s="1"/>
  <c r="S109" i="20"/>
  <c r="AE109" i="20" s="1"/>
  <c r="R84" i="23" s="1"/>
  <c r="X77" i="20"/>
  <c r="AJ77" i="20" s="1"/>
  <c r="W81" i="23" s="1"/>
  <c r="Q100" i="20"/>
  <c r="AC100" i="20" s="1"/>
  <c r="P24" i="23" s="1"/>
  <c r="C128" i="20"/>
  <c r="AM124" i="20" s="1"/>
  <c r="U71" i="20"/>
  <c r="AG71" i="20" s="1"/>
  <c r="T11" i="23" s="1"/>
  <c r="C147" i="20"/>
  <c r="AM141" i="20" s="1"/>
  <c r="L74" i="20"/>
  <c r="AV66" i="20" s="1"/>
  <c r="X142" i="20"/>
  <c r="AJ142" i="20" s="1"/>
  <c r="W43" i="23" s="1"/>
  <c r="G116" i="20"/>
  <c r="AQ109" i="20" s="1"/>
  <c r="G46" i="20"/>
  <c r="AQ39" i="20" s="1"/>
  <c r="P135" i="20"/>
  <c r="AB135" i="20" s="1"/>
  <c r="O63" i="23" s="1"/>
  <c r="P134" i="20"/>
  <c r="AB134" i="20" s="1"/>
  <c r="O75" i="23" s="1"/>
  <c r="E116" i="20"/>
  <c r="AO113" i="20" s="1"/>
  <c r="T7" i="20"/>
  <c r="AF7" i="20" s="1"/>
  <c r="S47" i="23" s="1"/>
  <c r="Q111" i="20"/>
  <c r="AC111" i="20" s="1"/>
  <c r="P60" i="23" s="1"/>
  <c r="C106" i="20"/>
  <c r="AM103" i="20" s="1"/>
  <c r="P131" i="20"/>
  <c r="AB131" i="20" s="1"/>
  <c r="O108" i="23" s="1"/>
  <c r="X8" i="20"/>
  <c r="AJ8" i="20" s="1"/>
  <c r="W90" i="23" s="1"/>
  <c r="D12" i="24"/>
  <c r="D138" i="20"/>
  <c r="AN131" i="20" s="1"/>
  <c r="AH150" i="20"/>
  <c r="U109" i="23" s="1"/>
  <c r="T10" i="20"/>
  <c r="AF10" i="20" s="1"/>
  <c r="S4" i="23" s="1"/>
  <c r="G16" i="24"/>
  <c r="G4" i="24"/>
  <c r="U38" i="20"/>
  <c r="AG38" i="20" s="1"/>
  <c r="T50" i="23" s="1"/>
  <c r="X10" i="20"/>
  <c r="AJ10" i="20" s="1"/>
  <c r="W4" i="23" s="1"/>
  <c r="Q109" i="20"/>
  <c r="AC109" i="20" s="1"/>
  <c r="P84" i="23" s="1"/>
  <c r="T33" i="20"/>
  <c r="AF33" i="20" s="1"/>
  <c r="S96" i="23" s="1"/>
  <c r="Y112" i="20"/>
  <c r="AK112" i="20" s="1"/>
  <c r="X61" i="23" s="1"/>
  <c r="X36" i="20"/>
  <c r="AJ36" i="20" s="1"/>
  <c r="W33" i="23" s="1"/>
  <c r="Y38" i="20"/>
  <c r="AK38" i="20" s="1"/>
  <c r="X50" i="23" s="1"/>
  <c r="W33" i="20"/>
  <c r="AI33" i="20" s="1"/>
  <c r="V96" i="23" s="1"/>
  <c r="V34" i="20"/>
  <c r="AH34" i="20" s="1"/>
  <c r="U97" i="23" s="1"/>
  <c r="E13" i="20"/>
  <c r="AO8" i="20" s="1"/>
  <c r="D5" i="24"/>
  <c r="C14" i="24"/>
  <c r="U41" i="20"/>
  <c r="AG41" i="20" s="1"/>
  <c r="T6" i="23" s="1"/>
  <c r="Q112" i="20"/>
  <c r="AC112" i="20" s="1"/>
  <c r="P61" i="23" s="1"/>
  <c r="T133" i="20"/>
  <c r="AF133" i="20" s="1"/>
  <c r="S62" i="23" s="1"/>
  <c r="U111" i="20"/>
  <c r="AG111" i="20" s="1"/>
  <c r="T60" i="23" s="1"/>
  <c r="T41" i="20"/>
  <c r="AF41" i="20" s="1"/>
  <c r="S6" i="23" s="1"/>
  <c r="X43" i="20"/>
  <c r="AJ43" i="20" s="1"/>
  <c r="W53" i="23" s="1"/>
  <c r="X5" i="20"/>
  <c r="AJ5" i="20" s="1"/>
  <c r="W30" i="23" s="1"/>
  <c r="W36" i="20"/>
  <c r="AI36" i="20" s="1"/>
  <c r="V33" i="23" s="1"/>
  <c r="AF150" i="20"/>
  <c r="S109" i="23" s="1"/>
  <c r="J6" i="24"/>
  <c r="H74" i="20"/>
  <c r="AR67" i="20" s="1"/>
  <c r="H46" i="20"/>
  <c r="AR42" i="20" s="1"/>
  <c r="E9" i="24"/>
  <c r="K6" i="24"/>
  <c r="O98" i="20"/>
  <c r="AA98" i="20" s="1"/>
  <c r="N83" i="23" s="1"/>
  <c r="R67" i="20"/>
  <c r="AD67" i="20" s="1"/>
  <c r="Q21" i="23" s="1"/>
  <c r="Q25" i="20"/>
  <c r="AC25" i="20" s="1"/>
  <c r="P31" i="23" s="1"/>
  <c r="U119" i="20"/>
  <c r="AG119" i="20" s="1"/>
  <c r="T104" i="23" s="1"/>
  <c r="L46" i="20"/>
  <c r="AV31" i="20" s="1"/>
  <c r="T31" i="20"/>
  <c r="AF31" i="20" s="1"/>
  <c r="S94" i="23" s="1"/>
  <c r="U112" i="20"/>
  <c r="AG112" i="20" s="1"/>
  <c r="T61" i="23" s="1"/>
  <c r="T43" i="20"/>
  <c r="AF43" i="20" s="1"/>
  <c r="S53" i="23" s="1"/>
  <c r="Q110" i="20"/>
  <c r="AC110" i="20" s="1"/>
  <c r="P25" i="23" s="1"/>
  <c r="X35" i="20"/>
  <c r="AJ35" i="20" s="1"/>
  <c r="W32" i="23" s="1"/>
  <c r="V66" i="20"/>
  <c r="AH66" i="20" s="1"/>
  <c r="U98" i="23" s="1"/>
  <c r="P132" i="20"/>
  <c r="AB132" i="20" s="1"/>
  <c r="O26" i="23" s="1"/>
  <c r="H138" i="20"/>
  <c r="AR133" i="20" s="1"/>
  <c r="H9" i="24"/>
  <c r="Q6" i="20"/>
  <c r="AC6" i="20" s="1"/>
  <c r="P19" i="23" s="1"/>
  <c r="W40" i="20"/>
  <c r="AI40" i="20" s="1"/>
  <c r="V52" i="23" s="1"/>
  <c r="AT150" i="20"/>
  <c r="Q7" i="20"/>
  <c r="AC7" i="20" s="1"/>
  <c r="P47" i="23" s="1"/>
  <c r="G6" i="24"/>
  <c r="T134" i="20"/>
  <c r="AF134" i="20" s="1"/>
  <c r="S75" i="23" s="1"/>
  <c r="W39" i="20"/>
  <c r="AI39" i="20" s="1"/>
  <c r="V51" i="23" s="1"/>
  <c r="W34" i="20"/>
  <c r="AI34" i="20" s="1"/>
  <c r="V97" i="23" s="1"/>
  <c r="R82" i="20"/>
  <c r="AD82" i="20" s="1"/>
  <c r="Q12" i="23" s="1"/>
  <c r="H13" i="24"/>
  <c r="T36" i="20"/>
  <c r="AF36" i="20" s="1"/>
  <c r="S33" i="23" s="1"/>
  <c r="X42" i="20"/>
  <c r="AJ42" i="20" s="1"/>
  <c r="W7" i="23" s="1"/>
  <c r="T91" i="20"/>
  <c r="AF91" i="20" s="1"/>
  <c r="S103" i="23" s="1"/>
  <c r="D4" i="24"/>
  <c r="W41" i="20"/>
  <c r="AI41" i="20" s="1"/>
  <c r="V6" i="23" s="1"/>
  <c r="W37" i="20"/>
  <c r="AI37" i="20" s="1"/>
  <c r="V49" i="23" s="1"/>
  <c r="I116" i="20"/>
  <c r="AS110" i="20" s="1"/>
  <c r="R79" i="20"/>
  <c r="AD79" i="20" s="1"/>
  <c r="Q99" i="23" s="1"/>
  <c r="T42" i="20"/>
  <c r="AF42" i="20" s="1"/>
  <c r="S7" i="23" s="1"/>
  <c r="T37" i="20"/>
  <c r="AF37" i="20" s="1"/>
  <c r="S49" i="23" s="1"/>
  <c r="X37" i="20"/>
  <c r="AJ37" i="20" s="1"/>
  <c r="W49" i="23" s="1"/>
  <c r="J85" i="20"/>
  <c r="AT82" i="20" s="1"/>
  <c r="V141" i="20"/>
  <c r="AH141" i="20" s="1"/>
  <c r="U85" i="23" s="1"/>
  <c r="T109" i="20"/>
  <c r="AF109" i="20" s="1"/>
  <c r="S84" i="23" s="1"/>
  <c r="F106" i="20"/>
  <c r="AP98" i="20" s="1"/>
  <c r="R134" i="20"/>
  <c r="AD134" i="20" s="1"/>
  <c r="Q75" i="23" s="1"/>
  <c r="B10" i="24"/>
  <c r="D16" i="24"/>
  <c r="L7" i="24"/>
  <c r="S60" i="20"/>
  <c r="AE60" i="20" s="1"/>
  <c r="R80" i="23" s="1"/>
  <c r="T70" i="20"/>
  <c r="AF70" i="20" s="1"/>
  <c r="S10" i="23" s="1"/>
  <c r="O40" i="20"/>
  <c r="AA40" i="20" s="1"/>
  <c r="N52" i="23" s="1"/>
  <c r="R54" i="20"/>
  <c r="AD54" i="20" s="1"/>
  <c r="Q54" i="23" s="1"/>
  <c r="W134" i="20"/>
  <c r="AI134" i="20" s="1"/>
  <c r="V75" i="23" s="1"/>
  <c r="U34" i="20"/>
  <c r="AG34" i="20" s="1"/>
  <c r="T97" i="23" s="1"/>
  <c r="O31" i="20"/>
  <c r="AA31" i="20" s="1"/>
  <c r="N94" i="23" s="1"/>
  <c r="L62" i="20"/>
  <c r="L63" i="20" s="1"/>
  <c r="AV60" i="20" s="1"/>
  <c r="R50" i="20"/>
  <c r="AD50" i="20" s="1"/>
  <c r="Q35" i="23" s="1"/>
  <c r="G62" i="20"/>
  <c r="G63" i="20" s="1"/>
  <c r="AQ55" i="20" s="1"/>
  <c r="W133" i="20"/>
  <c r="AI133" i="20" s="1"/>
  <c r="V62" i="23" s="1"/>
  <c r="O125" i="20"/>
  <c r="AA125" i="20" s="1"/>
  <c r="N14" i="23" s="1"/>
  <c r="S67" i="20"/>
  <c r="AE67" i="20" s="1"/>
  <c r="R21" i="23" s="1"/>
  <c r="Q18" i="20"/>
  <c r="AC18" i="20" s="1"/>
  <c r="P69" i="23" s="1"/>
  <c r="T4" i="20"/>
  <c r="AF4" i="20" s="1"/>
  <c r="S89" i="23" s="1"/>
  <c r="T18" i="20"/>
  <c r="AF18" i="20" s="1"/>
  <c r="S69" i="23" s="1"/>
  <c r="O92" i="20"/>
  <c r="AA92" i="20" s="1"/>
  <c r="N39" i="23" s="1"/>
  <c r="R10" i="20"/>
  <c r="AD10" i="20" s="1"/>
  <c r="Q4" i="23" s="1"/>
  <c r="U81" i="20"/>
  <c r="AG81" i="20" s="1"/>
  <c r="T23" i="23" s="1"/>
  <c r="Y42" i="20"/>
  <c r="AK42" i="20" s="1"/>
  <c r="X7" i="23" s="1"/>
  <c r="R59" i="20"/>
  <c r="AD59" i="20" s="1"/>
  <c r="Q37" i="23" s="1"/>
  <c r="W124" i="20"/>
  <c r="AI124" i="20" s="1"/>
  <c r="V107" i="23" s="1"/>
  <c r="R141" i="20"/>
  <c r="AD141" i="20" s="1"/>
  <c r="Q85" i="23" s="1"/>
  <c r="U35" i="20"/>
  <c r="AG35" i="20" s="1"/>
  <c r="T32" i="23" s="1"/>
  <c r="I46" i="20"/>
  <c r="AS35" i="20" s="1"/>
  <c r="Y39" i="20"/>
  <c r="AK39" i="20" s="1"/>
  <c r="X51" i="23" s="1"/>
  <c r="P66" i="20"/>
  <c r="AB66" i="20" s="1"/>
  <c r="O98" i="23" s="1"/>
  <c r="R131" i="20"/>
  <c r="AD131" i="20" s="1"/>
  <c r="Q108" i="23" s="1"/>
  <c r="F147" i="20"/>
  <c r="AP143" i="20" s="1"/>
  <c r="O37" i="20"/>
  <c r="AA37" i="20" s="1"/>
  <c r="N49" i="23" s="1"/>
  <c r="M128" i="20"/>
  <c r="AW125" i="20" s="1"/>
  <c r="O33" i="20"/>
  <c r="AA33" i="20" s="1"/>
  <c r="N96" i="23" s="1"/>
  <c r="C8" i="24"/>
  <c r="S55" i="20"/>
  <c r="AE55" i="20" s="1"/>
  <c r="R55" i="23" s="1"/>
  <c r="F138" i="20"/>
  <c r="AP132" i="20" s="1"/>
  <c r="U78" i="20"/>
  <c r="AG78" i="20" s="1"/>
  <c r="T82" i="23" s="1"/>
  <c r="Q119" i="20"/>
  <c r="AC119" i="20" s="1"/>
  <c r="P104" i="23" s="1"/>
  <c r="Y43" i="20"/>
  <c r="AK43" i="20" s="1"/>
  <c r="X53" i="23" s="1"/>
  <c r="G13" i="24"/>
  <c r="V135" i="20"/>
  <c r="AH135" i="20" s="1"/>
  <c r="U63" i="23" s="1"/>
  <c r="H13" i="20"/>
  <c r="AR5" i="20" s="1"/>
  <c r="O119" i="20"/>
  <c r="AA119" i="20" s="1"/>
  <c r="N104" i="23" s="1"/>
  <c r="S69" i="20"/>
  <c r="AE69" i="20" s="1"/>
  <c r="R57" i="23" s="1"/>
  <c r="R89" i="20"/>
  <c r="AD89" i="20" s="1"/>
  <c r="Q101" i="23" s="1"/>
  <c r="U124" i="20"/>
  <c r="AG124" i="20" s="1"/>
  <c r="T107" i="23" s="1"/>
  <c r="L116" i="20"/>
  <c r="AV111" i="20" s="1"/>
  <c r="Q21" i="20"/>
  <c r="AC21" i="20" s="1"/>
  <c r="P70" i="23" s="1"/>
  <c r="O34" i="20"/>
  <c r="AA34" i="20" s="1"/>
  <c r="N97" i="23" s="1"/>
  <c r="T123" i="20"/>
  <c r="AF123" i="20" s="1"/>
  <c r="S74" i="23" s="1"/>
  <c r="T119" i="20"/>
  <c r="AF119" i="20" s="1"/>
  <c r="S104" i="23" s="1"/>
  <c r="Q67" i="20"/>
  <c r="AC67" i="20" s="1"/>
  <c r="P21" i="23" s="1"/>
  <c r="Y51" i="20"/>
  <c r="AK51" i="20" s="1"/>
  <c r="X36" i="23" s="1"/>
  <c r="W50" i="20"/>
  <c r="AI50" i="20" s="1"/>
  <c r="V35" i="23" s="1"/>
  <c r="X34" i="20"/>
  <c r="AJ34" i="20" s="1"/>
  <c r="W97" i="23" s="1"/>
  <c r="X32" i="20"/>
  <c r="AJ32" i="20" s="1"/>
  <c r="W95" i="23" s="1"/>
  <c r="AC151" i="20"/>
  <c r="P64" i="23" s="1"/>
  <c r="M74" i="20"/>
  <c r="AW69" i="20" s="1"/>
  <c r="O79" i="20"/>
  <c r="AA79" i="20" s="1"/>
  <c r="N99" i="23" s="1"/>
  <c r="W102" i="20"/>
  <c r="AI102" i="20" s="1"/>
  <c r="V59" i="23" s="1"/>
  <c r="F62" i="20"/>
  <c r="F63" i="20" s="1"/>
  <c r="AP53" i="20" s="1"/>
  <c r="W135" i="20"/>
  <c r="AI135" i="20" s="1"/>
  <c r="V63" i="23" s="1"/>
  <c r="Y37" i="20"/>
  <c r="AK37" i="20" s="1"/>
  <c r="X49" i="23" s="1"/>
  <c r="R135" i="20"/>
  <c r="AD135" i="20" s="1"/>
  <c r="Q63" i="23" s="1"/>
  <c r="B16" i="24"/>
  <c r="O39" i="20"/>
  <c r="AA39" i="20" s="1"/>
  <c r="N51" i="23" s="1"/>
  <c r="U122" i="20"/>
  <c r="AG122" i="20" s="1"/>
  <c r="T42" i="23" s="1"/>
  <c r="U125" i="20"/>
  <c r="AG125" i="20" s="1"/>
  <c r="T14" i="23" s="1"/>
  <c r="T21" i="20"/>
  <c r="AF21" i="20" s="1"/>
  <c r="S70" i="23" s="1"/>
  <c r="T20" i="20"/>
  <c r="AF20" i="20" s="1"/>
  <c r="S5" i="23" s="1"/>
  <c r="U43" i="20"/>
  <c r="AG43" i="20" s="1"/>
  <c r="T53" i="23" s="1"/>
  <c r="S122" i="20"/>
  <c r="AE122" i="20" s="1"/>
  <c r="R42" i="23" s="1"/>
  <c r="Q131" i="20"/>
  <c r="AC131" i="20" s="1"/>
  <c r="P108" i="23" s="1"/>
  <c r="R78" i="20"/>
  <c r="AD78" i="20" s="1"/>
  <c r="Q82" i="23" s="1"/>
  <c r="U40" i="20"/>
  <c r="AG40" i="20" s="1"/>
  <c r="T52" i="23" s="1"/>
  <c r="O41" i="20"/>
  <c r="AA41" i="20" s="1"/>
  <c r="N6" i="23" s="1"/>
  <c r="H6" i="24"/>
  <c r="Y119" i="20"/>
  <c r="AK119" i="20" s="1"/>
  <c r="X104" i="23" s="1"/>
  <c r="E74" i="20"/>
  <c r="AO69" i="20" s="1"/>
  <c r="E15" i="24"/>
  <c r="E28" i="20"/>
  <c r="AO20" i="20" s="1"/>
  <c r="Y24" i="20"/>
  <c r="AK24" i="20" s="1"/>
  <c r="X72" i="23" s="1"/>
  <c r="O43" i="20"/>
  <c r="AA43" i="20" s="1"/>
  <c r="N53" i="23" s="1"/>
  <c r="Y77" i="20"/>
  <c r="AK77" i="20" s="1"/>
  <c r="X81" i="23" s="1"/>
  <c r="I147" i="20"/>
  <c r="AS144" i="20" s="1"/>
  <c r="R53" i="20"/>
  <c r="AD53" i="20" s="1"/>
  <c r="Q20" i="23" s="1"/>
  <c r="Q22" i="20"/>
  <c r="AC22" i="20" s="1"/>
  <c r="P93" i="23" s="1"/>
  <c r="V132" i="20"/>
  <c r="AH132" i="20" s="1"/>
  <c r="U26" i="23" s="1"/>
  <c r="Y52" i="20"/>
  <c r="AK52" i="20" s="1"/>
  <c r="X73" i="23" s="1"/>
  <c r="T6" i="20"/>
  <c r="AF6" i="20" s="1"/>
  <c r="S19" i="23" s="1"/>
  <c r="O122" i="20"/>
  <c r="AA122" i="20" s="1"/>
  <c r="N42" i="23" s="1"/>
  <c r="S71" i="20"/>
  <c r="AE71" i="20" s="1"/>
  <c r="R11" i="23" s="1"/>
  <c r="F95" i="20"/>
  <c r="AP92" i="20" s="1"/>
  <c r="I128" i="20"/>
  <c r="AS122" i="20" s="1"/>
  <c r="U142" i="20"/>
  <c r="AG142" i="20" s="1"/>
  <c r="T43" i="23" s="1"/>
  <c r="U144" i="20"/>
  <c r="AG144" i="20" s="1"/>
  <c r="T15" i="23" s="1"/>
  <c r="L128" i="20"/>
  <c r="AV124" i="20" s="1"/>
  <c r="U37" i="20"/>
  <c r="AG37" i="20" s="1"/>
  <c r="T49" i="23" s="1"/>
  <c r="T68" i="20"/>
  <c r="AF68" i="20" s="1"/>
  <c r="S22" i="23" s="1"/>
  <c r="T17" i="20"/>
  <c r="AF17" i="20" s="1"/>
  <c r="S92" i="23" s="1"/>
  <c r="Q68" i="20"/>
  <c r="AC68" i="20" s="1"/>
  <c r="P22" i="23" s="1"/>
  <c r="Y57" i="20"/>
  <c r="AK57" i="20" s="1"/>
  <c r="X8" i="23" s="1"/>
  <c r="W60" i="20"/>
  <c r="AI60" i="20" s="1"/>
  <c r="V80" i="23" s="1"/>
  <c r="X40" i="20"/>
  <c r="AJ40" i="20" s="1"/>
  <c r="W52" i="23" s="1"/>
  <c r="X41" i="20"/>
  <c r="AJ41" i="20" s="1"/>
  <c r="W6" i="23" s="1"/>
  <c r="T69" i="20"/>
  <c r="AF69" i="20" s="1"/>
  <c r="S57" i="23" s="1"/>
  <c r="AM150" i="20"/>
  <c r="T88" i="20"/>
  <c r="AF88" i="20" s="1"/>
  <c r="S100" i="23" s="1"/>
  <c r="F85" i="20"/>
  <c r="AP82" i="20" s="1"/>
  <c r="K95" i="20"/>
  <c r="AU91" i="20" s="1"/>
  <c r="H147" i="20"/>
  <c r="AR143" i="20" s="1"/>
  <c r="Y141" i="20"/>
  <c r="AK141" i="20" s="1"/>
  <c r="X85" i="23" s="1"/>
  <c r="R55" i="20"/>
  <c r="AD55" i="20" s="1"/>
  <c r="Q55" i="23" s="1"/>
  <c r="G128" i="20"/>
  <c r="AQ119" i="20" s="1"/>
  <c r="T120" i="20"/>
  <c r="AF120" i="20" s="1"/>
  <c r="S105" i="23" s="1"/>
  <c r="R57" i="20"/>
  <c r="AD57" i="20" s="1"/>
  <c r="Q8" i="23" s="1"/>
  <c r="Y34" i="20"/>
  <c r="AK34" i="20" s="1"/>
  <c r="X97" i="23" s="1"/>
  <c r="L15" i="24"/>
  <c r="Y31" i="20"/>
  <c r="AK31" i="20" s="1"/>
  <c r="X94" i="23" s="1"/>
  <c r="H28" i="20"/>
  <c r="AR22" i="20" s="1"/>
  <c r="P67" i="20"/>
  <c r="AB67" i="20" s="1"/>
  <c r="O21" i="23" s="1"/>
  <c r="O124" i="20"/>
  <c r="AA124" i="20" s="1"/>
  <c r="N107" i="23" s="1"/>
  <c r="F8" i="24"/>
  <c r="U123" i="20"/>
  <c r="AG123" i="20" s="1"/>
  <c r="T74" i="23" s="1"/>
  <c r="U141" i="20"/>
  <c r="AG141" i="20" s="1"/>
  <c r="T85" i="23" s="1"/>
  <c r="Y58" i="20"/>
  <c r="AK58" i="20" s="1"/>
  <c r="X9" i="23" s="1"/>
  <c r="R51" i="20"/>
  <c r="AD51" i="20" s="1"/>
  <c r="Q36" i="23" s="1"/>
  <c r="M85" i="20"/>
  <c r="AW81" i="20" s="1"/>
  <c r="O89" i="20"/>
  <c r="AA89" i="20" s="1"/>
  <c r="N101" i="23" s="1"/>
  <c r="P71" i="20"/>
  <c r="AB71" i="20" s="1"/>
  <c r="O11" i="23" s="1"/>
  <c r="T144" i="20"/>
  <c r="AF144" i="20" s="1"/>
  <c r="S15" i="23" s="1"/>
  <c r="L9" i="24"/>
  <c r="M147" i="20"/>
  <c r="AW144" i="20" s="1"/>
  <c r="S59" i="20"/>
  <c r="AE59" i="20" s="1"/>
  <c r="R37" i="23" s="1"/>
  <c r="H128" i="20"/>
  <c r="AR125" i="20" s="1"/>
  <c r="O90" i="20"/>
  <c r="AA90" i="20" s="1"/>
  <c r="N102" i="23" s="1"/>
  <c r="B6" i="24"/>
  <c r="Q20" i="20"/>
  <c r="AC20" i="20" s="1"/>
  <c r="P5" i="23" s="1"/>
  <c r="Q23" i="20"/>
  <c r="AC23" i="20" s="1"/>
  <c r="P71" i="23" s="1"/>
  <c r="S131" i="20"/>
  <c r="AE131" i="20" s="1"/>
  <c r="R108" i="23" s="1"/>
  <c r="U42" i="20"/>
  <c r="AG42" i="20" s="1"/>
  <c r="T7" i="23" s="1"/>
  <c r="Y60" i="20"/>
  <c r="AK60" i="20" s="1"/>
  <c r="X80" i="23" s="1"/>
  <c r="T141" i="20"/>
  <c r="AF141" i="20" s="1"/>
  <c r="S85" i="23" s="1"/>
  <c r="Y79" i="20"/>
  <c r="AK79" i="20" s="1"/>
  <c r="X99" i="23" s="1"/>
  <c r="I138" i="20"/>
  <c r="AS132" i="20" s="1"/>
  <c r="F13" i="24"/>
  <c r="R58" i="20"/>
  <c r="AD58" i="20" s="1"/>
  <c r="Q9" i="23" s="1"/>
  <c r="O42" i="20"/>
  <c r="AA42" i="20" s="1"/>
  <c r="N7" i="23" s="1"/>
  <c r="T142" i="20"/>
  <c r="AF142" i="20" s="1"/>
  <c r="S43" i="23" s="1"/>
  <c r="S52" i="20"/>
  <c r="AE52" i="20" s="1"/>
  <c r="R73" i="23" s="1"/>
  <c r="Y78" i="20"/>
  <c r="AK78" i="20" s="1"/>
  <c r="X82" i="23" s="1"/>
  <c r="O38" i="20"/>
  <c r="AA38" i="20" s="1"/>
  <c r="N50" i="23" s="1"/>
  <c r="C4" i="24"/>
  <c r="G5" i="24"/>
  <c r="Y32" i="20"/>
  <c r="AK32" i="20" s="1"/>
  <c r="X95" i="23" s="1"/>
  <c r="S57" i="20"/>
  <c r="AE57" i="20" s="1"/>
  <c r="R8" i="23" s="1"/>
  <c r="D13" i="24"/>
  <c r="M46" i="20"/>
  <c r="AW41" i="20" s="1"/>
  <c r="O36" i="20"/>
  <c r="AA36" i="20" s="1"/>
  <c r="N33" i="23" s="1"/>
  <c r="K138" i="20"/>
  <c r="AU131" i="20" s="1"/>
  <c r="B13" i="24"/>
  <c r="R90" i="20"/>
  <c r="AD90" i="20" s="1"/>
  <c r="Q102" i="23" s="1"/>
  <c r="U121" i="20"/>
  <c r="AG121" i="20" s="1"/>
  <c r="T106" i="23" s="1"/>
  <c r="U103" i="20"/>
  <c r="AG103" i="20" s="1"/>
  <c r="T41" i="23" s="1"/>
  <c r="P25" i="20"/>
  <c r="AB25" i="20" s="1"/>
  <c r="O31" i="23" s="1"/>
  <c r="T16" i="20"/>
  <c r="AF16" i="20" s="1"/>
  <c r="S91" i="23" s="1"/>
  <c r="K46" i="20"/>
  <c r="AU41" i="20" s="1"/>
  <c r="U39" i="20"/>
  <c r="AG39" i="20" s="1"/>
  <c r="T51" i="23" s="1"/>
  <c r="X39" i="20"/>
  <c r="AJ39" i="20" s="1"/>
  <c r="W51" i="23" s="1"/>
  <c r="X121" i="20"/>
  <c r="AJ121" i="20" s="1"/>
  <c r="W106" i="23" s="1"/>
  <c r="Y54" i="20"/>
  <c r="AK54" i="20" s="1"/>
  <c r="X54" i="23" s="1"/>
  <c r="R56" i="20"/>
  <c r="AD56" i="20" s="1"/>
  <c r="Q56" i="23" s="1"/>
  <c r="T67" i="20"/>
  <c r="AF67" i="20" s="1"/>
  <c r="S21" i="23" s="1"/>
  <c r="AA150" i="20"/>
  <c r="N109" i="23" s="1"/>
  <c r="C95" i="20"/>
  <c r="AM88" i="20" s="1"/>
  <c r="O91" i="20"/>
  <c r="AA91" i="20" s="1"/>
  <c r="N103" i="23" s="1"/>
  <c r="P68" i="20"/>
  <c r="AB68" i="20" s="1"/>
  <c r="O22" i="23" s="1"/>
  <c r="Q24" i="20"/>
  <c r="AC24" i="20" s="1"/>
  <c r="P72" i="23" s="1"/>
  <c r="Y56" i="20"/>
  <c r="AK56" i="20" s="1"/>
  <c r="X56" i="23" s="1"/>
  <c r="G8" i="24"/>
  <c r="Q19" i="20"/>
  <c r="AC19" i="20" s="1"/>
  <c r="P48" i="23" s="1"/>
  <c r="U77" i="20"/>
  <c r="AG77" i="20" s="1"/>
  <c r="T81" i="23" s="1"/>
  <c r="T9" i="20"/>
  <c r="AF9" i="20" s="1"/>
  <c r="S68" i="23" s="1"/>
  <c r="E7" i="24"/>
  <c r="Y41" i="20"/>
  <c r="AK41" i="20" s="1"/>
  <c r="X6" i="23" s="1"/>
  <c r="G15" i="24"/>
  <c r="Q16" i="20"/>
  <c r="AC16" i="20" s="1"/>
  <c r="P91" i="23" s="1"/>
  <c r="Y144" i="20"/>
  <c r="AK144" i="20" s="1"/>
  <c r="X15" i="23" s="1"/>
  <c r="U79" i="20"/>
  <c r="AG79" i="20" s="1"/>
  <c r="T99" i="23" s="1"/>
  <c r="U82" i="20"/>
  <c r="AG82" i="20" s="1"/>
  <c r="T12" i="23" s="1"/>
  <c r="T125" i="20"/>
  <c r="AF125" i="20" s="1"/>
  <c r="S14" i="23" s="1"/>
  <c r="U32" i="20"/>
  <c r="AG32" i="20" s="1"/>
  <c r="T95" i="23" s="1"/>
  <c r="Y53" i="20"/>
  <c r="AK53" i="20" s="1"/>
  <c r="X20" i="23" s="1"/>
  <c r="F7" i="24"/>
  <c r="R52" i="20"/>
  <c r="AD52" i="20" s="1"/>
  <c r="Q73" i="23" s="1"/>
  <c r="T8" i="20"/>
  <c r="AF8" i="20" s="1"/>
  <c r="S90" i="23" s="1"/>
  <c r="Y81" i="20"/>
  <c r="AK81" i="20" s="1"/>
  <c r="X23" i="23" s="1"/>
  <c r="J14" i="24"/>
  <c r="S66" i="20"/>
  <c r="AE66" i="20" s="1"/>
  <c r="R98" i="23" s="1"/>
  <c r="T22" i="20"/>
  <c r="AF22" i="20" s="1"/>
  <c r="S93" i="23" s="1"/>
  <c r="T66" i="20"/>
  <c r="AF66" i="20" s="1"/>
  <c r="S98" i="23" s="1"/>
  <c r="T124" i="20"/>
  <c r="AF124" i="20" s="1"/>
  <c r="S107" i="23" s="1"/>
  <c r="M62" i="20"/>
  <c r="M63" i="20" s="1"/>
  <c r="T25" i="20"/>
  <c r="AF25" i="20" s="1"/>
  <c r="S31" i="23" s="1"/>
  <c r="R49" i="20"/>
  <c r="AD49" i="20" s="1"/>
  <c r="Q34" i="23" s="1"/>
  <c r="I85" i="20"/>
  <c r="AS78" i="20" s="1"/>
  <c r="X103" i="20"/>
  <c r="AJ103" i="20" s="1"/>
  <c r="W41" i="23" s="1"/>
  <c r="F16" i="24"/>
  <c r="W23" i="20"/>
  <c r="AI23" i="20" s="1"/>
  <c r="V71" i="23" s="1"/>
  <c r="O51" i="20"/>
  <c r="AA51" i="20" s="1"/>
  <c r="N36" i="23" s="1"/>
  <c r="V134" i="20"/>
  <c r="AH134" i="20" s="1"/>
  <c r="U75" i="23" s="1"/>
  <c r="D10" i="24"/>
  <c r="K16" i="24"/>
  <c r="W24" i="20"/>
  <c r="AI24" i="20" s="1"/>
  <c r="V72" i="23" s="1"/>
  <c r="R68" i="20"/>
  <c r="AD68" i="20" s="1"/>
  <c r="Q22" i="23" s="1"/>
  <c r="X53" i="20"/>
  <c r="AJ53" i="20" s="1"/>
  <c r="W20" i="23" s="1"/>
  <c r="L12" i="24"/>
  <c r="Y4" i="20"/>
  <c r="AK4" i="20" s="1"/>
  <c r="X89" i="23" s="1"/>
  <c r="X78" i="20"/>
  <c r="AJ78" i="20" s="1"/>
  <c r="W82" i="23" s="1"/>
  <c r="AE150" i="20"/>
  <c r="R109" i="23" s="1"/>
  <c r="Y113" i="20"/>
  <c r="AK113" i="20" s="1"/>
  <c r="X13" i="23" s="1"/>
  <c r="O54" i="20"/>
  <c r="AA54" i="20" s="1"/>
  <c r="N54" i="23" s="1"/>
  <c r="X143" i="20"/>
  <c r="AJ143" i="20" s="1"/>
  <c r="W76" i="23" s="1"/>
  <c r="Y9" i="20"/>
  <c r="AK9" i="20" s="1"/>
  <c r="X68" i="23" s="1"/>
  <c r="X81" i="20"/>
  <c r="AJ81" i="20" s="1"/>
  <c r="W23" i="23" s="1"/>
  <c r="T77" i="20"/>
  <c r="AF77" i="20" s="1"/>
  <c r="S81" i="23" s="1"/>
  <c r="P102" i="20"/>
  <c r="AB102" i="20" s="1"/>
  <c r="O59" i="23" s="1"/>
  <c r="X55" i="20"/>
  <c r="AJ55" i="20" s="1"/>
  <c r="W55" i="23" s="1"/>
  <c r="M116" i="20"/>
  <c r="AW111" i="20" s="1"/>
  <c r="Q58" i="20"/>
  <c r="AC58" i="20" s="1"/>
  <c r="P9" i="23" s="1"/>
  <c r="Y110" i="20"/>
  <c r="AK110" i="20" s="1"/>
  <c r="X25" i="23" s="1"/>
  <c r="O57" i="20"/>
  <c r="AA57" i="20" s="1"/>
  <c r="N8" i="23" s="1"/>
  <c r="X144" i="20"/>
  <c r="AJ144" i="20" s="1"/>
  <c r="W15" i="23" s="1"/>
  <c r="V55" i="20"/>
  <c r="AH55" i="20" s="1"/>
  <c r="U55" i="23" s="1"/>
  <c r="X141" i="20"/>
  <c r="AJ141" i="20" s="1"/>
  <c r="W85" i="23" s="1"/>
  <c r="V54" i="20"/>
  <c r="AH54" i="20" s="1"/>
  <c r="U54" i="23" s="1"/>
  <c r="AJ150" i="20"/>
  <c r="W109" i="23" s="1"/>
  <c r="P4" i="20"/>
  <c r="AB4" i="20" s="1"/>
  <c r="O89" i="23" s="1"/>
  <c r="R70" i="20"/>
  <c r="AD70" i="20" s="1"/>
  <c r="Q10" i="23" s="1"/>
  <c r="V60" i="20"/>
  <c r="AH60" i="20" s="1"/>
  <c r="U80" i="23" s="1"/>
  <c r="H85" i="20"/>
  <c r="AR81" i="20" s="1"/>
  <c r="Y5" i="20"/>
  <c r="AK5" i="20" s="1"/>
  <c r="X30" i="23" s="1"/>
  <c r="X82" i="20"/>
  <c r="AJ82" i="20" s="1"/>
  <c r="W12" i="23" s="1"/>
  <c r="S79" i="20"/>
  <c r="AE79" i="20" s="1"/>
  <c r="R99" i="23" s="1"/>
  <c r="C62" i="20"/>
  <c r="C63" i="20" s="1"/>
  <c r="AM55" i="20" s="1"/>
  <c r="O49" i="20"/>
  <c r="AA49" i="20" s="1"/>
  <c r="N34" i="23" s="1"/>
  <c r="H106" i="20"/>
  <c r="AR103" i="20" s="1"/>
  <c r="T113" i="20"/>
  <c r="AF113" i="20" s="1"/>
  <c r="S13" i="23" s="1"/>
  <c r="R100" i="20"/>
  <c r="AD100" i="20" s="1"/>
  <c r="Q24" i="23" s="1"/>
  <c r="R99" i="20"/>
  <c r="AD99" i="20" s="1"/>
  <c r="Q40" i="23" s="1"/>
  <c r="R103" i="20"/>
  <c r="AD103" i="20" s="1"/>
  <c r="Q41" i="23" s="1"/>
  <c r="R6" i="20"/>
  <c r="AD6" i="20" s="1"/>
  <c r="Q19" i="23" s="1"/>
  <c r="I6" i="24"/>
  <c r="W18" i="20"/>
  <c r="AI18" i="20" s="1"/>
  <c r="V69" i="23" s="1"/>
  <c r="Q91" i="20"/>
  <c r="AC91" i="20" s="1"/>
  <c r="P103" i="23" s="1"/>
  <c r="P141" i="20"/>
  <c r="AB141" i="20" s="1"/>
  <c r="O85" i="23" s="1"/>
  <c r="X51" i="20"/>
  <c r="AJ51" i="20" s="1"/>
  <c r="W36" i="23" s="1"/>
  <c r="V56" i="20"/>
  <c r="AH56" i="20" s="1"/>
  <c r="U56" i="23" s="1"/>
  <c r="D147" i="20"/>
  <c r="AN142" i="20" s="1"/>
  <c r="G9" i="24"/>
  <c r="I14" i="24"/>
  <c r="M13" i="20"/>
  <c r="AW7" i="20" s="1"/>
  <c r="L85" i="20"/>
  <c r="AV81" i="20" s="1"/>
  <c r="S80" i="20"/>
  <c r="AE80" i="20" s="1"/>
  <c r="R38" i="23" s="1"/>
  <c r="P103" i="20"/>
  <c r="AB103" i="20" s="1"/>
  <c r="O41" i="23" s="1"/>
  <c r="J28" i="20"/>
  <c r="AT16" i="20" s="1"/>
  <c r="X49" i="20"/>
  <c r="AJ49" i="20" s="1"/>
  <c r="W34" i="23" s="1"/>
  <c r="O60" i="20"/>
  <c r="AA60" i="20" s="1"/>
  <c r="N80" i="23" s="1"/>
  <c r="T110" i="20"/>
  <c r="AF110" i="20" s="1"/>
  <c r="S25" i="23" s="1"/>
  <c r="T90" i="20"/>
  <c r="AF90" i="20" s="1"/>
  <c r="S102" i="23" s="1"/>
  <c r="T92" i="20"/>
  <c r="AF92" i="20" s="1"/>
  <c r="S39" i="23" s="1"/>
  <c r="D106" i="20"/>
  <c r="AN99" i="20" s="1"/>
  <c r="V58" i="20"/>
  <c r="AH58" i="20" s="1"/>
  <c r="U9" i="23" s="1"/>
  <c r="T49" i="20"/>
  <c r="AF49" i="20" s="1"/>
  <c r="S34" i="23" s="1"/>
  <c r="O59" i="20"/>
  <c r="AA59" i="20" s="1"/>
  <c r="N37" i="23" s="1"/>
  <c r="C11" i="24"/>
  <c r="H116" i="20"/>
  <c r="AR111" i="20" s="1"/>
  <c r="V131" i="20"/>
  <c r="AH131" i="20" s="1"/>
  <c r="U108" i="23" s="1"/>
  <c r="F74" i="20"/>
  <c r="AP67" i="20" s="1"/>
  <c r="T82" i="20"/>
  <c r="AF82" i="20" s="1"/>
  <c r="S12" i="23" s="1"/>
  <c r="Q92" i="20"/>
  <c r="AC92" i="20" s="1"/>
  <c r="P39" i="23" s="1"/>
  <c r="L147" i="20"/>
  <c r="AV144" i="20" s="1"/>
  <c r="T81" i="20"/>
  <c r="AF81" i="20" s="1"/>
  <c r="S23" i="23" s="1"/>
  <c r="W21" i="20"/>
  <c r="AI21" i="20" s="1"/>
  <c r="V70" i="23" s="1"/>
  <c r="W16" i="20"/>
  <c r="AI16" i="20" s="1"/>
  <c r="V91" i="23" s="1"/>
  <c r="C15" i="24"/>
  <c r="R69" i="20"/>
  <c r="AD69" i="20" s="1"/>
  <c r="Q57" i="23" s="1"/>
  <c r="Y6" i="20"/>
  <c r="AK6" i="20" s="1"/>
  <c r="X19" i="23" s="1"/>
  <c r="K9" i="24"/>
  <c r="Y109" i="20"/>
  <c r="AK109" i="20" s="1"/>
  <c r="X84" i="23" s="1"/>
  <c r="O55" i="20"/>
  <c r="AA55" i="20" s="1"/>
  <c r="N55" i="23" s="1"/>
  <c r="F28" i="20"/>
  <c r="AP23" i="20" s="1"/>
  <c r="T111" i="20"/>
  <c r="AF111" i="20" s="1"/>
  <c r="S60" i="23" s="1"/>
  <c r="Q120" i="20"/>
  <c r="AC120" i="20" s="1"/>
  <c r="P105" i="23" s="1"/>
  <c r="Q123" i="20"/>
  <c r="AC123" i="20" s="1"/>
  <c r="P74" i="23" s="1"/>
  <c r="Q121" i="20"/>
  <c r="AC121" i="20" s="1"/>
  <c r="P106" i="23" s="1"/>
  <c r="Q122" i="20"/>
  <c r="AC122" i="20" s="1"/>
  <c r="P42" i="23" s="1"/>
  <c r="Q124" i="20"/>
  <c r="AC124" i="20" s="1"/>
  <c r="P107" i="23" s="1"/>
  <c r="V53" i="20"/>
  <c r="AH53" i="20" s="1"/>
  <c r="U20" i="23" s="1"/>
  <c r="G12" i="24"/>
  <c r="E8" i="24"/>
  <c r="X52" i="20"/>
  <c r="AJ52" i="20" s="1"/>
  <c r="W73" i="23" s="1"/>
  <c r="V57" i="20"/>
  <c r="AH57" i="20" s="1"/>
  <c r="U8" i="23" s="1"/>
  <c r="V52" i="20"/>
  <c r="AH52" i="20" s="1"/>
  <c r="U73" i="23" s="1"/>
  <c r="J138" i="20"/>
  <c r="AT132" i="20" s="1"/>
  <c r="F13" i="20"/>
  <c r="AP8" i="20" s="1"/>
  <c r="J13" i="20"/>
  <c r="AT7" i="20" s="1"/>
  <c r="K11" i="24"/>
  <c r="P33" i="20"/>
  <c r="AB33" i="20" s="1"/>
  <c r="O96" i="23" s="1"/>
  <c r="Q38" i="20"/>
  <c r="AC38" i="20" s="1"/>
  <c r="P50" i="23" s="1"/>
  <c r="V5" i="20"/>
  <c r="AH5" i="20" s="1"/>
  <c r="U30" i="23" s="1"/>
  <c r="U19" i="20"/>
  <c r="AG19" i="20" s="1"/>
  <c r="T48" i="23" s="1"/>
  <c r="P56" i="20"/>
  <c r="AB56" i="20" s="1"/>
  <c r="O56" i="23" s="1"/>
  <c r="W20" i="20"/>
  <c r="AI20" i="20" s="1"/>
  <c r="V5" i="23" s="1"/>
  <c r="P32" i="20"/>
  <c r="AB32" i="20" s="1"/>
  <c r="O95" i="23" s="1"/>
  <c r="Y59" i="20"/>
  <c r="AK59" i="20" s="1"/>
  <c r="X37" i="23" s="1"/>
  <c r="P81" i="20"/>
  <c r="AB81" i="20" s="1"/>
  <c r="O23" i="23" s="1"/>
  <c r="P78" i="20"/>
  <c r="AB78" i="20" s="1"/>
  <c r="O82" i="23" s="1"/>
  <c r="P82" i="20"/>
  <c r="AB82" i="20" s="1"/>
  <c r="O12" i="23" s="1"/>
  <c r="O101" i="20"/>
  <c r="AA101" i="20" s="1"/>
  <c r="N58" i="23" s="1"/>
  <c r="O103" i="20"/>
  <c r="AA103" i="20" s="1"/>
  <c r="N41" i="23" s="1"/>
  <c r="P35" i="20"/>
  <c r="AB35" i="20" s="1"/>
  <c r="O32" i="23" s="1"/>
  <c r="P43" i="20"/>
  <c r="AB43" i="20" s="1"/>
  <c r="O53" i="23" s="1"/>
  <c r="R39" i="20"/>
  <c r="AD39" i="20" s="1"/>
  <c r="Q51" i="23" s="1"/>
  <c r="V7" i="20"/>
  <c r="AH7" i="20" s="1"/>
  <c r="U47" i="23" s="1"/>
  <c r="J116" i="20"/>
  <c r="AT113" i="20" s="1"/>
  <c r="R32" i="20"/>
  <c r="AD32" i="20" s="1"/>
  <c r="Q95" i="23" s="1"/>
  <c r="F46" i="20"/>
  <c r="AP33" i="20" s="1"/>
  <c r="U24" i="20"/>
  <c r="AG24" i="20" s="1"/>
  <c r="T72" i="23" s="1"/>
  <c r="I4" i="24"/>
  <c r="D46" i="20"/>
  <c r="AN32" i="20" s="1"/>
  <c r="R38" i="20"/>
  <c r="AD38" i="20" s="1"/>
  <c r="Q50" i="23" s="1"/>
  <c r="I12" i="24"/>
  <c r="E6" i="24"/>
  <c r="D13" i="20"/>
  <c r="AN10" i="20" s="1"/>
  <c r="P38" i="20"/>
  <c r="AB38" i="20" s="1"/>
  <c r="O50" i="23" s="1"/>
  <c r="V110" i="20"/>
  <c r="AH110" i="20" s="1"/>
  <c r="U25" i="23" s="1"/>
  <c r="Y82" i="20"/>
  <c r="AK82" i="20" s="1"/>
  <c r="X12" i="23" s="1"/>
  <c r="P31" i="20"/>
  <c r="AB31" i="20" s="1"/>
  <c r="O94" i="23" s="1"/>
  <c r="R43" i="20"/>
  <c r="AD43" i="20" s="1"/>
  <c r="Q53" i="23" s="1"/>
  <c r="V8" i="20"/>
  <c r="AH8" i="20" s="1"/>
  <c r="U90" i="23" s="1"/>
  <c r="U16" i="20"/>
  <c r="AG16" i="20" s="1"/>
  <c r="T91" i="23" s="1"/>
  <c r="R34" i="20"/>
  <c r="AD34" i="20" s="1"/>
  <c r="Q97" i="23" s="1"/>
  <c r="J106" i="20"/>
  <c r="AT99" i="20" s="1"/>
  <c r="C6" i="24"/>
  <c r="V111" i="20"/>
  <c r="AH111" i="20" s="1"/>
  <c r="U60" i="23" s="1"/>
  <c r="V109" i="20"/>
  <c r="AH109" i="20" s="1"/>
  <c r="U84" i="23" s="1"/>
  <c r="P40" i="20"/>
  <c r="AB40" i="20" s="1"/>
  <c r="O52" i="23" s="1"/>
  <c r="K28" i="20"/>
  <c r="AU22" i="20" s="1"/>
  <c r="U21" i="20"/>
  <c r="AG21" i="20" s="1"/>
  <c r="T70" i="23" s="1"/>
  <c r="U23" i="20"/>
  <c r="AG23" i="20" s="1"/>
  <c r="T71" i="23" s="1"/>
  <c r="P39" i="20"/>
  <c r="AB39" i="20" s="1"/>
  <c r="O51" i="23" s="1"/>
  <c r="S53" i="20"/>
  <c r="AE53" i="20" s="1"/>
  <c r="R20" i="23" s="1"/>
  <c r="Y50" i="20"/>
  <c r="AK50" i="20" s="1"/>
  <c r="X35" i="23" s="1"/>
  <c r="X109" i="20"/>
  <c r="AJ109" i="20" s="1"/>
  <c r="W84" i="23" s="1"/>
  <c r="V112" i="20"/>
  <c r="AH112" i="20" s="1"/>
  <c r="U61" i="23" s="1"/>
  <c r="W77" i="20"/>
  <c r="AI77" i="20" s="1"/>
  <c r="V81" i="23" s="1"/>
  <c r="W79" i="20"/>
  <c r="AI79" i="20" s="1"/>
  <c r="V99" i="23" s="1"/>
  <c r="W80" i="20"/>
  <c r="AI80" i="20" s="1"/>
  <c r="V38" i="23" s="1"/>
  <c r="W81" i="20"/>
  <c r="AI81" i="20" s="1"/>
  <c r="V23" i="23" s="1"/>
  <c r="W78" i="20"/>
  <c r="AI78" i="20" s="1"/>
  <c r="V82" i="23" s="1"/>
  <c r="O35" i="20"/>
  <c r="AA35" i="20" s="1"/>
  <c r="N32" i="23" s="1"/>
  <c r="U17" i="20"/>
  <c r="AG17" i="20" s="1"/>
  <c r="T92" i="23" s="1"/>
  <c r="U20" i="20"/>
  <c r="AG20" i="20" s="1"/>
  <c r="T5" i="23" s="1"/>
  <c r="C46" i="20"/>
  <c r="AM41" i="20" s="1"/>
  <c r="S54" i="20"/>
  <c r="AE54" i="20" s="1"/>
  <c r="R54" i="23" s="1"/>
  <c r="P110" i="20"/>
  <c r="AB110" i="20" s="1"/>
  <c r="O25" i="23" s="1"/>
  <c r="P112" i="20"/>
  <c r="AB112" i="20" s="1"/>
  <c r="O61" i="23" s="1"/>
  <c r="P111" i="20"/>
  <c r="AB111" i="20" s="1"/>
  <c r="O60" i="23" s="1"/>
  <c r="P113" i="20"/>
  <c r="AB113" i="20" s="1"/>
  <c r="O13" i="23" s="1"/>
  <c r="P109" i="20"/>
  <c r="AB109" i="20" s="1"/>
  <c r="O84" i="23" s="1"/>
  <c r="Q32" i="20"/>
  <c r="AC32" i="20" s="1"/>
  <c r="P95" i="23" s="1"/>
  <c r="E46" i="20"/>
  <c r="AO35" i="20" s="1"/>
  <c r="U18" i="20"/>
  <c r="AG18" i="20" s="1"/>
  <c r="T69" i="23" s="1"/>
  <c r="I28" i="20"/>
  <c r="AS25" i="20" s="1"/>
  <c r="V101" i="20"/>
  <c r="AH101" i="20" s="1"/>
  <c r="U58" i="23" s="1"/>
  <c r="X101" i="20"/>
  <c r="AJ101" i="20" s="1"/>
  <c r="W58" i="23" s="1"/>
  <c r="P37" i="20"/>
  <c r="AB37" i="20" s="1"/>
  <c r="O49" i="23" s="1"/>
  <c r="R143" i="20"/>
  <c r="AD143" i="20" s="1"/>
  <c r="Q76" i="23" s="1"/>
  <c r="R144" i="20"/>
  <c r="AD144" i="20" s="1"/>
  <c r="Q15" i="23" s="1"/>
  <c r="T23" i="20"/>
  <c r="AF23" i="20" s="1"/>
  <c r="S71" i="23" s="1"/>
  <c r="T24" i="20"/>
  <c r="AF24" i="20" s="1"/>
  <c r="S72" i="23" s="1"/>
  <c r="U131" i="20"/>
  <c r="AG131" i="20" s="1"/>
  <c r="T108" i="23" s="1"/>
  <c r="U133" i="20"/>
  <c r="AG133" i="20" s="1"/>
  <c r="T62" i="23" s="1"/>
  <c r="U132" i="20"/>
  <c r="AG132" i="20" s="1"/>
  <c r="T26" i="23" s="1"/>
  <c r="U135" i="20"/>
  <c r="AG135" i="20" s="1"/>
  <c r="T63" i="23" s="1"/>
  <c r="U134" i="20"/>
  <c r="AG134" i="20" s="1"/>
  <c r="T75" i="23" s="1"/>
  <c r="V9" i="20"/>
  <c r="AH9" i="20" s="1"/>
  <c r="U68" i="23" s="1"/>
  <c r="J46" i="20"/>
  <c r="AT32" i="20" s="1"/>
  <c r="L106" i="20"/>
  <c r="AV98" i="20" s="1"/>
  <c r="U22" i="20"/>
  <c r="AG22" i="20" s="1"/>
  <c r="T93" i="23" s="1"/>
  <c r="C28" i="20"/>
  <c r="AM20" i="20" s="1"/>
  <c r="R77" i="20"/>
  <c r="AD77" i="20" s="1"/>
  <c r="Q81" i="23" s="1"/>
  <c r="R80" i="20"/>
  <c r="AD80" i="20" s="1"/>
  <c r="Q38" i="23" s="1"/>
  <c r="Y35" i="20"/>
  <c r="AK35" i="20" s="1"/>
  <c r="X32" i="23" s="1"/>
  <c r="Y40" i="20"/>
  <c r="AK40" i="20" s="1"/>
  <c r="X52" i="23" s="1"/>
  <c r="Y36" i="20"/>
  <c r="AK36" i="20" s="1"/>
  <c r="X33" i="23" s="1"/>
  <c r="T103" i="20"/>
  <c r="AF103" i="20" s="1"/>
  <c r="S41" i="23" s="1"/>
  <c r="G11" i="24"/>
  <c r="P49" i="20"/>
  <c r="AB49" i="20" s="1"/>
  <c r="O34" i="23" s="1"/>
  <c r="S5" i="20"/>
  <c r="AE5" i="20" s="1"/>
  <c r="R30" i="23" s="1"/>
  <c r="Q49" i="20"/>
  <c r="AC49" i="20" s="1"/>
  <c r="P34" i="23" s="1"/>
  <c r="P36" i="20"/>
  <c r="AB36" i="20" s="1"/>
  <c r="O33" i="23" s="1"/>
  <c r="P41" i="20"/>
  <c r="AB41" i="20" s="1"/>
  <c r="O6" i="23" s="1"/>
  <c r="P42" i="20"/>
  <c r="AB42" i="20" s="1"/>
  <c r="O7" i="23" s="1"/>
  <c r="G13" i="20"/>
  <c r="AQ6" i="20" s="1"/>
  <c r="T99" i="20"/>
  <c r="AF99" i="20" s="1"/>
  <c r="S40" i="23" s="1"/>
  <c r="Q52" i="20"/>
  <c r="AC52" i="20" s="1"/>
  <c r="P73" i="23" s="1"/>
  <c r="F128" i="20"/>
  <c r="AP122" i="20" s="1"/>
  <c r="Y134" i="20"/>
  <c r="AK134" i="20" s="1"/>
  <c r="X75" i="23" s="1"/>
  <c r="Q57" i="20"/>
  <c r="AC57" i="20" s="1"/>
  <c r="P8" i="23" s="1"/>
  <c r="X50" i="20"/>
  <c r="AJ50" i="20" s="1"/>
  <c r="W35" i="23" s="1"/>
  <c r="X54" i="20"/>
  <c r="AJ54" i="20" s="1"/>
  <c r="W54" i="23" s="1"/>
  <c r="X57" i="20"/>
  <c r="AJ57" i="20" s="1"/>
  <c r="W8" i="23" s="1"/>
  <c r="X60" i="20"/>
  <c r="AJ60" i="20" s="1"/>
  <c r="W80" i="23" s="1"/>
  <c r="R23" i="20"/>
  <c r="AD23" i="20" s="1"/>
  <c r="Q71" i="23" s="1"/>
  <c r="R22" i="20"/>
  <c r="AD22" i="20" s="1"/>
  <c r="Q93" i="23" s="1"/>
  <c r="R19" i="20"/>
  <c r="AD19" i="20" s="1"/>
  <c r="Q48" i="23" s="1"/>
  <c r="R25" i="20"/>
  <c r="AD25" i="20" s="1"/>
  <c r="Q31" i="23" s="1"/>
  <c r="R21" i="20"/>
  <c r="AD21" i="20" s="1"/>
  <c r="Q70" i="23" s="1"/>
  <c r="R24" i="20"/>
  <c r="AD24" i="20" s="1"/>
  <c r="Q72" i="23" s="1"/>
  <c r="R17" i="20"/>
  <c r="AD17" i="20" s="1"/>
  <c r="Q92" i="23" s="1"/>
  <c r="R18" i="20"/>
  <c r="AD18" i="20" s="1"/>
  <c r="Q69" i="23" s="1"/>
  <c r="S4" i="20"/>
  <c r="AE4" i="20" s="1"/>
  <c r="R89" i="23" s="1"/>
  <c r="S9" i="20"/>
  <c r="AE9" i="20" s="1"/>
  <c r="R68" i="23" s="1"/>
  <c r="Q56" i="20"/>
  <c r="AC56" i="20" s="1"/>
  <c r="P56" i="23" s="1"/>
  <c r="R124" i="20"/>
  <c r="AD124" i="20" s="1"/>
  <c r="Q107" i="23" s="1"/>
  <c r="E13" i="24"/>
  <c r="Q59" i="20"/>
  <c r="AC59" i="20" s="1"/>
  <c r="P37" i="23" s="1"/>
  <c r="O56" i="20"/>
  <c r="AA56" i="20" s="1"/>
  <c r="N56" i="23" s="1"/>
  <c r="Q4" i="20"/>
  <c r="AC4" i="20" s="1"/>
  <c r="P89" i="23" s="1"/>
  <c r="Q8" i="20"/>
  <c r="AC8" i="20" s="1"/>
  <c r="P90" i="23" s="1"/>
  <c r="Q9" i="20"/>
  <c r="AC9" i="20" s="1"/>
  <c r="P68" i="23" s="1"/>
  <c r="Q10" i="20"/>
  <c r="AC10" i="20" s="1"/>
  <c r="P4" i="23" s="1"/>
  <c r="S6" i="20"/>
  <c r="AE6" i="20" s="1"/>
  <c r="R19" i="23" s="1"/>
  <c r="T102" i="20"/>
  <c r="AF102" i="20" s="1"/>
  <c r="S59" i="23" s="1"/>
  <c r="S7" i="20"/>
  <c r="AE7" i="20" s="1"/>
  <c r="R47" i="23" s="1"/>
  <c r="D128" i="20"/>
  <c r="AN123" i="20" s="1"/>
  <c r="Q60" i="20"/>
  <c r="AC60" i="20" s="1"/>
  <c r="P80" i="23" s="1"/>
  <c r="V20" i="20"/>
  <c r="AH20" i="20" s="1"/>
  <c r="U5" i="23" s="1"/>
  <c r="Y131" i="20"/>
  <c r="AK131" i="20" s="1"/>
  <c r="X108" i="23" s="1"/>
  <c r="Q55" i="20"/>
  <c r="AC55" i="20" s="1"/>
  <c r="P55" i="23" s="1"/>
  <c r="O52" i="20"/>
  <c r="AA52" i="20" s="1"/>
  <c r="N73" i="23" s="1"/>
  <c r="R20" i="20"/>
  <c r="AD20" i="20" s="1"/>
  <c r="Q5" i="23" s="1"/>
  <c r="S10" i="20"/>
  <c r="AE10" i="20" s="1"/>
  <c r="R4" i="23" s="1"/>
  <c r="F4" i="24"/>
  <c r="T101" i="20"/>
  <c r="AF101" i="20" s="1"/>
  <c r="S58" i="23" s="1"/>
  <c r="Q50" i="20"/>
  <c r="AC50" i="20" s="1"/>
  <c r="P35" i="23" s="1"/>
  <c r="R133" i="20"/>
  <c r="AD133" i="20" s="1"/>
  <c r="Q62" i="23" s="1"/>
  <c r="R132" i="20"/>
  <c r="AD132" i="20" s="1"/>
  <c r="Q26" i="23" s="1"/>
  <c r="Q134" i="20"/>
  <c r="AC134" i="20" s="1"/>
  <c r="P75" i="23" s="1"/>
  <c r="Q132" i="20"/>
  <c r="AC132" i="20" s="1"/>
  <c r="P26" i="23" s="1"/>
  <c r="Q135" i="20"/>
  <c r="AC135" i="20" s="1"/>
  <c r="P63" i="23" s="1"/>
  <c r="M138" i="20"/>
  <c r="AW132" i="20" s="1"/>
  <c r="D7" i="24"/>
  <c r="T100" i="20"/>
  <c r="AF100" i="20" s="1"/>
  <c r="S24" i="23" s="1"/>
  <c r="R122" i="20"/>
  <c r="AD122" i="20" s="1"/>
  <c r="Q42" i="23" s="1"/>
  <c r="T98" i="20"/>
  <c r="AF98" i="20" s="1"/>
  <c r="S83" i="23" s="1"/>
  <c r="Q51" i="20"/>
  <c r="AC51" i="20" s="1"/>
  <c r="P36" i="23" s="1"/>
  <c r="X59" i="20"/>
  <c r="AJ59" i="20" s="1"/>
  <c r="W37" i="23" s="1"/>
  <c r="Q54" i="20"/>
  <c r="AC54" i="20" s="1"/>
  <c r="P54" i="23" s="1"/>
  <c r="V99" i="20"/>
  <c r="AH99" i="20" s="1"/>
  <c r="U40" i="23" s="1"/>
  <c r="V100" i="20"/>
  <c r="AH100" i="20" s="1"/>
  <c r="U24" i="23" s="1"/>
  <c r="R36" i="20"/>
  <c r="AD36" i="20" s="1"/>
  <c r="Q33" i="23" s="1"/>
  <c r="R31" i="20"/>
  <c r="AD31" i="20" s="1"/>
  <c r="Q94" i="23" s="1"/>
  <c r="R40" i="20"/>
  <c r="AD40" i="20" s="1"/>
  <c r="Q52" i="23" s="1"/>
  <c r="P100" i="20"/>
  <c r="AB100" i="20" s="1"/>
  <c r="O24" i="23" s="1"/>
  <c r="P99" i="20"/>
  <c r="AB99" i="20" s="1"/>
  <c r="O40" i="23" s="1"/>
  <c r="Y121" i="20"/>
  <c r="AK121" i="20" s="1"/>
  <c r="X106" i="23" s="1"/>
  <c r="Y120" i="20"/>
  <c r="AK120" i="20" s="1"/>
  <c r="X105" i="23" s="1"/>
  <c r="Y124" i="20"/>
  <c r="AK124" i="20" s="1"/>
  <c r="X107" i="23" s="1"/>
  <c r="Y122" i="20"/>
  <c r="AK122" i="20" s="1"/>
  <c r="X42" i="23" s="1"/>
  <c r="L14" i="24"/>
  <c r="Q53" i="20"/>
  <c r="AC53" i="20" s="1"/>
  <c r="P20" i="23" s="1"/>
  <c r="O142" i="20"/>
  <c r="AA142" i="20" s="1"/>
  <c r="N43" i="23" s="1"/>
  <c r="W70" i="20"/>
  <c r="AI70" i="20" s="1"/>
  <c r="V10" i="23" s="1"/>
  <c r="W71" i="20"/>
  <c r="AI71" i="20" s="1"/>
  <c r="V11" i="23" s="1"/>
  <c r="W69" i="20"/>
  <c r="AI69" i="20" s="1"/>
  <c r="V57" i="23" s="1"/>
  <c r="R16" i="20"/>
  <c r="AD16" i="20" s="1"/>
  <c r="Q91" i="23" s="1"/>
  <c r="S82" i="20"/>
  <c r="AE82" i="20" s="1"/>
  <c r="R12" i="23" s="1"/>
  <c r="S78" i="20"/>
  <c r="AE78" i="20" s="1"/>
  <c r="R82" i="23" s="1"/>
  <c r="S22" i="20"/>
  <c r="AE22" i="20" s="1"/>
  <c r="R93" i="23" s="1"/>
  <c r="S20" i="20"/>
  <c r="AE20" i="20" s="1"/>
  <c r="R5" i="23" s="1"/>
  <c r="S23" i="20"/>
  <c r="AE23" i="20" s="1"/>
  <c r="R71" i="23" s="1"/>
  <c r="S18" i="20"/>
  <c r="AE18" i="20" s="1"/>
  <c r="R69" i="23" s="1"/>
  <c r="S19" i="20"/>
  <c r="AE19" i="20" s="1"/>
  <c r="R48" i="23" s="1"/>
  <c r="S17" i="20"/>
  <c r="AE17" i="20" s="1"/>
  <c r="R92" i="23" s="1"/>
  <c r="O17" i="20"/>
  <c r="AA17" i="20" s="1"/>
  <c r="N92" i="23" s="1"/>
  <c r="X23" i="20"/>
  <c r="AJ23" i="20" s="1"/>
  <c r="W71" i="23" s="1"/>
  <c r="Y25" i="20"/>
  <c r="AK25" i="20" s="1"/>
  <c r="X31" i="23" s="1"/>
  <c r="S34" i="20"/>
  <c r="AE34" i="20" s="1"/>
  <c r="R97" i="23" s="1"/>
  <c r="V24" i="20"/>
  <c r="AH24" i="20" s="1"/>
  <c r="U72" i="23" s="1"/>
  <c r="V4" i="20"/>
  <c r="AH4" i="20" s="1"/>
  <c r="U89" i="23" s="1"/>
  <c r="Y18" i="20"/>
  <c r="AK18" i="20" s="1"/>
  <c r="X69" i="23" s="1"/>
  <c r="M28" i="20"/>
  <c r="AW16" i="20" s="1"/>
  <c r="O22" i="20"/>
  <c r="AA22" i="20" s="1"/>
  <c r="N93" i="23" s="1"/>
  <c r="O16" i="20"/>
  <c r="AA16" i="20" s="1"/>
  <c r="N91" i="23" s="1"/>
  <c r="P119" i="20"/>
  <c r="AB119" i="20" s="1"/>
  <c r="O104" i="23" s="1"/>
  <c r="P121" i="20"/>
  <c r="AB121" i="20" s="1"/>
  <c r="O106" i="23" s="1"/>
  <c r="P122" i="20"/>
  <c r="AB122" i="20" s="1"/>
  <c r="O42" i="23" s="1"/>
  <c r="P120" i="20"/>
  <c r="AB120" i="20" s="1"/>
  <c r="O105" i="23" s="1"/>
  <c r="P123" i="20"/>
  <c r="AB123" i="20" s="1"/>
  <c r="O74" i="23" s="1"/>
  <c r="P124" i="20"/>
  <c r="AB124" i="20" s="1"/>
  <c r="O107" i="23" s="1"/>
  <c r="B5" i="24"/>
  <c r="Y21" i="20"/>
  <c r="AK21" i="20" s="1"/>
  <c r="X70" i="23" s="1"/>
  <c r="L5" i="24"/>
  <c r="O19" i="20"/>
  <c r="AA19" i="20" s="1"/>
  <c r="N48" i="23" s="1"/>
  <c r="O18" i="20"/>
  <c r="AA18" i="20" s="1"/>
  <c r="N69" i="23" s="1"/>
  <c r="R111" i="20"/>
  <c r="AD111" i="20" s="1"/>
  <c r="Q60" i="23" s="1"/>
  <c r="R112" i="20"/>
  <c r="AD112" i="20" s="1"/>
  <c r="Q61" i="23" s="1"/>
  <c r="R109" i="20"/>
  <c r="AD109" i="20" s="1"/>
  <c r="Q84" i="23" s="1"/>
  <c r="R113" i="20"/>
  <c r="AD113" i="20" s="1"/>
  <c r="Q13" i="23" s="1"/>
  <c r="Y17" i="20"/>
  <c r="AK17" i="20" s="1"/>
  <c r="X92" i="23" s="1"/>
  <c r="O21" i="20"/>
  <c r="AA21" i="20" s="1"/>
  <c r="N70" i="23" s="1"/>
  <c r="S124" i="20"/>
  <c r="AE124" i="20" s="1"/>
  <c r="R107" i="23" s="1"/>
  <c r="S119" i="20"/>
  <c r="AE119" i="20" s="1"/>
  <c r="R104" i="23" s="1"/>
  <c r="S123" i="20"/>
  <c r="AE123" i="20" s="1"/>
  <c r="R74" i="23" s="1"/>
  <c r="S120" i="20"/>
  <c r="AE120" i="20" s="1"/>
  <c r="R105" i="23" s="1"/>
  <c r="S125" i="20"/>
  <c r="AE125" i="20" s="1"/>
  <c r="R14" i="23" s="1"/>
  <c r="X102" i="20"/>
  <c r="AJ102" i="20" s="1"/>
  <c r="W59" i="23" s="1"/>
  <c r="X98" i="20"/>
  <c r="AJ98" i="20" s="1"/>
  <c r="W83" i="23" s="1"/>
  <c r="X99" i="20"/>
  <c r="AJ99" i="20" s="1"/>
  <c r="W40" i="23" s="1"/>
  <c r="C7" i="24"/>
  <c r="P58" i="20"/>
  <c r="AB58" i="20" s="1"/>
  <c r="O9" i="23" s="1"/>
  <c r="P57" i="20"/>
  <c r="AB57" i="20" s="1"/>
  <c r="O8" i="23" s="1"/>
  <c r="P51" i="20"/>
  <c r="AB51" i="20" s="1"/>
  <c r="O36" i="23" s="1"/>
  <c r="P52" i="20"/>
  <c r="AB52" i="20" s="1"/>
  <c r="O73" i="23" s="1"/>
  <c r="P60" i="20"/>
  <c r="AB60" i="20" s="1"/>
  <c r="O80" i="23" s="1"/>
  <c r="X18" i="20"/>
  <c r="AJ18" i="20" s="1"/>
  <c r="W69" i="23" s="1"/>
  <c r="X25" i="20"/>
  <c r="AJ25" i="20" s="1"/>
  <c r="W31" i="23" s="1"/>
  <c r="X20" i="20"/>
  <c r="AJ20" i="20" s="1"/>
  <c r="W5" i="23" s="1"/>
  <c r="S141" i="20"/>
  <c r="AE141" i="20" s="1"/>
  <c r="R85" i="23" s="1"/>
  <c r="S142" i="20"/>
  <c r="AE142" i="20" s="1"/>
  <c r="R43" i="23" s="1"/>
  <c r="S144" i="20"/>
  <c r="AE144" i="20" s="1"/>
  <c r="R15" i="23" s="1"/>
  <c r="L28" i="20"/>
  <c r="AV19" i="20" s="1"/>
  <c r="G28" i="20"/>
  <c r="AQ25" i="20" s="1"/>
  <c r="O25" i="20"/>
  <c r="AA25" i="20" s="1"/>
  <c r="N31" i="23" s="1"/>
  <c r="V33" i="20"/>
  <c r="AH33" i="20" s="1"/>
  <c r="U96" i="23" s="1"/>
  <c r="V39" i="20"/>
  <c r="AH39" i="20" s="1"/>
  <c r="U51" i="23" s="1"/>
  <c r="V37" i="20"/>
  <c r="AH37" i="20" s="1"/>
  <c r="U49" i="23" s="1"/>
  <c r="V32" i="20"/>
  <c r="AH32" i="20" s="1"/>
  <c r="U95" i="23" s="1"/>
  <c r="V43" i="20"/>
  <c r="AH43" i="20" s="1"/>
  <c r="U53" i="23" s="1"/>
  <c r="V41" i="20"/>
  <c r="AH41" i="20" s="1"/>
  <c r="U6" i="23" s="1"/>
  <c r="V31" i="20"/>
  <c r="AH31" i="20" s="1"/>
  <c r="U94" i="23" s="1"/>
  <c r="V36" i="20"/>
  <c r="AH36" i="20" s="1"/>
  <c r="U33" i="23" s="1"/>
  <c r="V35" i="20"/>
  <c r="AH35" i="20" s="1"/>
  <c r="U32" i="23" s="1"/>
  <c r="V38" i="20"/>
  <c r="AH38" i="20" s="1"/>
  <c r="U50" i="23" s="1"/>
  <c r="P9" i="20"/>
  <c r="AB9" i="20" s="1"/>
  <c r="O68" i="23" s="1"/>
  <c r="P10" i="20"/>
  <c r="AB10" i="20" s="1"/>
  <c r="O4" i="23" s="1"/>
  <c r="P5" i="20"/>
  <c r="AB5" i="20" s="1"/>
  <c r="O30" i="23" s="1"/>
  <c r="V23" i="20"/>
  <c r="AH23" i="20" s="1"/>
  <c r="U71" i="23" s="1"/>
  <c r="V16" i="20"/>
  <c r="AH16" i="20" s="1"/>
  <c r="U91" i="23" s="1"/>
  <c r="V25" i="20"/>
  <c r="AH25" i="20" s="1"/>
  <c r="U31" i="23" s="1"/>
  <c r="V17" i="20"/>
  <c r="AH17" i="20" s="1"/>
  <c r="U92" i="23" s="1"/>
  <c r="V21" i="20"/>
  <c r="AH21" i="20" s="1"/>
  <c r="U70" i="23" s="1"/>
  <c r="V18" i="20"/>
  <c r="AH18" i="20" s="1"/>
  <c r="U69" i="23" s="1"/>
  <c r="V22" i="20"/>
  <c r="AH22" i="20" s="1"/>
  <c r="U93" i="23" s="1"/>
  <c r="S33" i="20"/>
  <c r="AE33" i="20" s="1"/>
  <c r="R96" i="23" s="1"/>
  <c r="S37" i="20"/>
  <c r="AE37" i="20" s="1"/>
  <c r="R49" i="23" s="1"/>
  <c r="Q43" i="20"/>
  <c r="AC43" i="20" s="1"/>
  <c r="P53" i="23" s="1"/>
  <c r="Q41" i="20"/>
  <c r="AC41" i="20" s="1"/>
  <c r="P6" i="23" s="1"/>
  <c r="Q42" i="20"/>
  <c r="AC42" i="20" s="1"/>
  <c r="P7" i="23" s="1"/>
  <c r="Q40" i="20"/>
  <c r="AC40" i="20" s="1"/>
  <c r="P52" i="23" s="1"/>
  <c r="Q35" i="20"/>
  <c r="AC35" i="20" s="1"/>
  <c r="P32" i="23" s="1"/>
  <c r="Q34" i="20"/>
  <c r="AC34" i="20" s="1"/>
  <c r="P97" i="23" s="1"/>
  <c r="Q33" i="20"/>
  <c r="AC33" i="20" s="1"/>
  <c r="P96" i="23" s="1"/>
  <c r="Q37" i="20"/>
  <c r="AC37" i="20" s="1"/>
  <c r="P49" i="23" s="1"/>
  <c r="Y20" i="20"/>
  <c r="AK20" i="20" s="1"/>
  <c r="X5" i="23" s="1"/>
  <c r="T52" i="20"/>
  <c r="AF52" i="20" s="1"/>
  <c r="S73" i="23" s="1"/>
  <c r="T59" i="20"/>
  <c r="AF59" i="20" s="1"/>
  <c r="S37" i="23" s="1"/>
  <c r="T57" i="20"/>
  <c r="AF57" i="20" s="1"/>
  <c r="S8" i="23" s="1"/>
  <c r="T60" i="20"/>
  <c r="AF60" i="20" s="1"/>
  <c r="S80" i="23" s="1"/>
  <c r="T58" i="20"/>
  <c r="AF58" i="20" s="1"/>
  <c r="S9" i="23" s="1"/>
  <c r="T56" i="20"/>
  <c r="AF56" i="20" s="1"/>
  <c r="S56" i="23" s="1"/>
  <c r="T54" i="20"/>
  <c r="AF54" i="20" s="1"/>
  <c r="S54" i="23" s="1"/>
  <c r="T53" i="20"/>
  <c r="AF53" i="20" s="1"/>
  <c r="S20" i="23" s="1"/>
  <c r="T55" i="20"/>
  <c r="AF55" i="20" s="1"/>
  <c r="S55" i="23" s="1"/>
  <c r="T51" i="20"/>
  <c r="AF51" i="20" s="1"/>
  <c r="S36" i="23" s="1"/>
  <c r="P125" i="20"/>
  <c r="AB125" i="20" s="1"/>
  <c r="O14" i="23" s="1"/>
  <c r="X16" i="20"/>
  <c r="AJ16" i="20" s="1"/>
  <c r="W91" i="23" s="1"/>
  <c r="Y19" i="20"/>
  <c r="AK19" i="20" s="1"/>
  <c r="X48" i="23" s="1"/>
  <c r="F116" i="20"/>
  <c r="AP111" i="20" s="1"/>
  <c r="S24" i="20"/>
  <c r="AE24" i="20" s="1"/>
  <c r="R72" i="23" s="1"/>
  <c r="P6" i="20"/>
  <c r="AB6" i="20" s="1"/>
  <c r="O19" i="23" s="1"/>
  <c r="X24" i="20"/>
  <c r="AJ24" i="20" s="1"/>
  <c r="W72" i="23" s="1"/>
  <c r="G147" i="20"/>
  <c r="AQ142" i="20" s="1"/>
  <c r="F5" i="24"/>
  <c r="S36" i="20"/>
  <c r="AE36" i="20" s="1"/>
  <c r="R33" i="23" s="1"/>
  <c r="O20" i="20"/>
  <c r="AA20" i="20" s="1"/>
  <c r="N5" i="23" s="1"/>
  <c r="V42" i="20"/>
  <c r="AH42" i="20" s="1"/>
  <c r="U7" i="23" s="1"/>
  <c r="Q39" i="20"/>
  <c r="AC39" i="20" s="1"/>
  <c r="P51" i="23" s="1"/>
  <c r="D62" i="20"/>
  <c r="D63" i="20" s="1"/>
  <c r="R9" i="20"/>
  <c r="AD9" i="20" s="1"/>
  <c r="Q68" i="23" s="1"/>
  <c r="R4" i="20"/>
  <c r="AD4" i="20" s="1"/>
  <c r="Q89" i="23" s="1"/>
  <c r="R5" i="20"/>
  <c r="AD5" i="20" s="1"/>
  <c r="Q30" i="23" s="1"/>
  <c r="R8" i="20"/>
  <c r="AD8" i="20" s="1"/>
  <c r="Q90" i="23" s="1"/>
  <c r="W17" i="20"/>
  <c r="AI17" i="20" s="1"/>
  <c r="V92" i="23" s="1"/>
  <c r="W22" i="20"/>
  <c r="AI22" i="20" s="1"/>
  <c r="V93" i="23" s="1"/>
  <c r="W25" i="20"/>
  <c r="AI25" i="20" s="1"/>
  <c r="V31" i="23" s="1"/>
  <c r="Y22" i="20"/>
  <c r="AK22" i="20" s="1"/>
  <c r="X93" i="23" s="1"/>
  <c r="Y23" i="20"/>
  <c r="AK23" i="20" s="1"/>
  <c r="X71" i="23" s="1"/>
  <c r="X17" i="20"/>
  <c r="AJ17" i="20" s="1"/>
  <c r="W92" i="23" s="1"/>
  <c r="E12" i="24"/>
  <c r="X22" i="20"/>
  <c r="AJ22" i="20" s="1"/>
  <c r="W93" i="23" s="1"/>
  <c r="S25" i="20"/>
  <c r="AE25" i="20" s="1"/>
  <c r="R31" i="23" s="1"/>
  <c r="P7" i="20"/>
  <c r="AB7" i="20" s="1"/>
  <c r="O47" i="23" s="1"/>
  <c r="D6" i="24"/>
  <c r="S21" i="20"/>
  <c r="AE21" i="20" s="1"/>
  <c r="R70" i="23" s="1"/>
  <c r="F15" i="24"/>
  <c r="X21" i="20"/>
  <c r="AJ21" i="20" s="1"/>
  <c r="W70" i="23" s="1"/>
  <c r="O24" i="20"/>
  <c r="AA24" i="20" s="1"/>
  <c r="N72" i="23" s="1"/>
  <c r="R125" i="20"/>
  <c r="AD125" i="20" s="1"/>
  <c r="Q14" i="23" s="1"/>
  <c r="R119" i="20"/>
  <c r="AD119" i="20" s="1"/>
  <c r="Q104" i="23" s="1"/>
  <c r="R121" i="20"/>
  <c r="AD121" i="20" s="1"/>
  <c r="Q106" i="23" s="1"/>
  <c r="R123" i="20"/>
  <c r="AD123" i="20" s="1"/>
  <c r="Q74" i="23" s="1"/>
  <c r="AA112" i="3"/>
  <c r="AA110" i="3"/>
  <c r="AA111" i="3"/>
  <c r="AA113" i="3"/>
  <c r="AN151" i="20"/>
  <c r="AN150" i="20"/>
  <c r="AO49" i="20"/>
  <c r="AO50" i="20"/>
  <c r="AO54" i="20"/>
  <c r="AO56" i="20"/>
  <c r="AO53" i="20"/>
  <c r="AO52" i="20"/>
  <c r="AO58" i="20"/>
  <c r="AO60" i="20"/>
  <c r="AO51" i="20"/>
  <c r="AO57" i="20"/>
  <c r="AO55" i="20"/>
  <c r="AO59" i="20"/>
  <c r="AU151" i="20"/>
  <c r="AU150" i="20"/>
  <c r="AP150" i="20"/>
  <c r="AP151" i="20"/>
  <c r="AA109" i="3"/>
  <c r="AS88" i="20" l="1"/>
  <c r="AM9" i="20"/>
  <c r="AM8" i="20"/>
  <c r="AM6" i="20"/>
  <c r="AM5" i="20"/>
  <c r="AM7" i="20"/>
  <c r="AM10" i="20"/>
  <c r="AM4" i="20"/>
  <c r="AO10" i="20"/>
  <c r="AO4" i="20"/>
  <c r="AO141" i="20"/>
  <c r="AS89" i="20"/>
  <c r="AS92" i="20"/>
  <c r="AS90" i="20"/>
  <c r="AA8" i="20"/>
  <c r="N90" i="23" s="1"/>
  <c r="AM133" i="20"/>
  <c r="AM131" i="20"/>
  <c r="AS54" i="20"/>
  <c r="AS51" i="20"/>
  <c r="AS151" i="20"/>
  <c r="AM80" i="20"/>
  <c r="AS57" i="20"/>
  <c r="AU5" i="20"/>
  <c r="AT51" i="20"/>
  <c r="AT60" i="20"/>
  <c r="AS69" i="20"/>
  <c r="AT56" i="20"/>
  <c r="AT50" i="20"/>
  <c r="AT70" i="20"/>
  <c r="AN135" i="20"/>
  <c r="AO91" i="20"/>
  <c r="AV143" i="20"/>
  <c r="AS53" i="20"/>
  <c r="AS59" i="20"/>
  <c r="AO112" i="20"/>
  <c r="AQ88" i="20"/>
  <c r="AS60" i="20"/>
  <c r="AT66" i="20"/>
  <c r="AO120" i="20"/>
  <c r="AM122" i="20"/>
  <c r="AQ103" i="20"/>
  <c r="AR49" i="20"/>
  <c r="AO123" i="20"/>
  <c r="AO125" i="20"/>
  <c r="AU80" i="20"/>
  <c r="AT68" i="20"/>
  <c r="AS49" i="20"/>
  <c r="AQ98" i="20"/>
  <c r="AU143" i="20"/>
  <c r="AS56" i="20"/>
  <c r="AU77" i="20"/>
  <c r="AV151" i="20"/>
  <c r="AO142" i="20"/>
  <c r="AM112" i="20"/>
  <c r="AO144" i="20"/>
  <c r="AU51" i="20"/>
  <c r="AU81" i="20"/>
  <c r="AU110" i="20"/>
  <c r="AU54" i="20"/>
  <c r="AV92" i="20"/>
  <c r="AM82" i="20"/>
  <c r="AU6" i="20"/>
  <c r="AW91" i="20"/>
  <c r="AR91" i="20"/>
  <c r="AM79" i="20"/>
  <c r="AU7" i="20"/>
  <c r="AU10" i="20"/>
  <c r="AR88" i="20"/>
  <c r="AR90" i="20"/>
  <c r="AU4" i="20"/>
  <c r="AM77" i="20"/>
  <c r="AR89" i="20"/>
  <c r="AM81" i="20"/>
  <c r="AU8" i="20"/>
  <c r="AO67" i="20"/>
  <c r="AR122" i="20"/>
  <c r="AN6" i="20"/>
  <c r="AQ33" i="20"/>
  <c r="AW89" i="20"/>
  <c r="AW90" i="20"/>
  <c r="AR24" i="20"/>
  <c r="AS68" i="20"/>
  <c r="AM125" i="20"/>
  <c r="AM123" i="20"/>
  <c r="AS67" i="20"/>
  <c r="AS66" i="20"/>
  <c r="AV52" i="20"/>
  <c r="AW92" i="20"/>
  <c r="AN18" i="20"/>
  <c r="AN21" i="20"/>
  <c r="AV10" i="20"/>
  <c r="AN17" i="20"/>
  <c r="AV7" i="20"/>
  <c r="AT144" i="20"/>
  <c r="AN22" i="20"/>
  <c r="AP101" i="20"/>
  <c r="AV39" i="20"/>
  <c r="AM110" i="20"/>
  <c r="AT52" i="20"/>
  <c r="AT54" i="20"/>
  <c r="AS50" i="20"/>
  <c r="AM91" i="20"/>
  <c r="AT57" i="20"/>
  <c r="AQ90" i="20"/>
  <c r="AV55" i="20"/>
  <c r="AO109" i="20"/>
  <c r="AT58" i="20"/>
  <c r="AO111" i="20"/>
  <c r="AO89" i="20"/>
  <c r="AU113" i="20"/>
  <c r="AT55" i="20"/>
  <c r="AU112" i="20"/>
  <c r="AT49" i="20"/>
  <c r="AT53" i="20"/>
  <c r="AU124" i="20"/>
  <c r="AU109" i="20"/>
  <c r="AU120" i="20"/>
  <c r="AV69" i="20"/>
  <c r="AO119" i="20"/>
  <c r="AW71" i="20"/>
  <c r="AO122" i="20"/>
  <c r="AT120" i="20"/>
  <c r="AW67" i="20"/>
  <c r="AT123" i="20"/>
  <c r="AO121" i="20"/>
  <c r="AW22" i="20"/>
  <c r="AS99" i="20"/>
  <c r="AS100" i="20"/>
  <c r="AR23" i="20"/>
  <c r="AW119" i="20"/>
  <c r="AU133" i="20"/>
  <c r="AR18" i="20"/>
  <c r="AP39" i="20"/>
  <c r="AR25" i="20"/>
  <c r="AW80" i="20"/>
  <c r="AM16" i="20"/>
  <c r="AW120" i="20"/>
  <c r="AQ18" i="20"/>
  <c r="AW122" i="20"/>
  <c r="AW124" i="20"/>
  <c r="AN103" i="20"/>
  <c r="AM120" i="20"/>
  <c r="AU134" i="20"/>
  <c r="AV57" i="20"/>
  <c r="AS58" i="20"/>
  <c r="AQ101" i="20"/>
  <c r="AT134" i="20"/>
  <c r="AS55" i="20"/>
  <c r="AO24" i="20"/>
  <c r="AQ99" i="20"/>
  <c r="AT135" i="20"/>
  <c r="AV125" i="20"/>
  <c r="AT69" i="20"/>
  <c r="AQ89" i="20"/>
  <c r="AQ102" i="20"/>
  <c r="AT71" i="20"/>
  <c r="AR9" i="20"/>
  <c r="AQ91" i="20"/>
  <c r="AO17" i="20"/>
  <c r="AO16" i="20"/>
  <c r="AO110" i="20"/>
  <c r="AO90" i="20"/>
  <c r="AO135" i="20"/>
  <c r="AO7" i="20"/>
  <c r="AR55" i="20"/>
  <c r="AN77" i="20"/>
  <c r="AR38" i="20"/>
  <c r="AQ66" i="20"/>
  <c r="AO100" i="20"/>
  <c r="AP102" i="20"/>
  <c r="AP103" i="20"/>
  <c r="AQ112" i="20"/>
  <c r="AS10" i="20"/>
  <c r="AQ111" i="20"/>
  <c r="AS109" i="20"/>
  <c r="AS5" i="20"/>
  <c r="AS111" i="20"/>
  <c r="AS9" i="20"/>
  <c r="AV38" i="20"/>
  <c r="AU78" i="20"/>
  <c r="AW101" i="20"/>
  <c r="AM113" i="20"/>
  <c r="AP100" i="20"/>
  <c r="AV5" i="20"/>
  <c r="AU122" i="20"/>
  <c r="AS8" i="20"/>
  <c r="AN16" i="20"/>
  <c r="AN25" i="20"/>
  <c r="AO102" i="20"/>
  <c r="AW102" i="20"/>
  <c r="AO79" i="20"/>
  <c r="AN89" i="20"/>
  <c r="AW99" i="20"/>
  <c r="AM111" i="20"/>
  <c r="AV4" i="20"/>
  <c r="AU125" i="20"/>
  <c r="AS6" i="20"/>
  <c r="AN19" i="20"/>
  <c r="AQ41" i="20"/>
  <c r="AV132" i="20"/>
  <c r="AO82" i="20"/>
  <c r="AN91" i="20"/>
  <c r="AQ110" i="20"/>
  <c r="AV8" i="20"/>
  <c r="AU121" i="20"/>
  <c r="AQ133" i="20"/>
  <c r="AS7" i="20"/>
  <c r="AT141" i="20"/>
  <c r="AN24" i="20"/>
  <c r="AT90" i="20"/>
  <c r="AU79" i="20"/>
  <c r="AP99" i="20"/>
  <c r="AQ113" i="20"/>
  <c r="AV9" i="20"/>
  <c r="AU123" i="20"/>
  <c r="AT143" i="20"/>
  <c r="AN23" i="20"/>
  <c r="AS123" i="20"/>
  <c r="AO9" i="20"/>
  <c r="AT91" i="20"/>
  <c r="AQ52" i="20"/>
  <c r="AS112" i="20"/>
  <c r="AO98" i="20"/>
  <c r="AM18" i="20"/>
  <c r="AN102" i="20"/>
  <c r="AQ20" i="20"/>
  <c r="AT88" i="20"/>
  <c r="AT101" i="20"/>
  <c r="AM119" i="20"/>
  <c r="AU132" i="20"/>
  <c r="AM17" i="20"/>
  <c r="AW79" i="20"/>
  <c r="AO78" i="20"/>
  <c r="AN92" i="20"/>
  <c r="AR17" i="20"/>
  <c r="AP36" i="20"/>
  <c r="AN134" i="20"/>
  <c r="AN100" i="20"/>
  <c r="AU135" i="20"/>
  <c r="AM23" i="20"/>
  <c r="AT89" i="20"/>
  <c r="AR21" i="20"/>
  <c r="AW100" i="20"/>
  <c r="AP37" i="20"/>
  <c r="AT100" i="20"/>
  <c r="AN132" i="20"/>
  <c r="AP34" i="20"/>
  <c r="AW103" i="20"/>
  <c r="AU42" i="20"/>
  <c r="AQ23" i="20"/>
  <c r="AP66" i="20"/>
  <c r="AW82" i="20"/>
  <c r="AO80" i="20"/>
  <c r="AN88" i="20"/>
  <c r="AW121" i="20"/>
  <c r="AS71" i="20"/>
  <c r="AO103" i="20"/>
  <c r="AM134" i="20"/>
  <c r="AM19" i="20"/>
  <c r="AW77" i="20"/>
  <c r="AO77" i="20"/>
  <c r="AR16" i="20"/>
  <c r="AP32" i="20"/>
  <c r="AT103" i="20"/>
  <c r="AW123" i="20"/>
  <c r="AN133" i="20"/>
  <c r="AM121" i="20"/>
  <c r="AO99" i="20"/>
  <c r="AM135" i="20"/>
  <c r="AP35" i="20"/>
  <c r="AN101" i="20"/>
  <c r="AT98" i="20"/>
  <c r="AM21" i="20"/>
  <c r="AP38" i="20"/>
  <c r="AP43" i="20"/>
  <c r="AQ22" i="20"/>
  <c r="AP41" i="20"/>
  <c r="AW78" i="20"/>
  <c r="AR19" i="20"/>
  <c r="AM25" i="20"/>
  <c r="AR20" i="20"/>
  <c r="AP31" i="20"/>
  <c r="AN98" i="20"/>
  <c r="AQ37" i="20"/>
  <c r="AO6" i="20"/>
  <c r="AR31" i="20"/>
  <c r="AO134" i="20"/>
  <c r="AR51" i="20"/>
  <c r="AQ70" i="20"/>
  <c r="AU49" i="20"/>
  <c r="AR43" i="20"/>
  <c r="AQ32" i="20"/>
  <c r="AU68" i="20"/>
  <c r="AU59" i="20"/>
  <c r="AN109" i="20"/>
  <c r="AQ34" i="20"/>
  <c r="AQ43" i="20"/>
  <c r="AN78" i="20"/>
  <c r="AR34" i="20"/>
  <c r="AW43" i="20"/>
  <c r="AQ19" i="20"/>
  <c r="AU52" i="20"/>
  <c r="AN110" i="20"/>
  <c r="AW133" i="20"/>
  <c r="AR32" i="20"/>
  <c r="AR57" i="20"/>
  <c r="AM132" i="20"/>
  <c r="AU70" i="20"/>
  <c r="AW40" i="20"/>
  <c r="AU50" i="20"/>
  <c r="AN112" i="20"/>
  <c r="AR150" i="20"/>
  <c r="AQ40" i="20"/>
  <c r="AN81" i="20"/>
  <c r="AR132" i="20"/>
  <c r="AO150" i="20"/>
  <c r="AR68" i="20"/>
  <c r="AM69" i="20"/>
  <c r="AM24" i="20"/>
  <c r="AN82" i="20"/>
  <c r="AS124" i="20"/>
  <c r="AP40" i="20"/>
  <c r="AP42" i="20"/>
  <c r="AT102" i="20"/>
  <c r="AR58" i="20"/>
  <c r="AQ68" i="20"/>
  <c r="AQ17" i="20"/>
  <c r="AP144" i="20"/>
  <c r="AV135" i="20"/>
  <c r="AQ35" i="20"/>
  <c r="AQ42" i="20"/>
  <c r="AN79" i="20"/>
  <c r="AV24" i="20"/>
  <c r="AR39" i="20"/>
  <c r="AS121" i="20"/>
  <c r="AW20" i="20"/>
  <c r="AU71" i="20"/>
  <c r="AR120" i="20"/>
  <c r="AW32" i="20"/>
  <c r="AW135" i="20"/>
  <c r="AR60" i="20"/>
  <c r="AV89" i="20"/>
  <c r="AV113" i="20"/>
  <c r="AQ134" i="20"/>
  <c r="AU60" i="20"/>
  <c r="AU55" i="20"/>
  <c r="AN113" i="20"/>
  <c r="AS17" i="20"/>
  <c r="AR121" i="20"/>
  <c r="AQ38" i="20"/>
  <c r="AU92" i="20"/>
  <c r="AQ77" i="20"/>
  <c r="AO5" i="20"/>
  <c r="AV18" i="20"/>
  <c r="AR36" i="20"/>
  <c r="AR35" i="20"/>
  <c r="AS120" i="20"/>
  <c r="AS16" i="20"/>
  <c r="AO133" i="20"/>
  <c r="AU69" i="20"/>
  <c r="AW38" i="20"/>
  <c r="AW34" i="20"/>
  <c r="AR59" i="20"/>
  <c r="AR52" i="20"/>
  <c r="AU34" i="20"/>
  <c r="AM100" i="20"/>
  <c r="AQ71" i="20"/>
  <c r="AQ131" i="20"/>
  <c r="AU58" i="20"/>
  <c r="AU57" i="20"/>
  <c r="AS82" i="20"/>
  <c r="AT112" i="20"/>
  <c r="AW31" i="20"/>
  <c r="AS81" i="20"/>
  <c r="AQ31" i="20"/>
  <c r="AU88" i="20"/>
  <c r="AQ79" i="20"/>
  <c r="AR37" i="20"/>
  <c r="AR41" i="20"/>
  <c r="AS125" i="20"/>
  <c r="AS23" i="20"/>
  <c r="AO132" i="20"/>
  <c r="AU66" i="20"/>
  <c r="AR98" i="20"/>
  <c r="AW35" i="20"/>
  <c r="AW39" i="20"/>
  <c r="AR56" i="20"/>
  <c r="AR53" i="20"/>
  <c r="AU31" i="20"/>
  <c r="AM102" i="20"/>
  <c r="AQ67" i="20"/>
  <c r="AQ135" i="20"/>
  <c r="AV131" i="20"/>
  <c r="AU56" i="20"/>
  <c r="AS80" i="20"/>
  <c r="AO68" i="20"/>
  <c r="AW19" i="20"/>
  <c r="AR119" i="20"/>
  <c r="AS119" i="20"/>
  <c r="AU32" i="20"/>
  <c r="AR142" i="20"/>
  <c r="AQ36" i="20"/>
  <c r="AU90" i="20"/>
  <c r="AP69" i="20"/>
  <c r="AO71" i="20"/>
  <c r="AR33" i="20"/>
  <c r="AR101" i="20"/>
  <c r="AW36" i="20"/>
  <c r="AW37" i="20"/>
  <c r="AR50" i="20"/>
  <c r="AU102" i="20"/>
  <c r="AU39" i="20"/>
  <c r="AM99" i="20"/>
  <c r="AP141" i="20"/>
  <c r="AV133" i="20"/>
  <c r="AS77" i="20"/>
  <c r="AV80" i="20"/>
  <c r="AV20" i="20"/>
  <c r="AM90" i="20"/>
  <c r="AV90" i="20"/>
  <c r="AW150" i="20"/>
  <c r="AU89" i="20"/>
  <c r="AV22" i="20"/>
  <c r="AW134" i="20"/>
  <c r="AP68" i="20"/>
  <c r="AO66" i="20"/>
  <c r="AR99" i="20"/>
  <c r="AW33" i="20"/>
  <c r="AM92" i="20"/>
  <c r="AU99" i="20"/>
  <c r="AU35" i="20"/>
  <c r="AV91" i="20"/>
  <c r="AP142" i="20"/>
  <c r="AN4" i="20"/>
  <c r="AV77" i="20"/>
  <c r="AV33" i="20"/>
  <c r="AV34" i="20"/>
  <c r="AO25" i="20"/>
  <c r="AQ81" i="20"/>
  <c r="AO70" i="20"/>
  <c r="AV23" i="20"/>
  <c r="AQ125" i="20"/>
  <c r="AR131" i="20"/>
  <c r="AS19" i="20"/>
  <c r="AV119" i="20"/>
  <c r="AW17" i="20"/>
  <c r="AT78" i="20"/>
  <c r="AR100" i="20"/>
  <c r="AO92" i="20"/>
  <c r="AT21" i="20"/>
  <c r="AV67" i="20"/>
  <c r="AU100" i="20"/>
  <c r="AU43" i="20"/>
  <c r="AN42" i="20"/>
  <c r="AS42" i="20"/>
  <c r="AV109" i="20"/>
  <c r="AS98" i="20"/>
  <c r="AU144" i="20"/>
  <c r="AT119" i="20"/>
  <c r="AQ58" i="20"/>
  <c r="AN68" i="20"/>
  <c r="AM71" i="20"/>
  <c r="AN9" i="20"/>
  <c r="AV82" i="20"/>
  <c r="AV56" i="20"/>
  <c r="AR135" i="20"/>
  <c r="AV70" i="20"/>
  <c r="AV43" i="20"/>
  <c r="AV120" i="20"/>
  <c r="AT77" i="20"/>
  <c r="AT125" i="20"/>
  <c r="AN70" i="20"/>
  <c r="AV36" i="20"/>
  <c r="AQ59" i="20"/>
  <c r="AV42" i="20"/>
  <c r="AS32" i="20"/>
  <c r="AQ49" i="20"/>
  <c r="AR71" i="20"/>
  <c r="AO21" i="20"/>
  <c r="AT25" i="20"/>
  <c r="AS38" i="20"/>
  <c r="AM67" i="20"/>
  <c r="AV35" i="20"/>
  <c r="AP71" i="20"/>
  <c r="AO22" i="20"/>
  <c r="AQ82" i="20"/>
  <c r="AV17" i="20"/>
  <c r="AM142" i="20"/>
  <c r="AQ121" i="20"/>
  <c r="AS24" i="20"/>
  <c r="AV123" i="20"/>
  <c r="AW18" i="20"/>
  <c r="AT81" i="20"/>
  <c r="AR123" i="20"/>
  <c r="AQ151" i="20"/>
  <c r="AT19" i="20"/>
  <c r="AU103" i="20"/>
  <c r="AU40" i="20"/>
  <c r="AU37" i="20"/>
  <c r="AR141" i="20"/>
  <c r="AS43" i="20"/>
  <c r="AV110" i="20"/>
  <c r="AP5" i="20"/>
  <c r="AU141" i="20"/>
  <c r="AT122" i="20"/>
  <c r="AQ56" i="20"/>
  <c r="AN66" i="20"/>
  <c r="AM68" i="20"/>
  <c r="AV78" i="20"/>
  <c r="AV59" i="20"/>
  <c r="AR134" i="20"/>
  <c r="AV40" i="20"/>
  <c r="AP4" i="20"/>
  <c r="AV37" i="20"/>
  <c r="AP70" i="20"/>
  <c r="AO18" i="20"/>
  <c r="AQ78" i="20"/>
  <c r="AV21" i="20"/>
  <c r="AM143" i="20"/>
  <c r="AS131" i="20"/>
  <c r="AQ123" i="20"/>
  <c r="AW70" i="20"/>
  <c r="AS20" i="20"/>
  <c r="AV121" i="20"/>
  <c r="AW23" i="20"/>
  <c r="AR102" i="20"/>
  <c r="AR124" i="20"/>
  <c r="AM89" i="20"/>
  <c r="AV68" i="20"/>
  <c r="AU101" i="20"/>
  <c r="AU33" i="20"/>
  <c r="AU36" i="20"/>
  <c r="AR144" i="20"/>
  <c r="AV112" i="20"/>
  <c r="AS101" i="20"/>
  <c r="AR8" i="20"/>
  <c r="AQ54" i="20"/>
  <c r="AN69" i="20"/>
  <c r="AT151" i="20"/>
  <c r="AM66" i="20"/>
  <c r="AV79" i="20"/>
  <c r="AV50" i="20"/>
  <c r="AV41" i="20"/>
  <c r="AV71" i="20"/>
  <c r="AN71" i="20"/>
  <c r="AR70" i="20"/>
  <c r="AT79" i="20"/>
  <c r="AS102" i="20"/>
  <c r="AT121" i="20"/>
  <c r="AQ122" i="20"/>
  <c r="AV32" i="20"/>
  <c r="AO23" i="20"/>
  <c r="AV25" i="20"/>
  <c r="AM144" i="20"/>
  <c r="AS133" i="20"/>
  <c r="AW66" i="20"/>
  <c r="AS22" i="20"/>
  <c r="AV122" i="20"/>
  <c r="AW25" i="20"/>
  <c r="AU38" i="20"/>
  <c r="AR4" i="20"/>
  <c r="AQ57" i="20"/>
  <c r="AV58" i="20"/>
  <c r="AP50" i="20"/>
  <c r="AP81" i="20"/>
  <c r="AT33" i="20"/>
  <c r="AM22" i="20"/>
  <c r="AW131" i="20"/>
  <c r="AT22" i="20"/>
  <c r="AN39" i="20"/>
  <c r="AQ24" i="20"/>
  <c r="AN120" i="20"/>
  <c r="AV16" i="20"/>
  <c r="AS21" i="20"/>
  <c r="AW21" i="20"/>
  <c r="AW42" i="20"/>
  <c r="AN143" i="20"/>
  <c r="AQ16" i="20"/>
  <c r="AS79" i="20"/>
  <c r="AN141" i="20"/>
  <c r="AN37" i="20"/>
  <c r="AN31" i="20"/>
  <c r="AT5" i="20"/>
  <c r="AN40" i="20"/>
  <c r="AT9" i="20"/>
  <c r="AN43" i="20"/>
  <c r="AQ53" i="20"/>
  <c r="AQ50" i="20"/>
  <c r="AR66" i="20"/>
  <c r="AT10" i="20"/>
  <c r="AR79" i="20"/>
  <c r="AV49" i="20"/>
  <c r="AV54" i="20"/>
  <c r="AS135" i="20"/>
  <c r="AT131" i="20"/>
  <c r="AO19" i="20"/>
  <c r="AS134" i="20"/>
  <c r="AT133" i="20"/>
  <c r="AN33" i="20"/>
  <c r="AQ60" i="20"/>
  <c r="AR69" i="20"/>
  <c r="AT4" i="20"/>
  <c r="AR80" i="20"/>
  <c r="AV53" i="20"/>
  <c r="AM151" i="20"/>
  <c r="AN41" i="20"/>
  <c r="AN35" i="20"/>
  <c r="AQ51" i="20"/>
  <c r="AT8" i="20"/>
  <c r="AR82" i="20"/>
  <c r="AV51" i="20"/>
  <c r="AN144" i="20"/>
  <c r="AN38" i="20"/>
  <c r="AN36" i="20"/>
  <c r="AT6" i="20"/>
  <c r="AR78" i="20"/>
  <c r="AN34" i="20"/>
  <c r="AR77" i="20"/>
  <c r="AT17" i="20"/>
  <c r="AT18" i="20"/>
  <c r="AS40" i="20"/>
  <c r="AS41" i="20"/>
  <c r="AP10" i="20"/>
  <c r="AR10" i="20"/>
  <c r="AQ120" i="20"/>
  <c r="AS33" i="20"/>
  <c r="AR6" i="20"/>
  <c r="AQ124" i="20"/>
  <c r="AW68" i="20"/>
  <c r="AT80" i="20"/>
  <c r="AT20" i="20"/>
  <c r="AS37" i="20"/>
  <c r="AS36" i="20"/>
  <c r="AP6" i="20"/>
  <c r="AR7" i="20"/>
  <c r="AV142" i="20"/>
  <c r="AQ7" i="20"/>
  <c r="AT23" i="20"/>
  <c r="AS34" i="20"/>
  <c r="AP9" i="20"/>
  <c r="AV141" i="20"/>
  <c r="AT24" i="20"/>
  <c r="AS39" i="20"/>
  <c r="AS31" i="20"/>
  <c r="AP7" i="20"/>
  <c r="AR40" i="20"/>
  <c r="AS143" i="20"/>
  <c r="AM101" i="20"/>
  <c r="AS113" i="20"/>
  <c r="AP119" i="20"/>
  <c r="AP21" i="20"/>
  <c r="AO42" i="20"/>
  <c r="AP25" i="20"/>
  <c r="AM98" i="20"/>
  <c r="AP54" i="20"/>
  <c r="AP134" i="20"/>
  <c r="AP135" i="20"/>
  <c r="AP59" i="20"/>
  <c r="AP51" i="20"/>
  <c r="AS18" i="20"/>
  <c r="AW142" i="20"/>
  <c r="AP80" i="20"/>
  <c r="AQ21" i="20"/>
  <c r="AO40" i="20"/>
  <c r="AN7" i="20"/>
  <c r="AP60" i="20"/>
  <c r="AP57" i="20"/>
  <c r="AP88" i="20"/>
  <c r="AP20" i="20"/>
  <c r="AP133" i="20"/>
  <c r="AM53" i="20"/>
  <c r="AW56" i="20"/>
  <c r="AW49" i="20"/>
  <c r="AW55" i="20"/>
  <c r="AW51" i="20"/>
  <c r="AW53" i="20"/>
  <c r="AW58" i="20"/>
  <c r="AW50" i="20"/>
  <c r="AW57" i="20"/>
  <c r="AW54" i="20"/>
  <c r="AW59" i="20"/>
  <c r="AW60" i="20"/>
  <c r="AW52" i="20"/>
  <c r="AO38" i="20"/>
  <c r="AR110" i="20"/>
  <c r="AW141" i="20"/>
  <c r="AM39" i="20"/>
  <c r="AP52" i="20"/>
  <c r="AP91" i="20"/>
  <c r="AP22" i="20"/>
  <c r="AP131" i="20"/>
  <c r="AM57" i="20"/>
  <c r="AW143" i="20"/>
  <c r="AU17" i="20"/>
  <c r="AM43" i="20"/>
  <c r="AN5" i="20"/>
  <c r="AP55" i="20"/>
  <c r="AP90" i="20"/>
  <c r="AP18" i="20"/>
  <c r="AP19" i="20"/>
  <c r="AP77" i="20"/>
  <c r="AT42" i="20"/>
  <c r="AU21" i="20"/>
  <c r="AS142" i="20"/>
  <c r="AP79" i="20"/>
  <c r="AM36" i="20"/>
  <c r="AN8" i="20"/>
  <c r="AP56" i="20"/>
  <c r="AP89" i="20"/>
  <c r="AP16" i="20"/>
  <c r="AP24" i="20"/>
  <c r="AP17" i="20"/>
  <c r="AW112" i="20"/>
  <c r="AU18" i="20"/>
  <c r="AS141" i="20"/>
  <c r="AP78" i="20"/>
  <c r="AT41" i="20"/>
  <c r="AP49" i="20"/>
  <c r="AT34" i="20"/>
  <c r="AO34" i="20"/>
  <c r="AP58" i="20"/>
  <c r="AW10" i="20"/>
  <c r="AM50" i="20"/>
  <c r="AM56" i="20"/>
  <c r="AW4" i="20"/>
  <c r="AR112" i="20"/>
  <c r="AU20" i="20"/>
  <c r="AT110" i="20"/>
  <c r="AM31" i="20"/>
  <c r="AM42" i="20"/>
  <c r="AT39" i="20"/>
  <c r="AT38" i="20"/>
  <c r="AO39" i="20"/>
  <c r="AO31" i="20"/>
  <c r="AV99" i="20"/>
  <c r="AQ4" i="20"/>
  <c r="AM60" i="20"/>
  <c r="AR113" i="20"/>
  <c r="AU24" i="20"/>
  <c r="AT111" i="20"/>
  <c r="AM40" i="20"/>
  <c r="AM38" i="20"/>
  <c r="AT43" i="20"/>
  <c r="AO36" i="20"/>
  <c r="AO33" i="20"/>
  <c r="AV103" i="20"/>
  <c r="AQ5" i="20"/>
  <c r="AM54" i="20"/>
  <c r="AW5" i="20"/>
  <c r="AN124" i="20"/>
  <c r="AW9" i="20"/>
  <c r="AN125" i="20"/>
  <c r="AR109" i="20"/>
  <c r="AU25" i="20"/>
  <c r="AT109" i="20"/>
  <c r="AM34" i="20"/>
  <c r="AM37" i="20"/>
  <c r="AT36" i="20"/>
  <c r="AO43" i="20"/>
  <c r="AO32" i="20"/>
  <c r="AV102" i="20"/>
  <c r="AQ8" i="20"/>
  <c r="AW113" i="20"/>
  <c r="AN119" i="20"/>
  <c r="AU23" i="20"/>
  <c r="AM35" i="20"/>
  <c r="AM32" i="20"/>
  <c r="AT31" i="20"/>
  <c r="AO37" i="20"/>
  <c r="AV100" i="20"/>
  <c r="AQ9" i="20"/>
  <c r="AW110" i="20"/>
  <c r="AM52" i="20"/>
  <c r="AM58" i="20"/>
  <c r="AW8" i="20"/>
  <c r="AN122" i="20"/>
  <c r="AW6" i="20"/>
  <c r="AN121" i="20"/>
  <c r="AU16" i="20"/>
  <c r="AM33" i="20"/>
  <c r="AT37" i="20"/>
  <c r="AT40" i="20"/>
  <c r="AO41" i="20"/>
  <c r="AV101" i="20"/>
  <c r="AQ10" i="20"/>
  <c r="AW109" i="20"/>
  <c r="AM51" i="20"/>
  <c r="AU19" i="20"/>
  <c r="AT35" i="20"/>
  <c r="AM59" i="20"/>
  <c r="AM49" i="20"/>
  <c r="AP123" i="20"/>
  <c r="AP121" i="20"/>
  <c r="AP120" i="20"/>
  <c r="AP125" i="20"/>
  <c r="AP124" i="20"/>
  <c r="AW24" i="20"/>
  <c r="AQ144" i="20"/>
  <c r="AQ141" i="20"/>
  <c r="AQ143" i="20"/>
  <c r="AP112" i="20"/>
  <c r="AP113" i="20"/>
  <c r="AP109" i="20"/>
  <c r="AN55" i="20"/>
  <c r="AN54" i="20"/>
  <c r="AN52" i="20"/>
  <c r="AN60" i="20"/>
  <c r="AN51" i="20"/>
  <c r="AN58" i="20"/>
  <c r="AN57" i="20"/>
  <c r="AN53" i="20"/>
  <c r="AN50" i="20"/>
  <c r="AN59" i="20"/>
  <c r="AN56" i="20"/>
  <c r="AN49" i="20"/>
  <c r="AP110" i="20"/>
</calcChain>
</file>

<file path=xl/sharedStrings.xml><?xml version="1.0" encoding="utf-8"?>
<sst xmlns="http://schemas.openxmlformats.org/spreadsheetml/2006/main" count="4853" uniqueCount="1408">
  <si>
    <t>สูตรคำนวนข้อมูลหมวดค่าใช้จ่าย</t>
  </si>
  <si>
    <t>ลำดับ</t>
  </si>
  <si>
    <t>หมวดค่าใช้จ่าย</t>
  </si>
  <si>
    <t>ค่าใช้จ่าย(บาท)/RW</t>
  </si>
  <si>
    <t>%diff ค่าเฉลี่ย/ปชก.</t>
  </si>
  <si>
    <t>บุคลากรรวม</t>
  </si>
  <si>
    <t xml:space="preserve">  = ค่าใช้จ่ายในหมวดบุคลากรรวม หารด้วย Adj.RW รวม(Quick Method)</t>
  </si>
  <si>
    <t xml:space="preserve"> = (ค่าใช้จ่าย(บาท)/RWในหมวดบุคลากรรวมของร.พ. - ค่าเฉลี่ยค่าใช้จ่าย(บาท)/RWในหมวดบุคลากรรวมของกลุ่มร.พ.นั้น) คูณ 100 หารด้วยค่าเฉลี่ยค่าใช้จ่าย(บาท)/RWในหมวดบุคลากรรวมของกลุ่มร.พ.นั้น</t>
  </si>
  <si>
    <t>ค่าฝึกอบรม</t>
  </si>
  <si>
    <t xml:space="preserve">  = ค่าใช้จ่ายในหมวดค่าฝึกอบรม หารด้วย Adj.RW รวม(Quick Method)</t>
  </si>
  <si>
    <t xml:space="preserve"> = (ค่าใช้จ่าย(บาท)/RWในหมวดค่าฝึกอบรมของร.พ. - ค่าเฉลี่ยค่าใช้จ่าย(บาท)/RWในหมวดค่าฝึกอบรมของกลุ่มร.พ.นั้น) คูณ 100 หารด้วยค่าเฉลี่ยค่าใช้จ่าย(บาท)/RWในหมวดค่าฝึกอบรมของกลุ่มร.พ.นั้น</t>
  </si>
  <si>
    <t>ยาใช้ไป</t>
  </si>
  <si>
    <t xml:space="preserve">  = ค่าใช้จ่ายในหมวดยาใช้ไป หารด้วย Adj.RW รวม(Quick Method)</t>
  </si>
  <si>
    <t xml:space="preserve"> = (ค่าใช้จ่าย(บาท)/RWในหมวดยาใช้ไปของร.พ. - ค่าเฉลี่ยค่าใช้จ่าย(บาท)/RWในหมวดยาใช้ไปของกลุ่มร.พ.นั้น) คูณ 100 หารด้วยค่าเฉลี่ยค่าใช้จ่าย(บาท)/RWในหมวดยาใช้ไปของกลุ่มร.พ.นั้น</t>
  </si>
  <si>
    <t>เวชภัณฑ์ที่ไม่ใช่ยา</t>
  </si>
  <si>
    <t xml:space="preserve">  = ค่าใช้จ่ายในหมวดเวชภัณฑ์ที่ไม่ใช่ยา หารด้วย Adj.RW รวม(Quick Method)</t>
  </si>
  <si>
    <t xml:space="preserve"> = (ค่าใช้จ่าย(บาท)/RWในหมวดเวชภัณฑ์ที่ไม่ใช่ยาของร.พ. - ค่าเฉลี่ยค่าใช้จ่าย(บาท)/RWในหมวดเวชภัณฑ์ที่ไม่ใช่ยาของกลุ่มร.พ.นั้น) คูณ 100 หารด้วยค่าเฉลี่ยค่าใช้จ่าย(บาท)/RWในหมวดเวชภัณฑ์ที่ไม่ใช่ยาของกลุ่มร.พ.นั้น</t>
  </si>
  <si>
    <t>วัสดุการแพทย์</t>
  </si>
  <si>
    <t xml:space="preserve">  = ค่าใช้จ่ายในหมวดวัสดุการแพทย์ หารด้วย Adj.RW รวม(Quick Method)</t>
  </si>
  <si>
    <t xml:space="preserve"> = (ค่าใช้จ่าย(บาท)/RWในหมวดวัสดุการแพทย์ของร.พ. - ค่าเฉลี่ยค่าใช้จ่าย(บาท)/RWในหมวดวัสดุการแพทย์ของกลุ่มร.พ.นั้น) คูณ 100 หารด้วยค่าเฉลี่ยค่าใช้จ่าย(บาท)/RWในหมวดวัสดุการแพทย์ของกลุ่มร.พ.นั้น</t>
  </si>
  <si>
    <t xml:space="preserve">วัสดุวิทยาศาสตร์ </t>
  </si>
  <si>
    <t xml:space="preserve">  = ค่าใช้จ่ายในหมวดวัสดุวิทยาศาสตร์  หารด้วย Adj.RW รวม(Quick Method)</t>
  </si>
  <si>
    <t xml:space="preserve"> = (ค่าใช้จ่าย(บาท)/RWในหมวดวัสดุวิทยาศาสตร์ของร.พ. - ค่าเฉลี่ยค่าใช้จ่าย(บาท)/RWในหมวดวัสดุวิทยาศาสตร์ของกลุ่มร.พ.นั้น) คูณ 100 หารด้วยค่าเฉลี่ยค่าใช้จ่าย(บาท)/RWในหมวดวัสดุวิทยาศาสตร์ของกลุ่มร.พ.นั้น</t>
  </si>
  <si>
    <t>วัสดุอื่น</t>
  </si>
  <si>
    <t xml:space="preserve">  = ค่าใช้จ่ายในหมวดวัสดุอื่น หารด้วย Adj.RW รวม(Quick Method)</t>
  </si>
  <si>
    <t xml:space="preserve"> = (ค่าใช้จ่าย(บาท)/RWในหมวดวัสดุอื่นของร.พ. - ค่าเฉลี่ยค่าใช้จ่าย(บาท)/RWในหมวดวัสดุอื่นของกลุ่มร.พ.นั้น) คูณ 100 หารด้วยค่าเฉลี่ยค่าใช้จ่าย(บาท)/RWในหมวดวัสดุอื่นของกลุ่มร.พ.นั้น</t>
  </si>
  <si>
    <t>ซ่อมแซม/จ้างเหมา</t>
  </si>
  <si>
    <t xml:space="preserve">  = ค่าใช้จ่ายในหมวดซ่อมแซม/จ้างเหมา หารด้วย Adj.RW รวม(Quick Method)</t>
  </si>
  <si>
    <t xml:space="preserve"> = (ค่าใช้จ่าย(บาท)/RWในหมวดซ่อมแซม/จ้างเหมาของร.พ. - ค่าเฉลี่ยค่าใช้จ่าย(บาท)/RWในหมวดซ่อมแซม/จ้างเหมาของกลุ่มร.พ.นั้น) คูณ 100 หารด้วยค่าเฉลี่ยค่าใช้จ่าย(บาท)/RWในหมวดซ่อมแซม/จ้างเหมาของกลุ่มร.พ.นั้น</t>
  </si>
  <si>
    <t>จ้างตรวจLAB</t>
  </si>
  <si>
    <t xml:space="preserve">  = ค่าใช้จ่ายในหมวดจ้างตรวจLAB หารด้วย Adj.RW รวม(Quick Method)</t>
  </si>
  <si>
    <t xml:space="preserve"> = (ค่าใช้จ่าย(บาท)/RWในหมวดจ้างตรวจLABของร.พ. - ค่าเฉลี่ยค่าใช้จ่าย(บาท)/RWในหมวดจ้างตรวจLABของกลุ่มร.พ.นั้น) คูณ 100 หารด้วยค่าเฉลี่ยค่าใช้จ่าย(บาท)/RWในหมวดจ้างตรวจLABของกลุ่มร.พ.นั้น</t>
  </si>
  <si>
    <t>ค่าสาธารณูปโภค</t>
  </si>
  <si>
    <t xml:space="preserve">  = ค่าใช้จ่ายในหมวดค่าสาธารณูปโภค หารด้วย Adj.RW รวม(Quick Method)</t>
  </si>
  <si>
    <t xml:space="preserve"> = (ค่าใช้จ่าย(บาท)/RWในหมวดค่าสาธารณูปโภคของร.พ. - ค่าเฉลี่ยค่าใช้จ่าย(บาท)/RWในหมวดค่าสาธารณูปโภคของกลุ่มร.พ.นั้น) คูณ 100 หารด้วยค่าเฉลี่ยค่าใช้จ่าย(บาท)/RWในหมวดค่าสาธารณูปโภคของกลุ่มร.พ.นั้น</t>
  </si>
  <si>
    <t>ค่าใช้สอยอื่นๆ</t>
  </si>
  <si>
    <t xml:space="preserve">  = ค่าใช้จ่ายในหมวดค่าใช้สอยอื่นๆ หารด้วย Adj.RW รวม(Quick Method)</t>
  </si>
  <si>
    <t xml:space="preserve"> = (ค่าใช้จ่าย(บาท)/RWในหมวดค่าใช้สอยอื่นๆของร.พ. - ค่าเฉลี่ยค่าใช้จ่าย(บาท)/RWในหมวดค่าใช้สอยอื่นๆของกลุ่มร.พ.นั้น) คูณ 100 หารด้วยค่าเฉลี่ยค่าใช้จ่าย(บาท)/RWในหมวดค่าใช้สอยอื่นๆของกลุ่มร.พ.นั้น</t>
  </si>
  <si>
    <t>ค่าใช้จ่ายอื่นๆ</t>
  </si>
  <si>
    <t xml:space="preserve">  = ค่าใช้จ่ายในหมวดค่าใช้จ่ายอื่นๆ หารด้วย Adj.RW รวม(Quick Method)</t>
  </si>
  <si>
    <t xml:space="preserve"> = (ค่าใช้จ่าย(บาท)/RWในหมวดค่าใช้จ่ายอื่นๆของร.พ. - ค่าเฉลี่ยค่าใช้จ่าย(บาท)/RWในหมวดค่าใช้จ่ายอื่นๆของกลุ่มร.พ.นั้น) คูณ 100 หารด้วยค่าเฉลี่ยค่าใช้จ่าย(บาท)/RWในหมวดค่าใช้จ่ายอื่นๆของกลุ่มร.พ.นั้น</t>
  </si>
  <si>
    <r>
      <t>หมายเหตุ</t>
    </r>
    <r>
      <rPr>
        <sz val="12"/>
        <color indexed="8"/>
        <rFont val="Tahoma"/>
        <family val="2"/>
        <charset val="222"/>
      </rPr>
      <t xml:space="preserve"> : Factor Quick Method ในการคำนวนหาค่า Adj.RW รวม คือ รพ.ศูนย์/รพ.ทั่วไป = 14, รพช.ขนาดใหญ่ = 17, รพช.ขนาดกลาง/เล็ก = 21</t>
    </r>
  </si>
  <si>
    <t>จังหวัด</t>
  </si>
  <si>
    <t>โรงพยาบาล</t>
  </si>
  <si>
    <t>Factor</t>
  </si>
  <si>
    <t>อุดรธานี</t>
  </si>
  <si>
    <t>ห้วยเกิ้ง</t>
  </si>
  <si>
    <t>หนองคาย</t>
  </si>
  <si>
    <t>โพธิ์ตาก</t>
  </si>
  <si>
    <t>สกลนคร</t>
  </si>
  <si>
    <t>นิคมน้ำอูน</t>
  </si>
  <si>
    <t>นครพนม</t>
  </si>
  <si>
    <t>วังยาง</t>
  </si>
  <si>
    <t>เลย</t>
  </si>
  <si>
    <t>นาแห้ว</t>
  </si>
  <si>
    <t>บึงกาฬ</t>
  </si>
  <si>
    <t>บุ่งคล้า</t>
  </si>
  <si>
    <t>นาทม</t>
  </si>
  <si>
    <t>ประจักษ์ศิลปาคม</t>
  </si>
  <si>
    <t>กู่แก้ว</t>
  </si>
  <si>
    <t>สระใคร</t>
  </si>
  <si>
    <t>เต่างอย</t>
  </si>
  <si>
    <t>หนองหิน</t>
  </si>
  <si>
    <t>หนองแสง</t>
  </si>
  <si>
    <t>รัตนวาปี</t>
  </si>
  <si>
    <t>ภูเรือ</t>
  </si>
  <si>
    <t>เฝ้าไร่</t>
  </si>
  <si>
    <t>นายูง</t>
  </si>
  <si>
    <t>ศรีเชียงใหม่</t>
  </si>
  <si>
    <t>ปลาปาก</t>
  </si>
  <si>
    <t>พิบูลย์รักษ์</t>
  </si>
  <si>
    <t>นาด้วง</t>
  </si>
  <si>
    <t>สร้างคอม</t>
  </si>
  <si>
    <t>ท่าอุเทน</t>
  </si>
  <si>
    <t>บ้านแพง</t>
  </si>
  <si>
    <t>สังคม</t>
  </si>
  <si>
    <t>ไชยวาน</t>
  </si>
  <si>
    <t>ภูหลวง</t>
  </si>
  <si>
    <t>ส่องดาว</t>
  </si>
  <si>
    <t>กุดบาก</t>
  </si>
  <si>
    <t>โพนสวรรค์</t>
  </si>
  <si>
    <t>ทุ่งฝน</t>
  </si>
  <si>
    <t>เจริญศิลป์</t>
  </si>
  <si>
    <t>นาหว้า</t>
  </si>
  <si>
    <t>ศรีวิไล</t>
  </si>
  <si>
    <t>โพนนาแก้ว</t>
  </si>
  <si>
    <t>วาริชภูมิ</t>
  </si>
  <si>
    <t>เอราวัณ</t>
  </si>
  <si>
    <t>หนองบัวลำภู</t>
  </si>
  <si>
    <t>นาวังฯ</t>
  </si>
  <si>
    <t>เรณูนคร</t>
  </si>
  <si>
    <t>กุสุมาลย์</t>
  </si>
  <si>
    <t>ศรีธาตุ</t>
  </si>
  <si>
    <t>ท่าลี่</t>
  </si>
  <si>
    <t>คำตากล้า</t>
  </si>
  <si>
    <t>โคกศรีสุพรรณ</t>
  </si>
  <si>
    <t>ปากชม</t>
  </si>
  <si>
    <t>ภูกระดึง</t>
  </si>
  <si>
    <t>บึงโขงหลง</t>
  </si>
  <si>
    <t>โนนสัง</t>
  </si>
  <si>
    <t>โนนสะอาด</t>
  </si>
  <si>
    <t>ปากคาด</t>
  </si>
  <si>
    <t>ธาตุพนม</t>
  </si>
  <si>
    <t>พรเจริญ</t>
  </si>
  <si>
    <t>ผาขาว</t>
  </si>
  <si>
    <t>วังสามหมอ</t>
  </si>
  <si>
    <t>นาแก</t>
  </si>
  <si>
    <t>โซ่พิสัย</t>
  </si>
  <si>
    <t>หนองวัวซอ</t>
  </si>
  <si>
    <t>สุวรรณคูหา</t>
  </si>
  <si>
    <t>กุดจับ</t>
  </si>
  <si>
    <t>เชียงคาน</t>
  </si>
  <si>
    <t>น้ำโสม</t>
  </si>
  <si>
    <t>ศรีสงคราม</t>
  </si>
  <si>
    <t>บ้านม่วง</t>
  </si>
  <si>
    <t>นากลาง</t>
  </si>
  <si>
    <t>ด่านซ้าย</t>
  </si>
  <si>
    <t>พังโคน</t>
  </si>
  <si>
    <t>เซกา</t>
  </si>
  <si>
    <t>อากาศอำนวย</t>
  </si>
  <si>
    <t>โพนพิสัย</t>
  </si>
  <si>
    <t>ศรีบุญเรือง</t>
  </si>
  <si>
    <t>เพ็ญ</t>
  </si>
  <si>
    <t>วังสะพุง</t>
  </si>
  <si>
    <t>หนองหาน</t>
  </si>
  <si>
    <t>บ้านผือ</t>
  </si>
  <si>
    <t>บ้านดุง</t>
  </si>
  <si>
    <t>วานรนิวาส</t>
  </si>
  <si>
    <t>กุมภวาปี</t>
  </si>
  <si>
    <t>สว่างแดนดิน</t>
  </si>
  <si>
    <t>ท่าบ่อ</t>
  </si>
  <si>
    <t>ประจักษ์</t>
  </si>
  <si>
    <t>พระอาจารย์แบนฯ</t>
  </si>
  <si>
    <t>พระอาจารย์ฝั้น</t>
  </si>
  <si>
    <t>กลุ่ม 1</t>
  </si>
  <si>
    <t>รายได้(บาท)/ปชก.</t>
  </si>
  <si>
    <t>&gt;Mean-1SD</t>
  </si>
  <si>
    <t>เหมาจ่ายรายหัว UC</t>
  </si>
  <si>
    <t>เรียกเก็บUC/กองทุนUC/EMS/Covid</t>
  </si>
  <si>
    <t>ประกันสังคม</t>
  </si>
  <si>
    <t>ข้าราชการ</t>
  </si>
  <si>
    <t>พรบ.</t>
  </si>
  <si>
    <t>ชำระเงินเอง</t>
  </si>
  <si>
    <t>งบบุคลากร</t>
  </si>
  <si>
    <t>ค่าเฉลี่ยของกลุ่ม</t>
  </si>
  <si>
    <t>mean-1SD</t>
  </si>
  <si>
    <t>กลุ่ม 2</t>
  </si>
  <si>
    <t>กลุ่ม 3</t>
  </si>
  <si>
    <t>กลุ่ม 4</t>
  </si>
  <si>
    <t>กลุ่ม 5</t>
  </si>
  <si>
    <t>กลุ่ม 6</t>
  </si>
  <si>
    <t>กลุ่ม 7</t>
  </si>
  <si>
    <t>กลุ่ม 8</t>
  </si>
  <si>
    <t>กลุ่ม 9</t>
  </si>
  <si>
    <t>กลุ่ม 10</t>
  </si>
  <si>
    <t>กลุ่ม 11</t>
  </si>
  <si>
    <t>กลุ่ม 12</t>
  </si>
  <si>
    <t>กลุ่ม 13</t>
  </si>
  <si>
    <t>11050</t>
  </si>
  <si>
    <t>11016</t>
  </si>
  <si>
    <t>11033</t>
  </si>
  <si>
    <t>28778</t>
  </si>
  <si>
    <t>11094</t>
  </si>
  <si>
    <t>40840</t>
  </si>
  <si>
    <t>รหัส</t>
  </si>
  <si>
    <t>25058</t>
  </si>
  <si>
    <t>25059</t>
  </si>
  <si>
    <t>21356</t>
  </si>
  <si>
    <t>11100</t>
  </si>
  <si>
    <t>11107</t>
  </si>
  <si>
    <t>11040</t>
  </si>
  <si>
    <t>11041</t>
  </si>
  <si>
    <t>11043</t>
  </si>
  <si>
    <t>11046</t>
  </si>
  <si>
    <t>11047</t>
  </si>
  <si>
    <t>11048</t>
  </si>
  <si>
    <t>11049</t>
  </si>
  <si>
    <t>10704</t>
  </si>
  <si>
    <t>10991</t>
  </si>
  <si>
    <t>10992</t>
  </si>
  <si>
    <t>10993</t>
  </si>
  <si>
    <t>10994</t>
  </si>
  <si>
    <t>23367</t>
  </si>
  <si>
    <t>10671</t>
  </si>
  <si>
    <t>11013</t>
  </si>
  <si>
    <t>11014</t>
  </si>
  <si>
    <t>11015</t>
  </si>
  <si>
    <t>11017</t>
  </si>
  <si>
    <t>11018</t>
  </si>
  <si>
    <t>11019</t>
  </si>
  <si>
    <t>11020</t>
  </si>
  <si>
    <t>11021</t>
  </si>
  <si>
    <t>11022</t>
  </si>
  <si>
    <t>11023</t>
  </si>
  <si>
    <t>11024</t>
  </si>
  <si>
    <t>11025</t>
  </si>
  <si>
    <t>11026</t>
  </si>
  <si>
    <t>11027</t>
  </si>
  <si>
    <t>11028</t>
  </si>
  <si>
    <t>11029</t>
  </si>
  <si>
    <t>11446</t>
  </si>
  <si>
    <t>10705</t>
  </si>
  <si>
    <t>11030</t>
  </si>
  <si>
    <t>11031</t>
  </si>
  <si>
    <t>11032</t>
  </si>
  <si>
    <t>11034</t>
  </si>
  <si>
    <t>11035</t>
  </si>
  <si>
    <t>11036</t>
  </si>
  <si>
    <t>11037</t>
  </si>
  <si>
    <t>11038</t>
  </si>
  <si>
    <t>11039</t>
  </si>
  <si>
    <t>11447</t>
  </si>
  <si>
    <t>14133</t>
  </si>
  <si>
    <t>28861</t>
  </si>
  <si>
    <t>10706</t>
  </si>
  <si>
    <t>11042</t>
  </si>
  <si>
    <t>11044</t>
  </si>
  <si>
    <t>11045</t>
  </si>
  <si>
    <t>11448</t>
  </si>
  <si>
    <t>28811</t>
  </si>
  <si>
    <t>28815</t>
  </si>
  <si>
    <t>10710</t>
  </si>
  <si>
    <t>11089</t>
  </si>
  <si>
    <t>11090</t>
  </si>
  <si>
    <t>11091</t>
  </si>
  <si>
    <t>11092</t>
  </si>
  <si>
    <t>11093</t>
  </si>
  <si>
    <t>11095</t>
  </si>
  <si>
    <t>11096</t>
  </si>
  <si>
    <t>11097</t>
  </si>
  <si>
    <t>11098</t>
  </si>
  <si>
    <t>11099</t>
  </si>
  <si>
    <t>11101</t>
  </si>
  <si>
    <t>11102</t>
  </si>
  <si>
    <t>11103</t>
  </si>
  <si>
    <t>11450</t>
  </si>
  <si>
    <t>21323</t>
  </si>
  <si>
    <t>10711</t>
  </si>
  <si>
    <t>11104</t>
  </si>
  <si>
    <t>11105</t>
  </si>
  <si>
    <t>11106</t>
  </si>
  <si>
    <t>11108</t>
  </si>
  <si>
    <t>11109</t>
  </si>
  <si>
    <t>11110</t>
  </si>
  <si>
    <t>11111</t>
  </si>
  <si>
    <t>11112</t>
  </si>
  <si>
    <t>11451</t>
  </si>
  <si>
    <t>กลุ่มที่</t>
  </si>
  <si>
    <t>รวมค่าใช้จ่าย/RW</t>
  </si>
  <si>
    <t>สูตรคำนวนข้อมูลหมวดรายได้</t>
  </si>
  <si>
    <t>หมวดรายได้</t>
  </si>
  <si>
    <t xml:space="preserve">  = รายได้ในหมวดเหมาจ่ายรายหัว UC หารด้วยประชากร UC ในพื้นที่รับผิดชอบ</t>
  </si>
  <si>
    <t xml:space="preserve"> = (รายได้(บาท)/ปชก.ในหมวดเหมาจ่ายรายหัว UC ของร.พ. - ค่าเฉลี่ยรายได้(บาท)/ปชก.ในหมวดเหมาจ่ายรายหัว UC ของกลุ่มร.พ.นั้น) คูณ 100 หารด้วยค่าเฉลี่ยรายได้(บาท)/ปชก.ในหมวดเหมาจ่ายรายหัว UC ของกลุ่มร.พ.นั้น</t>
  </si>
  <si>
    <t>เรียกเก็บUC/กองทุนUC/EMS</t>
  </si>
  <si>
    <t xml:space="preserve">  = รายได้ในหมวดเรียกเก็บUC/กองทุนUC/EMS หารด้วยประชากร UC ในพื้นที่รับผิดชอบ</t>
  </si>
  <si>
    <t xml:space="preserve"> = (รายได้(บาท)/ปชก.ในหมวดเรียกเก็บUC/กองทุนUC/EMS ของร.พ. - ค่าเฉลี่ยรายได้(บาท)/ปชก.ในหมวดเรียกเก็บUC/กองทุนUC/EMS ของกลุ่มร.พ.นั้น) คูณ 100 หารด้วยค่าเฉลี่ยรายได้(บาท)/ปชก.ในหมวดเรียกเก็บUC/กองทุนUC/EMS ของกลุ่มร.พ.นั้น</t>
  </si>
  <si>
    <t xml:space="preserve">  = รายได้ในหมวดประกันสังคม หารด้วยประชากรประกันสังคมในพื้นที่รับผิดชอบ</t>
  </si>
  <si>
    <t xml:space="preserve"> = (รายได้(บาท)/ปชก.ในหมวดประกันสังคมของร.พ. - ค่าเฉลี่ยรายได้(บาท)/ปชก.ในหมวดประกันสังคมของกลุ่มร.พ.นั้น) คูณ 100 หารด้วยค่าเฉลี่ยรายได้(บาท)/ปชก.ในหมวดประกันสังคมของกลุ่มร.พ.นั้น</t>
  </si>
  <si>
    <t xml:space="preserve">  = รายได้ในหมวดข้าราชการ หารด้วยประชากรข้าราชการในพื้นที่รับผิดชอบ</t>
  </si>
  <si>
    <t xml:space="preserve"> = (รายได้(บาท)/ปชก.ในหมวดข้าราชการของร.พ. - ค่าเฉลี่ยรายได้(บาท)/ปชก.ในหมวดข้าราชการของกลุ่มร.พ.นั้น) คูณ 100 หารด้วยค่าเฉลี่ยรายได้(บาท)/ปชก.ในหมวดข้าราชการของกลุ่มร.พ.นั้น</t>
  </si>
  <si>
    <t xml:space="preserve">  = รายได้ในหมวดพรบ. หารด้วยประชากรทุกสิทธิ์ในพื้นที่รับผิดชอบ</t>
  </si>
  <si>
    <t xml:space="preserve"> = (รายได้(บาท)/ปชก.ในหมวดพรบ.ของร.พ. - ค่าเฉลี่ยรายได้(บาท)/ปชก.ในหมวดพรบ.ของกลุ่มร.พ.นั้น) คูณ 100 หารด้วยค่าเฉลี่ยรายได้(บาท)/ปชก.ในหมวดพรบ.ของกลุ่มร.พ.นั้น</t>
  </si>
  <si>
    <t xml:space="preserve">  = รายได้ในหมวดชำระเงินเอง หารด้วยประชากรทุกสิทธิ์ในพื้นที่รับผิดชอบ</t>
  </si>
  <si>
    <t xml:space="preserve"> = (รายได้(บาท)/ปชก.ในหมวดชำระเงินเองของร.พ. - ค่าเฉลี่ยรายได้(บาท)/ปชก.ในหมวดชำระเงินเองของกลุ่มร.พ.นั้น) คูณ 100 หารด้วยค่าเฉลี่ยรายได้(บาท)/ปชก.ในหมวดชำระเงินเองของกลุ่มร.พ.นั้น</t>
  </si>
  <si>
    <t xml:space="preserve">  = รายได้ในหมวดงบบุคลากร หารด้วยประชากร UC ในพื้นที่รับผิดชอบ</t>
  </si>
  <si>
    <t xml:space="preserve"> = (รายได้(บาท)/ปชก.ในหมวดงบบุคลากรของร.พ. - ค่าเฉลี่ยรายได้(บาท)/ปชก.ในหมวดงบบุคลากรของกลุ่มร.พ.นั้น) คูณ 100 หารด้วยค่าเฉลี่ยรายได้(บาท)/ปชก.ในหมวดงบบุคลากรของกลุ่มร.พ.นั้น</t>
  </si>
  <si>
    <t>Rw รวมคิดแบบ quick method = (จำนวน visit ผู้ป่วยนอก/ค่า factor) + rw ผู้ป่วยใน</t>
  </si>
  <si>
    <t>สูตรหา:</t>
  </si>
  <si>
    <t>1SD</t>
  </si>
  <si>
    <t>mean+1SD</t>
  </si>
  <si>
    <t>สิทธิ UC</t>
  </si>
  <si>
    <t>OP Visit รวม</t>
  </si>
  <si>
    <t>สิทธิอื่นๆ</t>
  </si>
  <si>
    <t>สิทธิข้าราชการ</t>
  </si>
  <si>
    <t>สิทธิประกันสังคม</t>
  </si>
  <si>
    <t>IPD</t>
  </si>
  <si>
    <t>OPD (จำนวนครั้ง)</t>
  </si>
  <si>
    <t xml:space="preserve">จำนวนประชากรแยกตามสิทธิ (คน) </t>
  </si>
  <si>
    <t xml:space="preserve">ประชากรทั้งหมด </t>
  </si>
  <si>
    <t>กลุ่ม</t>
  </si>
  <si>
    <t>จ.หนองคาย</t>
  </si>
  <si>
    <t>จ.นครพนม</t>
  </si>
  <si>
    <t>จ.เลย</t>
  </si>
  <si>
    <t>จ.หนองบัวลำภู</t>
  </si>
  <si>
    <t>จ.บึงกาฬ</t>
  </si>
  <si>
    <t>จ.อุดรธานี</t>
  </si>
  <si>
    <t>จ.สกลนคร</t>
  </si>
  <si>
    <t xml:space="preserve">เลย </t>
  </si>
  <si>
    <t>นาวัง</t>
  </si>
  <si>
    <t>ด่านซาย</t>
  </si>
  <si>
    <t>งบทดลองเบื้องต้น</t>
  </si>
  <si>
    <t xml:space="preserve">นายูง </t>
  </si>
  <si>
    <t>พระอาจารย์แบน</t>
  </si>
  <si>
    <t>CodeL1</t>
  </si>
  <si>
    <t>Account1</t>
  </si>
  <si>
    <t>บึงกาฬ,รพท.</t>
  </si>
  <si>
    <t>พรเจริญ,รพช.</t>
  </si>
  <si>
    <t>โซ่พิสัย,รพช.</t>
  </si>
  <si>
    <t>เซกา,รพช.</t>
  </si>
  <si>
    <t>ปากคาด,รพช.</t>
  </si>
  <si>
    <t>บึงโขงหลง,รพช.</t>
  </si>
  <si>
    <t>ศรีวิไล,รพช.</t>
  </si>
  <si>
    <t>บุ่งคล้า,รพช.</t>
  </si>
  <si>
    <t>หนองบัวลำภู,รพท.</t>
  </si>
  <si>
    <t>นากลาง,รพช.</t>
  </si>
  <si>
    <t>โนนสัง,รพช.</t>
  </si>
  <si>
    <t>ศรีบุญเรือง,รพช.</t>
  </si>
  <si>
    <t>สุวรรณคูหา,รพช.</t>
  </si>
  <si>
    <t>นาวัง เฉลิมพระเกียรติ 80 พรรษา,รพช.</t>
  </si>
  <si>
    <t>อุดรธานี,รพศ.</t>
  </si>
  <si>
    <t>กุดจับ,รพช.</t>
  </si>
  <si>
    <t>หนองวัวซอ,รพช.</t>
  </si>
  <si>
    <t>กุมภวาปี,รพท.</t>
  </si>
  <si>
    <t>ห้วยเกิ้ง,รพช.</t>
  </si>
  <si>
    <t>โนนสะอาด,รพช.</t>
  </si>
  <si>
    <t>หนองหาน,รพช.</t>
  </si>
  <si>
    <t>ทุ่งฝน,รพช.</t>
  </si>
  <si>
    <t>ไชยวาน,รพช.</t>
  </si>
  <si>
    <t>ศรีธาตุ,รพช.</t>
  </si>
  <si>
    <t>วังสามหมอ,รพช.</t>
  </si>
  <si>
    <t>บ้านผือ,รพช.</t>
  </si>
  <si>
    <t>น้ำโสม,รพช.</t>
  </si>
  <si>
    <t>เพ็ญ,รพช.</t>
  </si>
  <si>
    <t>สร้างคอม,รพช.</t>
  </si>
  <si>
    <t>หนองแสง,รพช.</t>
  </si>
  <si>
    <t>นายูง,รพช.</t>
  </si>
  <si>
    <t>พิบูลย์รักษ์,รพช.</t>
  </si>
  <si>
    <t>สมเด็จพระยุพราชบ้านดุง,รพช.</t>
  </si>
  <si>
    <t>กู่แก้ว,รพช.</t>
  </si>
  <si>
    <t>ประจักษ์ศิลปาคม,รพช.</t>
  </si>
  <si>
    <t>เลย,รพท.</t>
  </si>
  <si>
    <t>นาด้วง,รพช.</t>
  </si>
  <si>
    <t>เชียงคาน,รพช.</t>
  </si>
  <si>
    <t>ปากชม,รพช.</t>
  </si>
  <si>
    <t>นาแห้ว,รพช.</t>
  </si>
  <si>
    <t>ภูเรือ,รพช.</t>
  </si>
  <si>
    <t>ท่าลี่,รพช.</t>
  </si>
  <si>
    <t>วังสะพุง,รพช.</t>
  </si>
  <si>
    <t>ภูกระดึง,รพช.</t>
  </si>
  <si>
    <t>ภูหลวง,รพช.</t>
  </si>
  <si>
    <t>ผาขาว,รพช.</t>
  </si>
  <si>
    <t>สมเด็จพระยุพราชด่านซ้าย,รพช.</t>
  </si>
  <si>
    <t>เอราวัณ,รพช.</t>
  </si>
  <si>
    <t>หนองหิน,รพช.</t>
  </si>
  <si>
    <t>หนองคาย,รพท.</t>
  </si>
  <si>
    <t>โพนพิสัย,รพช.</t>
  </si>
  <si>
    <t>ศรีเชียงใหม่,รพช.</t>
  </si>
  <si>
    <t>สังคม,รพช.</t>
  </si>
  <si>
    <t>สมเด็จพระยุพราชท่าบ่อ,รพท.</t>
  </si>
  <si>
    <t>สระใคร,รพช.</t>
  </si>
  <si>
    <t>โพธิ์ตาก,รพช.</t>
  </si>
  <si>
    <t>เฝ้าไร่,รพช.</t>
  </si>
  <si>
    <t>รัตนวาปี,รพช.</t>
  </si>
  <si>
    <t>สกลนคร,รพศ.</t>
  </si>
  <si>
    <t>กุสุมาลย์,รพช.</t>
  </si>
  <si>
    <t>กุดบาก,รพช.</t>
  </si>
  <si>
    <t>พระอาจารย์ฝั้นอาจาโร,รพช.</t>
  </si>
  <si>
    <t>พังโคน,รพช.</t>
  </si>
  <si>
    <t>วาริชภูมิ,รพช.</t>
  </si>
  <si>
    <t>นิคมน้ำอูน,รพช.</t>
  </si>
  <si>
    <t>วานรนิวาส,รพท.</t>
  </si>
  <si>
    <t>คำตากล้า,รพช.</t>
  </si>
  <si>
    <t>บ้านม่วง,รพช.</t>
  </si>
  <si>
    <t>อากาศอำนวย,รพช.</t>
  </si>
  <si>
    <t>ส่องดาว,รพช.</t>
  </si>
  <si>
    <t>เต่างอย,รพช.</t>
  </si>
  <si>
    <t>โคกศรีสุพรรณ,รพช.</t>
  </si>
  <si>
    <t>เจริญศิลป์,รพช.</t>
  </si>
  <si>
    <t>โพนนาแก้ว,รพช.</t>
  </si>
  <si>
    <t>สมเด็จพระยุพราชสว่างแดนดิน,รพท.</t>
  </si>
  <si>
    <t>พระอาจารย์แบน  ธนากโร,รพช.</t>
  </si>
  <si>
    <t>นครพนม,รพท.</t>
  </si>
  <si>
    <t>ปลาปาก,รพช.</t>
  </si>
  <si>
    <t>ท่าอุเทน,รพช.</t>
  </si>
  <si>
    <t>บ้านแพง,รพช.</t>
  </si>
  <si>
    <t>นาทม,รพช.</t>
  </si>
  <si>
    <t>เรณูนคร,รพช.</t>
  </si>
  <si>
    <t>นาแก,รพช.</t>
  </si>
  <si>
    <t>ศรีสงคราม,รพช.</t>
  </si>
  <si>
    <t>นาหว้า,รพช.</t>
  </si>
  <si>
    <t>โพนสวรรค์,รพช.</t>
  </si>
  <si>
    <t>สมเด็จพระยุพราชธาตุพนม,รพช.</t>
  </si>
  <si>
    <t>วังยาง,รพช.</t>
  </si>
  <si>
    <t>รายได้ค่าธรรมเนียมการบริการอื่น</t>
  </si>
  <si>
    <t>รายได้ค่าเช่าอสังหาริมทรัพย์จากบุคคลภายนอก</t>
  </si>
  <si>
    <t>รายได้แผ่นดิน-ค่าขายของเบ็ดเตล็ด</t>
  </si>
  <si>
    <t>รายได้ดอกเบี้ยเงินฝากที่สถาบันการเงิน</t>
  </si>
  <si>
    <t>รายรับจากการขายอาคารและสิ่งปลูกสร้าง</t>
  </si>
  <si>
    <t>รายรับจากการขายครุภัณฑ์</t>
  </si>
  <si>
    <t>รายได้เงินเหลือจ่ายปีเก่า/รายที่ไม่ใช่ภาษีอื่น</t>
  </si>
  <si>
    <t>บัญชีรายได้ที่ไม่ใช่ภาษีอื่น</t>
  </si>
  <si>
    <t>รายได้แผ่นดิน-ค่าปรับอื่นจ่ายคืน</t>
  </si>
  <si>
    <t>รายได้ค่าสิ่งส่งตรวจ - บุคคลภายนอก</t>
  </si>
  <si>
    <t>รายได้ค่าตรวจสุขภาพ - บุคคลภายนอก</t>
  </si>
  <si>
    <t>รายได้ค่าสิ่งส่งตรวจ - หน่วยงานภาครัฐ</t>
  </si>
  <si>
    <t>รายได้ค่าตรวจสุขภาพ-หน่วยงานภาครัฐ</t>
  </si>
  <si>
    <t>รายได้จากระบบปฏิบัติการฉุกเฉิน (EMS)</t>
  </si>
  <si>
    <t>รายได้ค่ารักษาเบิกต้นสังกัด OP</t>
  </si>
  <si>
    <t>รายได้ค่ารักษาเบิกต้นสังกัด IP</t>
  </si>
  <si>
    <t>รายได้ค่ารักษาชำระเงิน OP</t>
  </si>
  <si>
    <t>รายได้ค่ารักษาชำระเงิน IP</t>
  </si>
  <si>
    <t>รายได้ค่ารักษาเบิกจ่ายตรงกรมบัญชีกลาง OP</t>
  </si>
  <si>
    <t>รายได้ค่ารักษาเบิกจ่ายตรงกรมบัญชีกลาง IP</t>
  </si>
  <si>
    <t>รายได้ค่ารักษา พรบ.รถ OP</t>
  </si>
  <si>
    <t>รายได้ค่ารักษา พรบ.รถ IP</t>
  </si>
  <si>
    <t>รายได้ค่ารักษาเบิกจ่ายตรง - อปท.รูปแบบพิเศษ OP</t>
  </si>
  <si>
    <t>รายได้ค่ารักษา UC - OP นอก CUP ในจังหวัด</t>
  </si>
  <si>
    <t>รายได้กองทุน UC (งบลงทุน)</t>
  </si>
  <si>
    <t>รายได้กองทุน UC - OP แบบเหมาจ่ายต่อผู้มีสิทธิ</t>
  </si>
  <si>
    <t>รายได้กองทุน UC - P&amp;P แบบเหมาจ่ายต่อผู้มีสิทธิ</t>
  </si>
  <si>
    <t>รายได้กองทุน UC เฉพาะโรคอื่น</t>
  </si>
  <si>
    <t>ส่วนต่างค่ารักษาที่สูงกว่าเหมาจ่ายรายหัว - กองทุน UC OP</t>
  </si>
  <si>
    <t>ส่วนต่างค่ารักษาที่สูงกว่าข้อตกลงในการตามจ่าย UC OP</t>
  </si>
  <si>
    <t>ส่วนต่างค่ารักษาที่ต่ำกว่าข้อตกลงในการตามจ่าย UC OP</t>
  </si>
  <si>
    <t>รายได้กองทุน UC (CF)</t>
  </si>
  <si>
    <t>รายได้ค่ารักษา UC - IP  บริการกรณีเฉพาะ (CR)</t>
  </si>
  <si>
    <t>รายได้จากการยกหนี้กรณีส่งต่อผู้ป่วยระหว่างรพ.</t>
  </si>
  <si>
    <t>ส่วนต่างค่ารักษาที่สูงกว่าเหมาจ่ายรายหัว - กองทุน UC P&amp;P</t>
  </si>
  <si>
    <t>รายได้ค่ารักษา OP Refer</t>
  </si>
  <si>
    <t>ส่วนปรับลดค่าแรง OP</t>
  </si>
  <si>
    <t>ส่วนปรับลดค่าแรง IP</t>
  </si>
  <si>
    <t>ส่วนปรับลดค่าแรง PP</t>
  </si>
  <si>
    <t>รายได้กองทุนประกันสังคม</t>
  </si>
  <si>
    <t>รายได้ค่ารักษาประกันสังคม-กองทุนทดแทน</t>
  </si>
  <si>
    <t>รายได้ค่ารักษาประกันสังคม 72 ชั่วโมงแรก</t>
  </si>
  <si>
    <t>รายได้ค่ารักษาประกันสังคม-ค่าใช้จ่ายสูง/อุบัติเหตุ/ฉุกเฉิน OP</t>
  </si>
  <si>
    <t>รายได้ค่ารักษาประกันสังคม-ค่าใช้จ่ายสูง IP</t>
  </si>
  <si>
    <t>ส่วนต่างค่ารักษาที่สูงกว่าเหมาจ่ายรายหัว - กองทุนประกันสังคม - OP</t>
  </si>
  <si>
    <t>ส่วนต่างค่ารักษาที่สูงกว่าข้อตกลงตามหลักเกณฑ์การจ่าย - กองทุนประกันสังคม - IP</t>
  </si>
  <si>
    <t>ส่วนต่างค่ารักษาที่สูงกว่าข้อตกลงในการจ่ายตาม กองทุนประกันสังคม</t>
  </si>
  <si>
    <t>รายได้ค่าบริหารจัดการประกันสังคม</t>
  </si>
  <si>
    <t>รายได้ค่าตอบแทนและพัฒนากิจการ</t>
  </si>
  <si>
    <t>รายได้กองทุนแรงงานต่างด้าว</t>
  </si>
  <si>
    <t>รายได้ค่ารักษาแรงงานต่างด้าว OP</t>
  </si>
  <si>
    <t>รายได้ค่ารักษาแรงงานต่างด้าว IP</t>
  </si>
  <si>
    <t>ส่วนต่างค่ารักษาที่สูงกว่ากองทุนเหมาจ่ายรายหัว - กองทุนแรงงานต่างด้าว - OP</t>
  </si>
  <si>
    <t>ส่วนต่างค่ารักษาที่สูงกว่ากองทุนเหมาจ่ายรายหัว - กองทุนแรงงานต่างด้าว - IP</t>
  </si>
  <si>
    <t>รายได้ค่ารักษาแรงงานต่างด้าว - เบิกจากส่วนกลาง OP</t>
  </si>
  <si>
    <t>ส่วนต่างค่ารักษาที่ต่ำกว่าข้อตกลงในการจ่ายตาม DRG - แรงงานต่างด้าว - IP</t>
  </si>
  <si>
    <t>รายได้ค่ารักษาแรงงานต่างด้าว IP นอก CUP</t>
  </si>
  <si>
    <t>รายได้ค่ารักษาแรงงานต่างด้าว - เบิกจากส่วนกลาง IP</t>
  </si>
  <si>
    <t>ส่วนต่างค่ารักษาที่สูงกว่าข้อตกลงในการจ่ายตามหลักเกณฑ์ฯ เงินประกันสุขภาพคนต่างด้าว/แรงงานต่างด้าว OP</t>
  </si>
  <si>
    <t>รายได้ค่าตรวจสุขภาพแรงงานต่างด้าว</t>
  </si>
  <si>
    <t>รายได้ค่าบริหารจัดการแรงงานต่างด้าว</t>
  </si>
  <si>
    <t>รายได้แรงงานต่างด้าว- ค่าบริการทางการแพทย์(P&amp;P)</t>
  </si>
  <si>
    <t>ส่วนต่างค่ารักษาที่ต่ำกว่าข้อตกลงในการจ่ายตามหลักเกณฑ์ฯ เงินประกันสุขภาพคนต่างด้าว/แรงงานต่างด้าว OP</t>
  </si>
  <si>
    <t>รายได้ค่ารักษาบุคคลที่มีปัญหาสถานะและสิทธิ OP นอก CUP</t>
  </si>
  <si>
    <t>รายได้ค่ารักษาบุคคลที่มีปัญหาสถานะและสิทธิ  - เบิกจากส่วนกลาง OP</t>
  </si>
  <si>
    <t>ส่วนต่างค่ารักษาที่สูงกว่าข้อตกลงในการจ่ายตาม DRG บุคคลที่มีปัญหาสถานะและสิทธิ</t>
  </si>
  <si>
    <t>ส่วนต่างค่ารักษาที่ต่ำกว่าข้อตกลงในการจ่ายตาม DRG บุคคลที่มีปัญหาสถานะและสิทธิ</t>
  </si>
  <si>
    <t>รายได้ค่ารักษา-บุคคลที่มีปัญหาสถานะและสิทธิ OP ใน CUP</t>
  </si>
  <si>
    <t>ส่วนต่างค่ารักษาที่สูงกว่าเหมาจ่ายรายหัว-เงินอุดหนุนบุคคลที่มีปัญหาและสถานะและสิทธิ OP ใน CUP</t>
  </si>
  <si>
    <t>รายได้เงินอุดหนุนเหมาจ่ายรายหัวสำหรับบุคคลที่มีปัญหาสถานะและสิทธิ</t>
  </si>
  <si>
    <t>รายได้เงินนอกงบประมาณ</t>
  </si>
  <si>
    <t>รายได้ค่าเช่าอสังหาริมทรัพย์</t>
  </si>
  <si>
    <t>รายได้ค่าเช่าอื่น</t>
  </si>
  <si>
    <t>รายได้จากการช่วยเหลือเพื่อการดำเนินงานจาก อปท.</t>
  </si>
  <si>
    <t>รายได้จากการช่วยเหลือเพื่อการลงทุนจากอปท.</t>
  </si>
  <si>
    <t>รายได้จากการช่วยเหลือเพื่อการลงทุนอื่น</t>
  </si>
  <si>
    <t>รายได้จากการรับบริจาค-เงินสดและรายการเทียบเท่าเงินสด</t>
  </si>
  <si>
    <t>รายได้จากการรับบริจาค-สินทรัพย์อื่น</t>
  </si>
  <si>
    <t>พักรับเงินงบอุดหนุน</t>
  </si>
  <si>
    <t>รายได้ดอกเบี้ยจากสถาบันการเงิน</t>
  </si>
  <si>
    <t>รายรับจากการขายวัสดุที่ใช้แล้ว</t>
  </si>
  <si>
    <t>บัญชีรายได้ระหว่างหน่วยงาน - หน่วยงานรับเงินงบบุคลากรจากรัฐบาล</t>
  </si>
  <si>
    <t>บัญชีรายได้ระหว่างหน่วยงาน - หน่วยงานรับเงินงบลงทุนจากรัฐบาล</t>
  </si>
  <si>
    <t>บัญชีรายได้ระหว่างหน่วยงาน - หน่วยงานรับเงินงบดำเนินงานจากรัฐบาล</t>
  </si>
  <si>
    <t>บัญชีรายได้ระหว่างหน่วยงาน - หน่วยงานรับเงินงบอุดหนุนจากรัฐบาล</t>
  </si>
  <si>
    <t>บัญชีรายได้ระหว่างหน่วยงาน - หน่วยงานรับเงินงบรายจ่ายอื่นจากรัฐบาล</t>
  </si>
  <si>
    <t>บัญชีรายได้ระหว่างหน่วยงาน - หน่วยงานรับเงินงบกลางจากรัฐบาล</t>
  </si>
  <si>
    <t>บัญชีรายได้ระหว่างหน่วยงาน - หน่วยงานรับเงินกู้จากรัฐบาล</t>
  </si>
  <si>
    <t>รายได้ระหว่างหน่วยงาน - หน่วยงานรับเงินถอนคืนรายได้จากรัฐบาล</t>
  </si>
  <si>
    <t>หนี้สูญได้รับคืน</t>
  </si>
  <si>
    <t>รายได้ค่าปรับ</t>
  </si>
  <si>
    <t>รายได้ค่าวัสดุ/อุปกรณ์/น้ำยา-หน่วยงานภาครัฐ</t>
  </si>
  <si>
    <t>รายได้ค่าวัสดุ/อุปกรณ์/น้ำยา-บุคคลภายนอก</t>
  </si>
  <si>
    <t>รายได้ค่าใบรับรองแพทย์</t>
  </si>
  <si>
    <t>รายได้จากเงินโครงการผลิตแพทย์</t>
  </si>
  <si>
    <t>รายได้จากโครงการผลิตบุคลากรทางการแพทย์</t>
  </si>
  <si>
    <t>รายได้ลักษณะอื่น</t>
  </si>
  <si>
    <t>รายได้ค่าธรรมเนียม</t>
  </si>
  <si>
    <t>รายได้อื่น - เงินงบประมาณงบเงินกู้จากรัฐบาลรับโอนจาก สสจ./รพศ./รพช./รพ.สต.</t>
  </si>
  <si>
    <t>รายได้ค่าธรรมเนียม UC</t>
  </si>
  <si>
    <t>เงินเดือนข้าราชการ(บริการ)</t>
  </si>
  <si>
    <t>เงินเดือนข้าราชการ(สนับสนุน)</t>
  </si>
  <si>
    <t>เงินประจำตำแหน่งวิชาชีพเฉพาะ(บริการ)</t>
  </si>
  <si>
    <t>ค่าล่วงเวลา(สนับสนุน)</t>
  </si>
  <si>
    <t>เงินตอบแทนพิเศษของข้าราชการผู้ได้รับเงินเดือนถึงขั้นสูงสุดของอันดับ(บริการ)</t>
  </si>
  <si>
    <t>เงินตอบแทนพิเศษของข้าราชการผู้ได้รับเงินเดือนถึงขั้นสูงสุดของอันดับ(สนับสนุน)</t>
  </si>
  <si>
    <t>เงินตอบแทนพิเศษของลูกจ้างประจำผู้ได้รับค่าจ้างถึงขั้นสูงสุดของตำแหน่ง(บริการ)</t>
  </si>
  <si>
    <t>เงินตอบแทนพิเศษของลูกจ้างประจำผู้ได้รับค่าจ้างถึงขั้นสูงสุดของตำแหน่ง(สนับสนุน)</t>
  </si>
  <si>
    <t>ค่าจ้างประจำ(บริการ)</t>
  </si>
  <si>
    <t>ค่าจ้างประจำ(สนับสนุน)</t>
  </si>
  <si>
    <t>ค่าจ้างชั่วคราว(บริการ)</t>
  </si>
  <si>
    <t>ค่าจ้างชั่วคราว(สนับสนุน)</t>
  </si>
  <si>
    <t>ค่าจ้างพนักงานกระทรวงสาธารณสุข (บริการ)</t>
  </si>
  <si>
    <t>ค่าจ้างพนักงานกระทรวงสาธารณสุข (สนับสนุน)</t>
  </si>
  <si>
    <t>ค่าจ้างเหมาบุคลากร (บริการ)</t>
  </si>
  <si>
    <t>ค่าจ้างเหมาบุคลากร (สนับสนุน)</t>
  </si>
  <si>
    <t>เงินค่าตอบแทนพนักงานราชการ (บริการ)</t>
  </si>
  <si>
    <t>เงินค่าตอบแทนพนักงานราชการ (สนับสนุน)</t>
  </si>
  <si>
    <t>เงินค่าครองชีพสำหรับข้าราชการ (บริการ)</t>
  </si>
  <si>
    <t>เงินค่าครองชีพสำหรับข้าราชการ(สนับสนุน)</t>
  </si>
  <si>
    <t>เงินค่าครองชีพสำหรับลูกจ้างประจำ(บริการ)</t>
  </si>
  <si>
    <t>เงินค่าครองชีพสำหรับลูกจ้างประจำ(สนับสนุน)</t>
  </si>
  <si>
    <t>เงินค่าครองชีพสำหรับพนักงานราชการ(บริการ)</t>
  </si>
  <si>
    <t>เงินค่าครองชีพสำหรับพนักงานราชการ(สนับสนุน)</t>
  </si>
  <si>
    <t>เงินตอบแทนรายเดือนสำหรับข้าราชการเท่ากับอัตราเงินประจำตำแหน่ง (บริการ)</t>
  </si>
  <si>
    <t>เงินตอบแทนชำนาญการพิเศษที่ไม่ใช่วิชาชีพ (สนับสนุน)</t>
  </si>
  <si>
    <t>เงินช่วยพิเศษกรณีเสียชีวิต (เงินงบประมาณ)</t>
  </si>
  <si>
    <t>เงินช่วยพิเศษกรณีเสียชีวิต (เงินนอกงบประมาณ)</t>
  </si>
  <si>
    <t>เงินทำขวัญข้าราชการและลูกจ้าง</t>
  </si>
  <si>
    <t>เงินชดเชยสมาชิก กบข.</t>
  </si>
  <si>
    <t>เงินสมทบ กบข.</t>
  </si>
  <si>
    <t>เงินสมทบ กสจ.</t>
  </si>
  <si>
    <t>เงินสมทบกองทุนประกันสังคมส่วนของนายจ้าง (เงินงบประมาณ)</t>
  </si>
  <si>
    <t>เงินสมทบกองทุนประกันสังคมส่วนของนายจ้าง (เงินนอกงบประมาณ)</t>
  </si>
  <si>
    <t>ค่าเช่าบ้าน</t>
  </si>
  <si>
    <t>เงินสมทบกองทุนสำรองเลี้ยงชีพพนักงานและเจ้าหน้าที่รัฐ (เงินนอกงบประมาณ)</t>
  </si>
  <si>
    <t>ค่าตอบแทนเงินเพิ่มพิเศษสำหรับผู้ปฏิบัติงานด้านการสาธารณสุข(พ.ต.ส.-เงินงบประมาณ)</t>
  </si>
  <si>
    <t>ค่าตอบแทนพิเศษชายแดนภาคใต้ (บริการ)</t>
  </si>
  <si>
    <t>เงินสมทบกองทุนทดแทน - เงินงบประมาณ</t>
  </si>
  <si>
    <t>เงินช่วยการศึกษาบุตร</t>
  </si>
  <si>
    <t>เงินช่วยค่ารักษาพยาบาลประเภทผู้ป่วยนอก รพ.รัฐ สำหรับผู้มีสิทธิตามกฎหมายยกเว้นผู้รับเบี้ยหวัด/บำนาญ</t>
  </si>
  <si>
    <t>เงินช่วยค่ารักษาพยาบาลประเภทผู้ป่วยใน รพ.รัฐ สำหรับผู้มีสิทธิตามกฎหมายยกเว้นผู้รับเบี้ยหวัด/บำนาญ</t>
  </si>
  <si>
    <t>เงินช่วยเหลือค่ารักษาพยาบาลตามกฎหมายสงเคราะห์ข้าราชการ</t>
  </si>
  <si>
    <t>บำเหน็จตกทอด</t>
  </si>
  <si>
    <t>เงินช่วยพิเศษกรณีผู้รับบำนาญเสียชีวิต</t>
  </si>
  <si>
    <t>บำนาญตกทอด</t>
  </si>
  <si>
    <t>ค่าใช้จ่ายด้านการฝึกอบรม - ในประเทศ (เงินนอกงบประมาณ)</t>
  </si>
  <si>
    <t>วัสดุสำนักงานใช้ไป</t>
  </si>
  <si>
    <t>วัสดุยานพาหนะและขนส่งใช้ไป</t>
  </si>
  <si>
    <t>วัสดุไฟฟ้าและวิทยุใช้ไป</t>
  </si>
  <si>
    <t>วัสดุโฆษณาและเผยแพร่ใช้ไป</t>
  </si>
  <si>
    <t>วัสดุคอมพิวเตอร์ใช้ไป</t>
  </si>
  <si>
    <t>วัสดุงานบ้านงานครัวใช้ไป</t>
  </si>
  <si>
    <t>วัสดุก่อสร้างใช้ไป</t>
  </si>
  <si>
    <t>วัสดุอื่นใช้ไป</t>
  </si>
  <si>
    <t>สินค้าใช้ไป</t>
  </si>
  <si>
    <t>ค่าซ่อมแซมอาคารและสิ่งปลูกสร้าง</t>
  </si>
  <si>
    <t>ค่าซ่อมแซมครุภัณฑ์สำนักงาน</t>
  </si>
  <si>
    <t>ค่าซ่อมแซมครุภัณฑ์ยานพาหนะและขนส่ง</t>
  </si>
  <si>
    <t>ค่าซ่อมแซมครุภัณฑ์ไฟฟ้าและวิทยุ</t>
  </si>
  <si>
    <t>ค่าซ่อมแซมครุภัณฑ์โฆษณาและเผยแพร่</t>
  </si>
  <si>
    <t>ค่าซ่อมแซมครุภัณฑ์วิทยาศาสตร์และการแพทย์</t>
  </si>
  <si>
    <t>ค่าซ่อมแซมครุภัณฑ์คอมพิวเตอร์</t>
  </si>
  <si>
    <t>ค่าซ่อมแซมครุภัณฑ์อื่น</t>
  </si>
  <si>
    <t>ค่าจ้างเหมาบำรุงรักษาดูแลลิฟท์</t>
  </si>
  <si>
    <t>ค่าจ้างเหมาบำรุงรักษาสวนหย่อม</t>
  </si>
  <si>
    <t>ค่าจ้างเหมาบำรุงรักษาครุภัณฑ์วิทยาศาสตร์และการแพทย์</t>
  </si>
  <si>
    <t>ค่าจ้างเหมาบำรุงรักษาเครื่องปรับอากาศ</t>
  </si>
  <si>
    <t>ค่าจ้างเหมาซ่อมแซมบ้านพัก</t>
  </si>
  <si>
    <t>ค่าเชื้อเพลิง</t>
  </si>
  <si>
    <t>ค่าจ้างเหมาทำความสะอาด</t>
  </si>
  <si>
    <t>ค่าจ้างเหมาประกอบอาหารผู้ป่วย</t>
  </si>
  <si>
    <t>ค่าจ้างเหมารถ</t>
  </si>
  <si>
    <t>ค่าจ้างเหมาดูแลความปลอดภัย</t>
  </si>
  <si>
    <t>ค่าจ้างเหมาซักรีด</t>
  </si>
  <si>
    <t>ค่าจ้างเหมากำจัดขยะติดเชื้อ</t>
  </si>
  <si>
    <t>ค่าจ้างเหมาบริการทางการแพทย์</t>
  </si>
  <si>
    <t>ค่าจ้างเหมาบริการอื่น(สนับสนุน)</t>
  </si>
  <si>
    <t>ค่าจ้างตรวจทางห้องปฏิบัติการ (Lab)</t>
  </si>
  <si>
    <t>ค่าจ้างตรวจเอ็กซเรย์ (X-Ray)</t>
  </si>
  <si>
    <t>ค่าธรรมเนียมทางกฎหมาย</t>
  </si>
  <si>
    <t>ค่าธรรมเนียมธนาคาร</t>
  </si>
  <si>
    <t>ค่าไฟฟ้า</t>
  </si>
  <si>
    <t>ค่าน้ำประปาและน้ำบาดาล</t>
  </si>
  <si>
    <t>ค่าโทรศัพท์</t>
  </si>
  <si>
    <t>ค่าบริการสื่อสารและโทรคมนาคม</t>
  </si>
  <si>
    <t>ค่าไปรษณีย์และขนส่ง</t>
  </si>
  <si>
    <t>ค่าจ้างที่ปรึกษา</t>
  </si>
  <si>
    <t>ค่าเบี้ยประกันภัย</t>
  </si>
  <si>
    <t>วัสดุเภสัชกรรมใช้ไป</t>
  </si>
  <si>
    <t>วัสดุทางการแพทย์ทั่วไปใช้ไป</t>
  </si>
  <si>
    <t>วัสดุวิทยาศาสตร์และการแพทย์ใช้ไป</t>
  </si>
  <si>
    <t>วัสดุบริโภคใช้ไป</t>
  </si>
  <si>
    <t>วัสดุเครื่องแต่งกายใช้ไป</t>
  </si>
  <si>
    <t>วัสดุทันตกรรมใช้ไป</t>
  </si>
  <si>
    <t>วัสดุเอกซเรย์ใช้ไป</t>
  </si>
  <si>
    <t>ค่าครุภัณฑ์มูลค่าต่ำกว่าเกณฑ์</t>
  </si>
  <si>
    <t>ค่าใช้จ่ายในการประชุม</t>
  </si>
  <si>
    <t>ค่ารับรองและพิธีการ</t>
  </si>
  <si>
    <t>เงินชดเชยค่างานสิ่งก่อสร้าง</t>
  </si>
  <si>
    <t>ค่าใช้จ่ายผลักส่งเป็นรายได้แผ่นดิน</t>
  </si>
  <si>
    <t>ค่าประชาสัมพันธ์</t>
  </si>
  <si>
    <t>ค่าชดใช้ค่าเสียหาย</t>
  </si>
  <si>
    <t>ค่าใช้จ่ายตามโครงการ (UC) (PP)</t>
  </si>
  <si>
    <t>ค่าใช้จ่ายตามโครงการ (เงินงบประมาณ)</t>
  </si>
  <si>
    <t>ค่าใช้จ่ายตามโครงการ (เงินนอกงบประมาณ)</t>
  </si>
  <si>
    <t>ค่ารักษาตามจ่าย UC ในสังกัด สป. สธ.</t>
  </si>
  <si>
    <t>ค่ารักษาตามจ่าย UC นอกสังกัด สป. สธ.</t>
  </si>
  <si>
    <t>ค่าจ้าง/ค่าเช่า/ค่าซ่อมบำรุง สิ่งก่อสร้างและครุภัณฑ์ (งบลงทุน UC)</t>
  </si>
  <si>
    <t>ค่ารักษาตามจ่ายคนต่างด้าวและแรงงานต่างด้าว</t>
  </si>
  <si>
    <t>ค่าใช้จ่ายตามโครงการ (P&amp;P) แรงงานต่างด้าว</t>
  </si>
  <si>
    <t>ค่าใช้จ่ายตามโครงการ (P&amp;P) บุคคลที่มีปัญหาสถานะและสิทธิ</t>
  </si>
  <si>
    <t>ค่ารักษาตามจ่ายบุคคลที่มีปัญหาสถานะและสิทธิ</t>
  </si>
  <si>
    <t>ค่าตอบแทนเงินเพิ่มพิเศษแพทย์ไม่ทำเวชปฏิบัติฯลฯ (บริการ)</t>
  </si>
  <si>
    <t>ค่าตอบแทนเงินเพิ่มพิเศษทันตแพทย์ไม่ทำเวชปฏิบัติฯลฯ(บริการ)</t>
  </si>
  <si>
    <t>ค่าตอบแทนเงินเพิ่มเภสัชกรไม่ทำเวชปฏิบัติฯลฯ (บริการ)</t>
  </si>
  <si>
    <t>ค่าตอบแทนในการปฏิบัติงานของเจ้าหน้าที่ (บริการ)</t>
  </si>
  <si>
    <t>ค่าตอบแทนในการปฏิบัติงานของเจ้าหน้าที่ (สนับสนุน)</t>
  </si>
  <si>
    <t>ค่าตอบแทนการปฏิบัติงานในคลินิกพิเศษนอกเวลา</t>
  </si>
  <si>
    <t>ค่าตอบแทนการปฏิบัติงานชันสูตรพลิกศพ (เงินงบประมาณ)</t>
  </si>
  <si>
    <t>ค่าตอบแทนการปฏิบัติงานชันสูตรพลิกศพ (เงินนอกงบประมาณ)</t>
  </si>
  <si>
    <t>ค่าตอบแทนปฏิบัติงานแพทย์สาขาส่งเสริมพิเศษ</t>
  </si>
  <si>
    <t>ค่าตอบแทนปฏิบัติงานส่งเสริมสุขภาพและเวชปฏิบัติครอบครัว</t>
  </si>
  <si>
    <t>ค่าตอบแทนการปฏิบัติงานในลักษณะค่าเบี้ยเลี้ยงเหมาจ่าย (บริการ) - เงินงบประมาณ</t>
  </si>
  <si>
    <t>ค่าตอบแทนการปฏิบัติงานในลักษณะค่าเบี้ยเลี้ยงเหมาจ่าย (สนับสนุน) - เงินงบประมาณ</t>
  </si>
  <si>
    <t>ค่าตอบแทนการปฏิบัติงานในลักษณะค่าเบี้ยเลี้ยงเหมาจ่าย (บริการ)  - เงินนอกงบประมาณ</t>
  </si>
  <si>
    <t>ค่าตอบแทนตามผลการปฏิบัติงาน (บริการ) - เงินงบประมาณ</t>
  </si>
  <si>
    <t>ค่าตอบแทนตามผลการปฏิบัติงาน (สนับสนุน) - เงินงบประมาณ</t>
  </si>
  <si>
    <t>ค่าตอบแทนตามผลการปฏิบัติงาน (บริการ) - เงินนอกงบประมาณ</t>
  </si>
  <si>
    <t>ค่าตอบแทนตามผลการปฏิบัติงาน (สนับสนุน)  - เงินนอกงบประมาณ</t>
  </si>
  <si>
    <t>ค่าเสื่อมราคา - อาคารสำนักงาน</t>
  </si>
  <si>
    <t>ค่าเสื่อมราคา - อาคารเพื่อประโยชน์อื่น</t>
  </si>
  <si>
    <t>ค่าเสื่อมราคา - สิ่งปลูกสร้าง</t>
  </si>
  <si>
    <t>ค่าเสื่อมราคา - ระบบบำบัดน้ำเสีย</t>
  </si>
  <si>
    <t>ค่าเสื่อมราคา - ระบบไฟฟ้า</t>
  </si>
  <si>
    <t>ค่าเสื่อมราคา - ระบบโทรศัพท์</t>
  </si>
  <si>
    <t>ค่าเสื่อมราคา - ครุภัณฑ์การศึกษา</t>
  </si>
  <si>
    <t>บัญชีค่าเสื่อมราคา - ครุภัณฑ์กีฬา</t>
  </si>
  <si>
    <t>บัญชีค่าเสื่อมราคา - ครุภัณฑ์ดนตรี</t>
  </si>
  <si>
    <t>บัญชีค่าเสื่อมราคา - ครุภัณฑ์สนาม</t>
  </si>
  <si>
    <t>ค่าเสื่อมราคาระบบบำบัดน้ำเสีย - Interface</t>
  </si>
  <si>
    <t>ค่าเสื่อมราคาระบบโทรศัพท์ - Interface</t>
  </si>
  <si>
    <t>ค่าเสื่อมราคาระบบถนนภายใน - Interface</t>
  </si>
  <si>
    <t>ค่าเสื่อมราคาครุภัณฑ์ไฟฟ้าและวิทยุ - Interface</t>
  </si>
  <si>
    <t>ค่าเสื่อมราคาครุภัณฑ์โฆษณาและเผยแพร่ -  Interface</t>
  </si>
  <si>
    <t>ค่าเสื่อมราคาครุภัณฑ์การเกษตร- Interface</t>
  </si>
  <si>
    <t>ค่าเสื่อมราคาอุปกรณ์คอมพิวเตอร์ -  Interface</t>
  </si>
  <si>
    <t>ค่าเสื่อมราคาครุภัณฑ์งานบ้านงานครัว -Interface</t>
  </si>
  <si>
    <t>ค่าเสื่อมราคาครุภัณฑ์อื่น -  Interface</t>
  </si>
  <si>
    <t>ค่าใช้จ่ายอุดหนุนเพื่อการดำเนินงานอื่น</t>
  </si>
  <si>
    <t>ค่าใช้จ่ายเงินอุดหนุนเพื่อการลงทุนอื่น</t>
  </si>
  <si>
    <t>บัญชีพักเบิกเงินอุดหนุน</t>
  </si>
  <si>
    <t>หนี้สูญ-ลูกหนี้ค่าสิ่งส่งตรวจ-หน่วยงานภาครัฐ</t>
  </si>
  <si>
    <t>หนี้สูญ-ลูกหนี้ค่าวัสดุ/อุปกรณ์/น้ำยา-หน่วยงานภาครัฐ</t>
  </si>
  <si>
    <t>หนี้สูญ-ลูกหนี้ค่าสินค้า-หน่วยงานภาครัฐ</t>
  </si>
  <si>
    <t>หนี้สูญ-ลูกหนี้ค่ารักษา-ชำระเงิน OP</t>
  </si>
  <si>
    <t>หนี้สูญ-ลูกหนี้ค่ารักษา-ชำระเงิน IP</t>
  </si>
  <si>
    <t>หนี้สูญ-ลูกหนี้ค่ารักษา UC -OP นอก CUP (ในจังหวัด)</t>
  </si>
  <si>
    <t>หนี้สูญ-ลูกหนี้ค่ารักษา UC -OP นอก CUP (ต่างจังหวัด)</t>
  </si>
  <si>
    <t>หนี้สงสัยจะสูญ-ลูกหนี้ค่าสิ่งส่งตรวจ -หน่วยงานภาครัฐ</t>
  </si>
  <si>
    <t>หนี้สงสัยจะสูญ-ลูกหนี้ค่าวัสดุ/อุปกรณ์/น้ำยา-หน่วยงานภาครัฐ</t>
  </si>
  <si>
    <t>หนี้สงสัยจะสูญ-ลูกหนี้ค่าสินค้า-หน่วยงานภาครัฐ</t>
  </si>
  <si>
    <t>หนี้สงสัยจะสูญ-ลูกหนี้ค่ารักษา-ชำระเงิน OP</t>
  </si>
  <si>
    <t>หนี้สงสัยจะสูญ-ลูกหนี้ค่ารักษา-ชำระเงิน IP</t>
  </si>
  <si>
    <t>หนี้สงสัยจะสูญ-ลูกหนี้ค่ารักษา UC-OP นอก CUP (ในจังหวัด)</t>
  </si>
  <si>
    <t>หนี้สงสัยจะสูญ-ลูกหนี้ค่ารักษา UC-OP นอก CUP (ต่างจังหวัด)</t>
  </si>
  <si>
    <t>ค่าจำหน่าย-อาคารเพื่อการพักอาศัย</t>
  </si>
  <si>
    <t>ค่าจำหน่าย-อาคารสำนักงาน</t>
  </si>
  <si>
    <t>ค่าจำหน่าย-อาคารเพื่อประโยชน์อื่น</t>
  </si>
  <si>
    <t>ค่าจำหน่าย-สิ่งปลูกสร้าง</t>
  </si>
  <si>
    <t>ค่าจำหน่าย-อาคารและสิ่งปลูกสร้าง - Interface</t>
  </si>
  <si>
    <t>ค่าจำหน่าย-ครุภัณฑ์สำนักงาน</t>
  </si>
  <si>
    <t>ค่าจำหน่าย-ยานพาหนะและอุปกรณ์การขนส่ง</t>
  </si>
  <si>
    <t>ค่าจำหน่าย-ครุภัณฑ์ไฟฟ้าและวิทยุ</t>
  </si>
  <si>
    <t>ค่าจำหน่าย-ครุภัณฑ์โฆษณาและเผยแพร่</t>
  </si>
  <si>
    <t>ค่าจำหน่าย-ครุภัณฑ์การเกษตร</t>
  </si>
  <si>
    <t>ค่าจำหน่าย-ครุภัณฑ์ก่อสร้าง</t>
  </si>
  <si>
    <t>ค่าจำหน่าย-ครุภัณฑ์วิทยาศาสตร์และการแพทย์</t>
  </si>
  <si>
    <t>ค่าจำหน่าย-อุปกรณ์คอมพิวเตอร์</t>
  </si>
  <si>
    <t>ค่าจำหน่าย-ครุภัณฑ์งานบ้านงานครัว</t>
  </si>
  <si>
    <t>ค่าจำหน่าย-อุปกรณ์อื่น ๆ</t>
  </si>
  <si>
    <t>ค่าจำหน่าย - ครุภัณฑ์ Interface</t>
  </si>
  <si>
    <t>ค่าจำหน่าย - สินทรัพย์ไม่มีตัวตน Interface</t>
  </si>
  <si>
    <t>ค่าใช้จ่ายเงินช่วยเหลือผู้ประสบภัย</t>
  </si>
  <si>
    <t>ค่าใช้จ่ายระหว่างหน่วยงาน -  หน่วยงานโอนเงินนอกงบประมาณให้กรมบัญชีกลาง</t>
  </si>
  <si>
    <t>ค่าใช้จ่ายระหว่างหน่วยงาน - หน่วยงานโอนเงินรายได้แผ่นดินให้กรมบัญชีกลาง</t>
  </si>
  <si>
    <t>ค่าใช้จ่ายระหว่างหน่วยงาน - รายได้แผ่นดินรอนำส่งคลัง</t>
  </si>
  <si>
    <t>โอนสินทรัพย์ให้หน่วยงานของรัฐ</t>
  </si>
  <si>
    <t>ค่าใช้จ่ายโครงการผลิตแพทย์</t>
  </si>
  <si>
    <t>ค่าใช้จ่ายโครงการผลิตบุคลากรทาง   การแพทย์</t>
  </si>
  <si>
    <t>ค่าใช้จ่ายที่ดิน</t>
  </si>
  <si>
    <t>ค่าใช้จ่ายลักษณะอื่น</t>
  </si>
  <si>
    <t>ค่าใช้จ่ายรายการพิเศษนอกเหนือการดำเนินงานปกติ</t>
  </si>
  <si>
    <t>รายได้</t>
  </si>
  <si>
    <t>ค่าใช้จ่าย</t>
  </si>
  <si>
    <t>รายได้จากการขายสินค้าและบริการของหน่วยบริการ</t>
  </si>
  <si>
    <t>สรุปรับ</t>
  </si>
  <si>
    <t>สิทธิ พรบ.</t>
  </si>
  <si>
    <t>สิทธิ ต้นสังกัด</t>
  </si>
  <si>
    <t>สิทธิ อปท.</t>
  </si>
  <si>
    <t>สิทธิ แรงงานต่างด้าว</t>
  </si>
  <si>
    <t>ผู้มีปัญหาสถานะและสิทธิ</t>
  </si>
  <si>
    <t>รายได้ งบลงทุน</t>
  </si>
  <si>
    <t>รายได้จาก CF</t>
  </si>
  <si>
    <t>รายได้จากการขายสินทรัพย์และบริการอื่น</t>
  </si>
  <si>
    <t>รายได้จากการประมาณบุคลากร</t>
  </si>
  <si>
    <t>รายได้จากเงินงบประมาณอื่น</t>
  </si>
  <si>
    <t>รายได้ระหว่างหน่วยงานอื่น</t>
  </si>
  <si>
    <t>รายได้อื่น</t>
  </si>
  <si>
    <t>เหมาจ่ายรายหัว 1</t>
  </si>
  <si>
    <t>เรียกเก็บ UC 2</t>
  </si>
  <si>
    <t>กองทุน UC 3</t>
  </si>
  <si>
    <t>EMS 4</t>
  </si>
  <si>
    <t>เงินเดือนและค่าจ้างประจำ (L1)[1]</t>
  </si>
  <si>
    <t>ค่าจ้างลูกจ้างชั่วคราว (L2.1)[2]</t>
  </si>
  <si>
    <t>ค่าตอบแทน(L2.2)[3]</t>
  </si>
  <si>
    <t>ค่าใช้จ่ายบุคลากรอื่น (L3)[4]</t>
  </si>
  <si>
    <t>ค่าใช้จ่ายด้านการฝึกอบรม/เดินทาง[6]</t>
  </si>
  <si>
    <t>ยาใช้ไป(M4.1)[7]</t>
  </si>
  <si>
    <t>เวชภัณฑ์ที่ไม่ใช่ยาใช้ไป (M4.2)[8]</t>
  </si>
  <si>
    <t>วัสดุการแพทย์ใช้ไป (M4.3)[9]</t>
  </si>
  <si>
    <t>วัสดุวิทยาศาสตร์ ใช้ไป (M4.4)[10]</t>
  </si>
  <si>
    <t>รวมจ่าย M4non-drug[11]=[8+9+10]</t>
  </si>
  <si>
    <t>วัสดุอื่นใช้ไป (M5)[12]</t>
  </si>
  <si>
    <t>ค่าซ่อมแซม/บำรุงรักษาค่าจ้างเหมาบริการ [13]</t>
  </si>
  <si>
    <t>ค่าจ้างตรวจทางห้องปฏฺบัติการ[14]</t>
  </si>
  <si>
    <t>ค่าสาธารณูปโภค[15]</t>
  </si>
  <si>
    <t>ค่าใช้สอยอื่นๆ[16]</t>
  </si>
  <si>
    <t>ค่าใช้จ่ายจากการดำเนินงานอื่น[17]</t>
  </si>
  <si>
    <t>ค่าใช้จ่ายเงินอุดหนุน[18]</t>
  </si>
  <si>
    <t>ค่าใช้จ่ายอื่น[19]</t>
  </si>
  <si>
    <t>ค่าใช้จ่ายระหว่างหน่วยงาน[20]</t>
  </si>
  <si>
    <t>ค่าเผื่อหนี้สูญ/หนี่สงสัยจะสูญ[21]</t>
  </si>
  <si>
    <t>ค่าเสื่อมราคา/ตัดจำหน่าย[22]</t>
  </si>
  <si>
    <t>รวมค่าใช้จ่าย[23] =[1+5+6+7+11+12+13+14+15+16+17+18+19+20+21+22</t>
  </si>
  <si>
    <t>AdjRWรวม</t>
  </si>
  <si>
    <t>%diff ค่าเฉลี่ย/RW</t>
  </si>
  <si>
    <t>&gt;Mean+1SD</t>
  </si>
  <si>
    <r>
      <t>หมายเหตุ</t>
    </r>
    <r>
      <rPr>
        <b/>
        <sz val="12"/>
        <color indexed="10"/>
        <rFont val="Tahoma"/>
        <family val="2"/>
      </rPr>
      <t xml:space="preserve"> : ผังบัญชีปีงบประมาณ 2560 กำหนดให้เวชภัณฑ์ที่ไม่ใช่ยารวมอยู่ในหมวดวัสดุการแพทย์</t>
    </r>
  </si>
  <si>
    <t>4201020106.101</t>
  </si>
  <si>
    <t>4201020199.101</t>
  </si>
  <si>
    <t>4202010199.101</t>
  </si>
  <si>
    <t>4202020102.101</t>
  </si>
  <si>
    <t>4202030105.101</t>
  </si>
  <si>
    <t>4203010101.101</t>
  </si>
  <si>
    <t>4205010104.101</t>
  </si>
  <si>
    <t>4205010110.101</t>
  </si>
  <si>
    <t>4206010102.101</t>
  </si>
  <si>
    <t>4206010199.101</t>
  </si>
  <si>
    <t>4207010102.102</t>
  </si>
  <si>
    <t>4301010102.101</t>
  </si>
  <si>
    <t>4301010102.102</t>
  </si>
  <si>
    <t>4301010102.103</t>
  </si>
  <si>
    <t>4301010102.104</t>
  </si>
  <si>
    <t>4301020102.101</t>
  </si>
  <si>
    <t>4301020102.102</t>
  </si>
  <si>
    <t>4301020102.103</t>
  </si>
  <si>
    <t>4301020102.104</t>
  </si>
  <si>
    <t>4301020102.105</t>
  </si>
  <si>
    <t>4301020102.106</t>
  </si>
  <si>
    <t>4301020104.104</t>
  </si>
  <si>
    <t>4301020104.105</t>
  </si>
  <si>
    <t>4301020104.106</t>
  </si>
  <si>
    <t>4301020104.107</t>
  </si>
  <si>
    <t>4301020104.108</t>
  </si>
  <si>
    <t>4301020104.109</t>
  </si>
  <si>
    <t>4301020104.110</t>
  </si>
  <si>
    <t>4301020104.111</t>
  </si>
  <si>
    <t>4301020104.401</t>
  </si>
  <si>
    <t>4301020104.402</t>
  </si>
  <si>
    <t>4301020104.405</t>
  </si>
  <si>
    <t>4301020104.406</t>
  </si>
  <si>
    <t>4301020104.602</t>
  </si>
  <si>
    <t>4301020104.603</t>
  </si>
  <si>
    <t>4301020104.801</t>
  </si>
  <si>
    <t>4301020104.802</t>
  </si>
  <si>
    <t>4301020104.803</t>
  </si>
  <si>
    <t>4301020104.804</t>
  </si>
  <si>
    <t>4301020104.805</t>
  </si>
  <si>
    <t>4301020104.806</t>
  </si>
  <si>
    <t>4301020104.807</t>
  </si>
  <si>
    <t>4301020104.808</t>
  </si>
  <si>
    <t>4301020105.201</t>
  </si>
  <si>
    <t>4301020105.202</t>
  </si>
  <si>
    <t>4301020105.203</t>
  </si>
  <si>
    <t>4301020105.205</t>
  </si>
  <si>
    <t>4301020105.207</t>
  </si>
  <si>
    <t>4301020105.211</t>
  </si>
  <si>
    <t>4301020105.214</t>
  </si>
  <si>
    <t>4301020105.217</t>
  </si>
  <si>
    <t>4301020105.222</t>
  </si>
  <si>
    <t>4301020105.223</t>
  </si>
  <si>
    <t>4301020105.228</t>
  </si>
  <si>
    <t>4301020105.229</t>
  </si>
  <si>
    <t>4301020105.231</t>
  </si>
  <si>
    <t>4301020105.232</t>
  </si>
  <si>
    <t>4301020105.239</t>
  </si>
  <si>
    <t>4301020105.240</t>
  </si>
  <si>
    <t>4301020105.241</t>
  </si>
  <si>
    <t>4301020105.242</t>
  </si>
  <si>
    <t>4301020105.243</t>
  </si>
  <si>
    <t>4301020105.244</t>
  </si>
  <si>
    <t>4301020105.245</t>
  </si>
  <si>
    <t>4301020105.251</t>
  </si>
  <si>
    <t>4301020105.252</t>
  </si>
  <si>
    <t>4301020105.255</t>
  </si>
  <si>
    <t>4301020105.256</t>
  </si>
  <si>
    <t>4301020105.257</t>
  </si>
  <si>
    <t>4301020105.258</t>
  </si>
  <si>
    <t>4301020105.260</t>
  </si>
  <si>
    <t>4301020105.263</t>
  </si>
  <si>
    <t>4301020105.264</t>
  </si>
  <si>
    <t>4301020105.265</t>
  </si>
  <si>
    <t>4301020105.266</t>
  </si>
  <si>
    <t>4301020106.303</t>
  </si>
  <si>
    <t>4301020106.305</t>
  </si>
  <si>
    <t>4301020106.306</t>
  </si>
  <si>
    <t>4301020106.307</t>
  </si>
  <si>
    <t>4301020106.308</t>
  </si>
  <si>
    <t>4301020106.309</t>
  </si>
  <si>
    <t>4301020106.310</t>
  </si>
  <si>
    <t>4301020106.311</t>
  </si>
  <si>
    <t>4301020106.312</t>
  </si>
  <si>
    <t>4301020106.313</t>
  </si>
  <si>
    <t>4301020106.314</t>
  </si>
  <si>
    <t>4301020106.315</t>
  </si>
  <si>
    <t>4301020106.317</t>
  </si>
  <si>
    <t>4301020106.319</t>
  </si>
  <si>
    <t>4301020106.320</t>
  </si>
  <si>
    <t>4301020106.321</t>
  </si>
  <si>
    <t>4301020106.322</t>
  </si>
  <si>
    <t>4301020106.502</t>
  </si>
  <si>
    <t>4301020106.503</t>
  </si>
  <si>
    <t>4301020106.504</t>
  </si>
  <si>
    <t>4301020106.505</t>
  </si>
  <si>
    <t>4301020106.507</t>
  </si>
  <si>
    <t>4301020106.509</t>
  </si>
  <si>
    <t>4301020106.510</t>
  </si>
  <si>
    <t>4301020106.511</t>
  </si>
  <si>
    <t>4301020106.512</t>
  </si>
  <si>
    <t>4301020106.513</t>
  </si>
  <si>
    <t>4301020106.514</t>
  </si>
  <si>
    <t>4301020106.515</t>
  </si>
  <si>
    <t>4301020106.516</t>
  </si>
  <si>
    <t>4301020106.517</t>
  </si>
  <si>
    <t>4301020106.518</t>
  </si>
  <si>
    <t>4301020106.519</t>
  </si>
  <si>
    <t>4301020106.701</t>
  </si>
  <si>
    <t>4301020106.703</t>
  </si>
  <si>
    <t>4301020106.704</t>
  </si>
  <si>
    <t>4301020106.705</t>
  </si>
  <si>
    <t>4301020106.706</t>
  </si>
  <si>
    <t>4301020106.709</t>
  </si>
  <si>
    <t>4301020106.710</t>
  </si>
  <si>
    <t>4301020106.711</t>
  </si>
  <si>
    <t>4301020106.712</t>
  </si>
  <si>
    <t>4301020108.101</t>
  </si>
  <si>
    <t>4301030102.101</t>
  </si>
  <si>
    <t>4301030104.101</t>
  </si>
  <si>
    <t>4302010106.101</t>
  </si>
  <si>
    <t>4302010199.101</t>
  </si>
  <si>
    <t>4302020107.101</t>
  </si>
  <si>
    <t>4302020199.101</t>
  </si>
  <si>
    <t>4302030101.101</t>
  </si>
  <si>
    <t>4302030101.102</t>
  </si>
  <si>
    <t>4302040101.101</t>
  </si>
  <si>
    <t>4303010101.101</t>
  </si>
  <si>
    <t>4306010104.101</t>
  </si>
  <si>
    <t>4306010110.101</t>
  </si>
  <si>
    <t>4306010110.102</t>
  </si>
  <si>
    <t>4307010103.201</t>
  </si>
  <si>
    <t>4307010104.101</t>
  </si>
  <si>
    <t>4307010105.101</t>
  </si>
  <si>
    <t>4307010106.101</t>
  </si>
  <si>
    <t>4307010107.101</t>
  </si>
  <si>
    <t>4307010108.101</t>
  </si>
  <si>
    <t>4307010110.101</t>
  </si>
  <si>
    <t>4307010112.101</t>
  </si>
  <si>
    <t>4308010101.101</t>
  </si>
  <si>
    <t>4308010105.101</t>
  </si>
  <si>
    <t>4308010106.101</t>
  </si>
  <si>
    <t>4308010111.101</t>
  </si>
  <si>
    <t>4308010117.101</t>
  </si>
  <si>
    <t>4308010118.101</t>
  </si>
  <si>
    <t>4308010121.101</t>
  </si>
  <si>
    <t>4313010101.101</t>
  </si>
  <si>
    <t>4313010103.101</t>
  </si>
  <si>
    <t>4313010199.101</t>
  </si>
  <si>
    <t>4313010199.102</t>
  </si>
  <si>
    <t>4313010199.105</t>
  </si>
  <si>
    <t>4313010199.108</t>
  </si>
  <si>
    <t>4313010199.109</t>
  </si>
  <si>
    <t>4313010199.110</t>
  </si>
  <si>
    <t>4313010199.113</t>
  </si>
  <si>
    <t>4313010199.114</t>
  </si>
  <si>
    <t>4313010199.115</t>
  </si>
  <si>
    <t>4313010199.116</t>
  </si>
  <si>
    <t>4313010199.117</t>
  </si>
  <si>
    <t>4313010199.118</t>
  </si>
  <si>
    <t>4313010199.119</t>
  </si>
  <si>
    <t>4313010199.120</t>
  </si>
  <si>
    <t>4313010199.121</t>
  </si>
  <si>
    <t>4313010199.122</t>
  </si>
  <si>
    <t>4313010199.123</t>
  </si>
  <si>
    <t>4313010199.202</t>
  </si>
  <si>
    <t>5101010101.101</t>
  </si>
  <si>
    <t>5101010101.102</t>
  </si>
  <si>
    <t>5101010103.101</t>
  </si>
  <si>
    <t>5101010103.102</t>
  </si>
  <si>
    <t>5101010103.103</t>
  </si>
  <si>
    <t>5101010108.101</t>
  </si>
  <si>
    <t>5101010109.101</t>
  </si>
  <si>
    <t>5101010109.102</t>
  </si>
  <si>
    <t>5101010109.103</t>
  </si>
  <si>
    <t>5101010109.104</t>
  </si>
  <si>
    <t>5101010113.101</t>
  </si>
  <si>
    <t>5101010113.102</t>
  </si>
  <si>
    <t>5101010113.103</t>
  </si>
  <si>
    <t>5101010113.104</t>
  </si>
  <si>
    <t>5101010113.105</t>
  </si>
  <si>
    <t>5101010113.106</t>
  </si>
  <si>
    <t>5101010113.107</t>
  </si>
  <si>
    <t>5101010113.108</t>
  </si>
  <si>
    <t>5101010115.101</t>
  </si>
  <si>
    <t>5101010115.102</t>
  </si>
  <si>
    <t>5101010116.101</t>
  </si>
  <si>
    <t>5101010116.102</t>
  </si>
  <si>
    <t>5101010116.103</t>
  </si>
  <si>
    <t>5101010116.104</t>
  </si>
  <si>
    <t>5101010116.105</t>
  </si>
  <si>
    <t>5101010116.106</t>
  </si>
  <si>
    <t>5101010199.101</t>
  </si>
  <si>
    <t>5101010199.102</t>
  </si>
  <si>
    <t>5101010199.103</t>
  </si>
  <si>
    <t>5101020101.101</t>
  </si>
  <si>
    <t>5101020101.102</t>
  </si>
  <si>
    <t>5101020102.101</t>
  </si>
  <si>
    <t>5101020103.101</t>
  </si>
  <si>
    <t>5101020104.101</t>
  </si>
  <si>
    <t>5101020105.101</t>
  </si>
  <si>
    <t>5101020106.101</t>
  </si>
  <si>
    <t>5101020106.102</t>
  </si>
  <si>
    <t>5101020108.101</t>
  </si>
  <si>
    <t>5101020112.101</t>
  </si>
  <si>
    <t>5101020114.107</t>
  </si>
  <si>
    <t>5101020114.114</t>
  </si>
  <si>
    <t>5101020114.126</t>
  </si>
  <si>
    <t>5101020114.127</t>
  </si>
  <si>
    <t>5101020115.101</t>
  </si>
  <si>
    <t>5101020116.101</t>
  </si>
  <si>
    <t>5101020116.102</t>
  </si>
  <si>
    <t>5101030101.101</t>
  </si>
  <si>
    <t>5101030205.101</t>
  </si>
  <si>
    <t>5101030206.101</t>
  </si>
  <si>
    <t>5101030207.101</t>
  </si>
  <si>
    <t>5101030208.101</t>
  </si>
  <si>
    <t>5101030211.101</t>
  </si>
  <si>
    <t>5101040107.101</t>
  </si>
  <si>
    <t>5101040111.101</t>
  </si>
  <si>
    <t>5101040118.101</t>
  </si>
  <si>
    <t>5101040202.101</t>
  </si>
  <si>
    <t>5101040204.101</t>
  </si>
  <si>
    <t>5101040205.101</t>
  </si>
  <si>
    <t>5101040206.101</t>
  </si>
  <si>
    <t>5101040207.101</t>
  </si>
  <si>
    <t>5102010106.101</t>
  </si>
  <si>
    <t>5102010199.101</t>
  </si>
  <si>
    <t>5102010199.102</t>
  </si>
  <si>
    <t>5102030199.101</t>
  </si>
  <si>
    <t>5102030199.102</t>
  </si>
  <si>
    <t>5103010102.101</t>
  </si>
  <si>
    <t>5103010102.102</t>
  </si>
  <si>
    <t>5103010103.101</t>
  </si>
  <si>
    <t>5103010103.102</t>
  </si>
  <si>
    <t>5103010199.101</t>
  </si>
  <si>
    <t>5103010199.102</t>
  </si>
  <si>
    <t>5104010104.101</t>
  </si>
  <si>
    <t>5104010104.102</t>
  </si>
  <si>
    <t>5104010104.103</t>
  </si>
  <si>
    <t>5104010104.104</t>
  </si>
  <si>
    <t>5104010104.105</t>
  </si>
  <si>
    <t>5104010104.106</t>
  </si>
  <si>
    <t>5104010104.107</t>
  </si>
  <si>
    <t>5104010104.108</t>
  </si>
  <si>
    <t>5104010104.109</t>
  </si>
  <si>
    <t>5104010107.101</t>
  </si>
  <si>
    <t>5104010107.102</t>
  </si>
  <si>
    <t>5104010107.103</t>
  </si>
  <si>
    <t>5104010107.104</t>
  </si>
  <si>
    <t>5104010107.105</t>
  </si>
  <si>
    <t>5104010107.106</t>
  </si>
  <si>
    <t>5104010107.107</t>
  </si>
  <si>
    <t>5104010107.108</t>
  </si>
  <si>
    <t>5104010107.109</t>
  </si>
  <si>
    <t>5104010107.110</t>
  </si>
  <si>
    <t>5104010107.111</t>
  </si>
  <si>
    <t>5104010107.112</t>
  </si>
  <si>
    <t>5104010107.113</t>
  </si>
  <si>
    <t>5104010110.101</t>
  </si>
  <si>
    <t>5104010112.101</t>
  </si>
  <si>
    <t>5104010112.103</t>
  </si>
  <si>
    <t>5104010112.106</t>
  </si>
  <si>
    <t>5104010112.108</t>
  </si>
  <si>
    <t>5104010112.110</t>
  </si>
  <si>
    <t>5104010112.111</t>
  </si>
  <si>
    <t>5104010112.112</t>
  </si>
  <si>
    <t>5104010112.113</t>
  </si>
  <si>
    <t>5104010112.114</t>
  </si>
  <si>
    <t>5104010112.115</t>
  </si>
  <si>
    <t>5104010114.101</t>
  </si>
  <si>
    <t>5104010115.101</t>
  </si>
  <si>
    <t>5104020101.101</t>
  </si>
  <si>
    <t>5104020103.101</t>
  </si>
  <si>
    <t>5104020105.101</t>
  </si>
  <si>
    <t>5104020106.101</t>
  </si>
  <si>
    <t>5104020107.101</t>
  </si>
  <si>
    <t>5104030202.101</t>
  </si>
  <si>
    <t>5104030203.101</t>
  </si>
  <si>
    <t>5104030205.101</t>
  </si>
  <si>
    <t>5104030205.102</t>
  </si>
  <si>
    <t>5104030205.103</t>
  </si>
  <si>
    <t>5104030205.104</t>
  </si>
  <si>
    <t>5104030205.112</t>
  </si>
  <si>
    <t>5104030205.113</t>
  </si>
  <si>
    <t>5104030205.117</t>
  </si>
  <si>
    <t>5104030205.118</t>
  </si>
  <si>
    <t>5104030206.101</t>
  </si>
  <si>
    <t>5104030207.101</t>
  </si>
  <si>
    <t>5104030208.101</t>
  </si>
  <si>
    <t>5104030210.101</t>
  </si>
  <si>
    <t>5104030212.101</t>
  </si>
  <si>
    <t>5104030217.101</t>
  </si>
  <si>
    <t>5104030218.101</t>
  </si>
  <si>
    <t>5104030219.101</t>
  </si>
  <si>
    <t>5104030220.101</t>
  </si>
  <si>
    <t>5104030299.102</t>
  </si>
  <si>
    <t>5104030299.103</t>
  </si>
  <si>
    <t>5104030299.104</t>
  </si>
  <si>
    <t>5104030299.105</t>
  </si>
  <si>
    <t>5104030299.202</t>
  </si>
  <si>
    <t>5104030299.203</t>
  </si>
  <si>
    <t>5104030299.204</t>
  </si>
  <si>
    <t>5104030299.501</t>
  </si>
  <si>
    <t>5104030299.502</t>
  </si>
  <si>
    <t>5104030299.701</t>
  </si>
  <si>
    <t>5104030299.702</t>
  </si>
  <si>
    <t>5104040102.101</t>
  </si>
  <si>
    <t>5104040102.102</t>
  </si>
  <si>
    <t>5104040102.103</t>
  </si>
  <si>
    <t>5104040102.104</t>
  </si>
  <si>
    <t>5104040102.105</t>
  </si>
  <si>
    <t>5104040102.106</t>
  </si>
  <si>
    <t>5104040102.107</t>
  </si>
  <si>
    <t>5104040102.108</t>
  </si>
  <si>
    <t>5104040102.109</t>
  </si>
  <si>
    <t>5104040102.110</t>
  </si>
  <si>
    <t>5104040102.111</t>
  </si>
  <si>
    <t>5104040102.112</t>
  </si>
  <si>
    <t>5104040102.113</t>
  </si>
  <si>
    <t>5104040102.114</t>
  </si>
  <si>
    <t>5104040102.115</t>
  </si>
  <si>
    <t>5104040102.116</t>
  </si>
  <si>
    <t>5104040102.117</t>
  </si>
  <si>
    <t>5104040102.118</t>
  </si>
  <si>
    <t>5104040102.119</t>
  </si>
  <si>
    <t>5104040102.120</t>
  </si>
  <si>
    <t>5105010101.101</t>
  </si>
  <si>
    <t>5105010103.101</t>
  </si>
  <si>
    <t>5105010105.101</t>
  </si>
  <si>
    <t>5105010107.101</t>
  </si>
  <si>
    <t>5105010107.102</t>
  </si>
  <si>
    <t>5105010107.103</t>
  </si>
  <si>
    <t>5105010107.104</t>
  </si>
  <si>
    <t>5105010107.105</t>
  </si>
  <si>
    <t>5105010107.106</t>
  </si>
  <si>
    <t>5105010109.101</t>
  </si>
  <si>
    <t>5105010111.101</t>
  </si>
  <si>
    <t>5105010113.101</t>
  </si>
  <si>
    <t>5105010115.101</t>
  </si>
  <si>
    <t>5105010117.101</t>
  </si>
  <si>
    <t>5105010119.101</t>
  </si>
  <si>
    <t>5105010121.101</t>
  </si>
  <si>
    <t>5105010125.101</t>
  </si>
  <si>
    <t>5105010127.101</t>
  </si>
  <si>
    <t>5105010129.101</t>
  </si>
  <si>
    <t>5105010131.101</t>
  </si>
  <si>
    <t>5105010133.101</t>
  </si>
  <si>
    <t>5105010135.101</t>
  </si>
  <si>
    <t>5105010137.101</t>
  </si>
  <si>
    <t>5105010139.101</t>
  </si>
  <si>
    <t>5105010148.101</t>
  </si>
  <si>
    <t>5105010149.102</t>
  </si>
  <si>
    <t>5105010158.101</t>
  </si>
  <si>
    <t>5105010160.101</t>
  </si>
  <si>
    <t>5105010160.102</t>
  </si>
  <si>
    <t>5105010160.103</t>
  </si>
  <si>
    <t>5105010160.104</t>
  </si>
  <si>
    <t>5105010160.105</t>
  </si>
  <si>
    <t>5105010160.106</t>
  </si>
  <si>
    <t>5105010160.107</t>
  </si>
  <si>
    <t>5105010160.108</t>
  </si>
  <si>
    <t>5105010160.109</t>
  </si>
  <si>
    <t>5105010161.101</t>
  </si>
  <si>
    <t>5105010161.102</t>
  </si>
  <si>
    <t>5105010161.103</t>
  </si>
  <si>
    <t>5105010161.104</t>
  </si>
  <si>
    <t>5105010161.105</t>
  </si>
  <si>
    <t>5105010161.106</t>
  </si>
  <si>
    <t>5105010161.107</t>
  </si>
  <si>
    <t>5105010161.108</t>
  </si>
  <si>
    <t>5105010161.109</t>
  </si>
  <si>
    <t>5105010161.110</t>
  </si>
  <si>
    <t>5105010164.101</t>
  </si>
  <si>
    <t>5105010164.103</t>
  </si>
  <si>
    <t>5105010194.101</t>
  </si>
  <si>
    <t>5105010195.101</t>
  </si>
  <si>
    <t>5107010199.101</t>
  </si>
  <si>
    <t>5107020199.101</t>
  </si>
  <si>
    <t>5107030101.101</t>
  </si>
  <si>
    <t>5108010101.102</t>
  </si>
  <si>
    <t>5108010101.104</t>
  </si>
  <si>
    <t>5108010101.105</t>
  </si>
  <si>
    <t>5108010101.114</t>
  </si>
  <si>
    <t>5108010101.115</t>
  </si>
  <si>
    <t>5108010101.203</t>
  </si>
  <si>
    <t>5108010101.205</t>
  </si>
  <si>
    <t>5108010107.102</t>
  </si>
  <si>
    <t>5108010107.104</t>
  </si>
  <si>
    <t>5108010107.105</t>
  </si>
  <si>
    <t>5108010107.114</t>
  </si>
  <si>
    <t>5108010107.115</t>
  </si>
  <si>
    <t>5108010107.203</t>
  </si>
  <si>
    <t>5108010107.205</t>
  </si>
  <si>
    <t>5112010103.101</t>
  </si>
  <si>
    <t>5203010105.101</t>
  </si>
  <si>
    <t>5203010106.101</t>
  </si>
  <si>
    <t>5203010107.101</t>
  </si>
  <si>
    <t>5203010109.101</t>
  </si>
  <si>
    <t>5203010110.101</t>
  </si>
  <si>
    <t>5203010111.101</t>
  </si>
  <si>
    <t>5203010112.101</t>
  </si>
  <si>
    <t>5203010113.101</t>
  </si>
  <si>
    <t>5203010114.101</t>
  </si>
  <si>
    <t>5203010115.101</t>
  </si>
  <si>
    <t>5203010117.101</t>
  </si>
  <si>
    <t>5203010119.101</t>
  </si>
  <si>
    <t>5203010120.101</t>
  </si>
  <si>
    <t>5203010122.101</t>
  </si>
  <si>
    <t>5203010126.101</t>
  </si>
  <si>
    <t>5203010141.101</t>
  </si>
  <si>
    <t>5203010142.101</t>
  </si>
  <si>
    <t>5203010145.101</t>
  </si>
  <si>
    <t>5203010146.101</t>
  </si>
  <si>
    <t>5205010101.101</t>
  </si>
  <si>
    <t>5209010112.101</t>
  </si>
  <si>
    <t>5210010101.101</t>
  </si>
  <si>
    <t>5210010102.101</t>
  </si>
  <si>
    <t>5210010103.101</t>
  </si>
  <si>
    <t>5210010105.101</t>
  </si>
  <si>
    <t>5210010112.101</t>
  </si>
  <si>
    <t>5210010118.101</t>
  </si>
  <si>
    <t>5210010121.101</t>
  </si>
  <si>
    <t>5211010101.101</t>
  </si>
  <si>
    <t>5211010102.101</t>
  </si>
  <si>
    <t>5212010199.101</t>
  </si>
  <si>
    <t>5212010199.102</t>
  </si>
  <si>
    <t>5212010199.104</t>
  </si>
  <si>
    <t>5212010199.105</t>
  </si>
  <si>
    <t>5212010199.106</t>
  </si>
  <si>
    <t>5212010199.107</t>
  </si>
  <si>
    <t>5212010199.108</t>
  </si>
  <si>
    <t>5212010199.109</t>
  </si>
  <si>
    <t>5212010199.110</t>
  </si>
  <si>
    <t>5212010199.111</t>
  </si>
  <si>
    <t>5212010199.112</t>
  </si>
  <si>
    <t>5212010199.113</t>
  </si>
  <si>
    <t>5212010199.114</t>
  </si>
  <si>
    <t>5401010101.101</t>
  </si>
  <si>
    <t>พระอาจารย์มั่นฯ</t>
  </si>
  <si>
    <t>รวมเขต 8</t>
  </si>
  <si>
    <t>การจัดกลุ่ม Benchmarking รายได้ ค่าใช้จ่าย ปี 2567</t>
  </si>
  <si>
    <t>Province</t>
  </si>
  <si>
    <t>OrgID</t>
  </si>
  <si>
    <t>Org</t>
  </si>
  <si>
    <t>ประเภท</t>
  </si>
  <si>
    <t>ServBed</t>
  </si>
  <si>
    <t>CapacityGroup</t>
  </si>
  <si>
    <t>pop</t>
  </si>
  <si>
    <t xml:space="preserve">จำนวนเตียงจริง </t>
  </si>
  <si>
    <t>รพช.</t>
  </si>
  <si>
    <t>รพช.F3 P&lt;=15,000</t>
  </si>
  <si>
    <t>รพช.F3 P15,000-25,000</t>
  </si>
  <si>
    <t>รพช.F2 P&lt;=30,000</t>
  </si>
  <si>
    <t>รพช.F2 P30,000-60,000</t>
  </si>
  <si>
    <t>รพช.F1 P50,000-100,000</t>
  </si>
  <si>
    <t>รพช.M2 B&lt;=100</t>
  </si>
  <si>
    <t>รพช.M2 B&gt;100</t>
  </si>
  <si>
    <t>รพท.</t>
  </si>
  <si>
    <t>รพท.M1 B&gt;200</t>
  </si>
  <si>
    <t>รพท.S B&lt;=400</t>
  </si>
  <si>
    <t>รพท.S B&gt;400</t>
  </si>
  <si>
    <t>รพศ.</t>
  </si>
  <si>
    <t>รพศ.A B&gt;700to1000</t>
  </si>
  <si>
    <t>รพศ.A B&gt;1000</t>
  </si>
  <si>
    <t>รายได้แผ่นดิน - เงินชดใช้จากการผิดสัญญาการศึกษาและดูงาน</t>
  </si>
  <si>
    <t>รายได้แผ่นดิน - ค่าปรับอื่น</t>
  </si>
  <si>
    <t>รายได้จากการจำหน่ายยาสมุนไพร - บุคคลภายนอก</t>
  </si>
  <si>
    <t>รายได้จากการจำหน่ายสินค้าอื่น ๆ - บุคคลภายนอก</t>
  </si>
  <si>
    <t>รายได้จากการจำหน่ายยาสมุนไพร - หน่วยงานภาครัฐ</t>
  </si>
  <si>
    <t>รายได้จากการจำหน่ายสินค้าอื่น ๆ - หน่วยงานภาครัฐ</t>
  </si>
  <si>
    <t>รายได้ค่ารักษาเบิกจ่ายตรงหน่วยงานอื่น - OP</t>
  </si>
  <si>
    <t>รายได้ค่ารักษาเบิกจ่ายตรงหน่วยงานอื่น - IP</t>
  </si>
  <si>
    <t>ส่วนต่างค่ารักษาที่สูงกว่าข้อตกลงในการจ่ายตาม DRG - เบิกจ่ายตรงหน่วยงานอื่น</t>
  </si>
  <si>
    <t>ส่วนต่างค่ารักษาที่ต่ำกว่าข้อตกลงในการจ่ายตาม DRG - เบิกจ่ายตรงหน่วยงานอื่น</t>
  </si>
  <si>
    <t>ส่วนต่างค่ารักษาที่สูงกว่าข้อตกลงในการจ่ายตาม DRG - เบิกจ่ายตรงกรมบัญชีกลาง</t>
  </si>
  <si>
    <t>ส่วนต่างค่ารักษาที่ต่ำกว่าข้อตกลงในการจ่ายตาม DRG - เบิกจ่ายตรงกรมบัญชีกลาง</t>
  </si>
  <si>
    <t>รายได้ค่ารักษาเบิกจ่ายตรง - อปท. OP</t>
  </si>
  <si>
    <t>รายได้ค่ารักษาเบิกจ่ายตรง - อปท. IP</t>
  </si>
  <si>
    <t>ส่วนต่างค่ารักษาที่สูงกว่าข้อตกลงในการจ่ายตาม DRG - เบิกจ่ายตรง - อปท.</t>
  </si>
  <si>
    <t>ส่วนต่างค่ารักษาที่ต่ำกว่าข้อตกลงในการจ่ายตาม DRG - เบิกจ่ายตรง - อปท.</t>
  </si>
  <si>
    <t>รายได้ค่ารักษาเบิกจ่ายตรง - อปท.รูปแบบพิเศษ IP</t>
  </si>
  <si>
    <t>ส่วนต่างค่ารักษาที่สูงกว่าข้อตกลงในการจ่ายตาม DRG - เบิกจ่ายตรง (พนักงานส่วนท้องถิ่นรูปแบบพิเศษ)</t>
  </si>
  <si>
    <t>ส่วนต่างค่ารักษาที่ต่ำกว่าข้อตกลงในการจ่ายตาม DRG  -เบิกจ่ายตรง (พนักงานส่วนท้องถิ่นรูปแบบพิเศษ)</t>
  </si>
  <si>
    <t>รายได้ค่ารักษา UC - OP  ใน CUP</t>
  </si>
  <si>
    <t>รายได้ค่ารักษา UC - IP</t>
  </si>
  <si>
    <t>รายได้ค่ารักษา UC - OP นอก CUP ต่างจังหวัด</t>
  </si>
  <si>
    <t>รายได้ค่ารักษา UC - OP นอกสังกัด สป.</t>
  </si>
  <si>
    <t>รายได้กองทุน UC - P&amp;P อื่น</t>
  </si>
  <si>
    <t>ส่วนต่างค่ารักษาที่สูงกว่าข้อตกลงในการจ่ายตาม DRG - กองทุน UC - IP</t>
  </si>
  <si>
    <t>ส่วนต่างค่ารักษาที่ต่ำกว่าข้อตกลงในการจ่ายตาม DRG - กองทุน UC - IP</t>
  </si>
  <si>
    <t>รายได้กองทุน UC - บริการพื้นที่เฉพาะ</t>
  </si>
  <si>
    <t>รายได้ค่ารักษา UC - OP บริการกรณีเฉพาะ (CR)</t>
  </si>
  <si>
    <t>ส่วนต่างค่ารักษาที่สูงกว่าข้อตกลงในการจ่ายตาม DRG กองทุน UC    (บริการเฉพาะ) CR - IP</t>
  </si>
  <si>
    <t>ส่วนต่างค่ารักษาที่ต่ำกว่าข้อตกลงในการจ่ายตาม DRG กองทุน UC   (บริการเฉพาะ) CR - IP</t>
  </si>
  <si>
    <t>รายได้กองทุน UC - P&amp;P ตามเกณฑ์คุณภาพผลงานบริการ</t>
  </si>
  <si>
    <t>ส่วนต่างค่ารักษาที่สูงกว่าข้อตกลงตามหลักเกณฑ์การจ่ายกองทุนUC - บริการเฉพาะ (CR) - OP</t>
  </si>
  <si>
    <t>ส่วนต่างค่ารักษาที่ต่ำกว่าข้อตกลงตามหลักเกณฑ์การจ่ายกองทุนUC - บริการเฉพาะ (CR) - OP</t>
  </si>
  <si>
    <t>4301020105.271</t>
  </si>
  <si>
    <t>ส่วนต่างค่ารักษาที่ต่ำกว่าข้อตกลงในการตามจ่าย UC OP (หน่วยบริการที่ตามจ่าย)</t>
  </si>
  <si>
    <t>รายได้ค่ารักษาประกันสังคม OP - เครือข่าย</t>
  </si>
  <si>
    <t>รายได้ค่ารักษาประกันสังคม IP - เครือข่าย</t>
  </si>
  <si>
    <t>รายได้ค่ารักษาประกันสังคม OP - นอกเครือข่าย</t>
  </si>
  <si>
    <t>รายได้ค่ารักษาประกันสังคม IP - นอกเครือข่าย</t>
  </si>
  <si>
    <t>รายได้ค่ารักษาประกันสังคม OP - นอกเครือข่าย ต่างสังกัด สป.สธ.</t>
  </si>
  <si>
    <t>รายได้ค่ารักษาประกันสังคม IP - นอกเครือข่าย ต่างสังกัด สป.สธ.</t>
  </si>
  <si>
    <t>ส่วนต่างค่ารักษาที่สูงกว่าข้อตกลงในการจ่ายตาม DRG - แรงงานต่างด้าว - IP</t>
  </si>
  <si>
    <t>รายได้ค่ารักษาบุคคลที่มีปัญหาสถานะและสิทธิ - เบิกจากส่วนกลาง IP</t>
  </si>
  <si>
    <t>รายได้จากการช่วยเหลือเพื่อการดำเนินงานอื่น</t>
  </si>
  <si>
    <t>บัญชีรายได้ระหว่างหน่วยงาน - กรมบัญชี กลางรับเงินเบิกเกินส่งคืนจากหน่วยงาน</t>
  </si>
  <si>
    <t>รายได้ระหว่างหน่วยงาน - หน่วยงานรับเงินนอกงบประมาณจากกรมบัญชีกลาง</t>
  </si>
  <si>
    <t>รายได้ระหว่างหน่วยงาน - ปรับเงินฝากคลัง</t>
  </si>
  <si>
    <t>รายได้ระหว่างหน่วยงาน - หน่วยงานรับเงินจากหน่วยงานอื่น</t>
  </si>
  <si>
    <t>รายได้ระหว่างหน่วยงาน - เงินทดรองราชการ</t>
  </si>
  <si>
    <t>รายได้ระหว่างกัน - ภายในกรมเดียวกัน</t>
  </si>
  <si>
    <t>รายได้ระหว่างกัน - ภายในกรมเดียวกัน (Manual)</t>
  </si>
  <si>
    <t>รายได้อื่น - สินค้ารับโอนจาก สสจ./รพศ./รพท./รพช./รพ.สต.</t>
  </si>
  <si>
    <t>รายได้อื่น - วัสดุรับโอนจาก สสจ./รพศ./รพท./รพช./รพ.สต.</t>
  </si>
  <si>
    <t>รายได้อื่น - ครุภัณฑ์ ที่ดินและสิ่งก่อสร้างรับโอนจาก สสจ./รพศ./รพท./รพช./รพ.สต.</t>
  </si>
  <si>
    <t>รายได้อื่น - เงินนอกงบประมาณรับโอนจาก สสจ./รพศ./รพท./รพช./รพ.สต.</t>
  </si>
  <si>
    <t>รายได้อื่น - เงินงบประมาณงบลงทุน รับโอนจาก สสจ./รพศ./รพท./รพช./รพ.สต.</t>
  </si>
  <si>
    <t>รายได้อื่น - เงินงบประมาณงบดำเนินงานรับโอนจาก สสจ./รพศ./รพท./รพช./รพ.สต.</t>
  </si>
  <si>
    <t>รายได้อื่น - เงินงบประมาณงบอุดหนุนรับโอนจาก สสจ./รพศ. /รพท./รพช. /รพ.สต</t>
  </si>
  <si>
    <t>รายได้อื่น - เงินงบประมาณงบรายจ่ายอื่นรับโอนจาก สสจ./รพศ. /รพท./รพช./รพ.สต.</t>
  </si>
  <si>
    <t>รายได้อื่น - เงินงบประมาณงบกลางรับโอนจาก สสจ./รพศ. /รพท./รพช./รพ.สต.</t>
  </si>
  <si>
    <t>เงินประจำตำแหน่งระดับสูง/ระดับกลาง(สนับสนุน)</t>
  </si>
  <si>
    <t>เงินประจำตำแหน่งผู้เชี่ยวชาญ(บริการ)</t>
  </si>
  <si>
    <t>ค่าตอบแทนเงินเพิ่มพิเศษสำหรับผู้ปฏิบัติงานด้านการสาธารณสุข(พ.ต.ส.-เงินนอกงบประมาณ)</t>
  </si>
  <si>
    <t>เงินเพิ่มสำหรับตำแหน่งที่มีเหตุพิเศษ (บริการ)</t>
  </si>
  <si>
    <t>เงินเพิ่มสำหรับตำแหน่งที่มีเหตุพิเศษ (สนับสนุน)</t>
  </si>
  <si>
    <t>เงินสมทบกองทุนทดแทน - เงินนอกงบประมาณ</t>
  </si>
  <si>
    <t>5101020199.105</t>
  </si>
  <si>
    <t>ค่าใช้จ่ายบุคลากรอื่น (เงินงบประมาณ)</t>
  </si>
  <si>
    <t>5101020199.106</t>
  </si>
  <si>
    <t>ค่าใช้จ่ายบุคลากรอื่น (เงินนอกงบประมาณ)</t>
  </si>
  <si>
    <t>เงินช่วยค่ารักษาพยาบาลประเภทผู้ป่วยนอก รพ.เอกชนสำหรับผู้มีสิทธิตามกฎหมายยกเว้นผู้รับเบี้ยหวัด/บำนาญ</t>
  </si>
  <si>
    <t>เงินช่วยค่ารักษาพยาบาลประเภทผู้ป่วยในร.พ.เอกชนสำหรับผู้มีสิทธิตามกฎหมายยกเว้นผู้รับเบี้ยหวัด/บำนาญ</t>
  </si>
  <si>
    <t>เงินช่วยค่ารักษาพยาบาลประเภท ผู้ป่วยนอก รพ.รัฐ สำหรับผู้รับเบี้ยหวัด/บำนาญตามกฎหมาย</t>
  </si>
  <si>
    <t>เงินช่วยค่ารักษาพยาบาลประเภท ผู้ป่วยใน รพ.รัฐ สำหรับผู้รับเบี้ยหวัด/บำนาญตามกฎหมาย</t>
  </si>
  <si>
    <t>เงินช่วยค่ารักษาพยาบาลประเภท ผู้ป่วยนอก รพ.เอกชน  สำหรับผู้รับเบี้ยหวัด/บำนาญตามกฎหมาย</t>
  </si>
  <si>
    <t>เงินช่วยค่ารักษาพยาบาลประเภท ผู้ป่วยใน รพ.เอกชน สำหรับผู้รับเบี้ยหวัด/บำนาญตามกฎหมาย</t>
  </si>
  <si>
    <t>ค่าใช้จ่ายทุนการศึกษา - ในประเทศ</t>
  </si>
  <si>
    <t>ค่าใช้จ่ายด้านการฝึกอบรม - ในประเทศ (เงินงบประมาณ)</t>
  </si>
  <si>
    <t>ค่าใช้จ่ายด้านการฝึกอบรม - บุคคล ภายนอก (เงินงบประมาณ)</t>
  </si>
  <si>
    <t>ค่าใช้จ่ายด้านการฝึกอบรม - บุคคล ภายนอก (เงินนอกงบประมาณ)</t>
  </si>
  <si>
    <t>ค่าเบี้ยเลี้ยง - ในประเทศ (เงินงบประมาณ)</t>
  </si>
  <si>
    <t>ค่าเบี้ยเลี้ยง - ในประเทศ (เงินนอกงบประมาณ)</t>
  </si>
  <si>
    <t>ค่าที่พัก - ในประเทศ (เงินงบประมาณ)</t>
  </si>
  <si>
    <t>ค่าที่พัก - ในประเทศ (เงินนอกงบประมาณ)</t>
  </si>
  <si>
    <t>ค่าใช้จ่ายเดินทางอื่น - ในประเทศ (เงินงบประมาณ)</t>
  </si>
  <si>
    <t>ค่าใช้จ่ายเดินทางอื่น - ในประเทศ (เงินนอกงบประมาณ)</t>
  </si>
  <si>
    <t>ค่าตอบแทนการปฏิบัติงานในลักษณะค่าเบี้ยเลี้ยงเหมาจ่าย (สนับสนุน) - เงินนอกงบประมาณ</t>
  </si>
  <si>
    <t>ค่าตอบแทนการปฏิบัติงานอื่น - เงินงบประมาณ</t>
  </si>
  <si>
    <t>ค่าตอบแทนการปฏิบัติงานอื่น - เงินนอกงบประมาณ</t>
  </si>
  <si>
    <t>ค่าเสื่อมราคา - อาคารเพื่อการพักอาศัย</t>
  </si>
  <si>
    <t>ค่าเสื่อมราคา - ระบบประปา</t>
  </si>
  <si>
    <t>ค่าเสื่อมราคา - ระบบถนนภายใน</t>
  </si>
  <si>
    <t>ค่าเสื่อมราคา - ครุภัณฑ์สำนักงาน</t>
  </si>
  <si>
    <t>ค่าเสื่อมราคา - ยานพาหนะและอุปกรณ์การขนส่ง</t>
  </si>
  <si>
    <t>ค่าเสื่อมราคา - ครุภัณฑ์ไฟฟ้าและวิทยุ</t>
  </si>
  <si>
    <t>ค่าเสื่อมราคา - ครุภัณฑ์โฆษณาและเผยแพร่</t>
  </si>
  <si>
    <t>ค่าเสื่อมราคา - ครุภัณฑ์การเกษตร</t>
  </si>
  <si>
    <t>ค่าเสื่อมราคา - ครุภัณฑ์โรงงาน</t>
  </si>
  <si>
    <t>ค่าเสื่อมราคา - ครุภัณฑ์ก่อสร้าง</t>
  </si>
  <si>
    <t>ค่าเสื่อมราคา - ครุภัณฑ์วิทยาศาสตร์และการแพทย์</t>
  </si>
  <si>
    <t>ค่าเสื่อมราคา - อุปกรณ์คอมพิวเตอร์</t>
  </si>
  <si>
    <t>ค่าเสื่อมราคา - ครุภัณฑ์งานบ้านงานครัว</t>
  </si>
  <si>
    <t>ค่าเสื่อมราคา - ครุภัณฑ์อื่น</t>
  </si>
  <si>
    <t>ค่าตัดจำหน่าย - โปรแกรมคอมพิวเตอร์</t>
  </si>
  <si>
    <t>ค่าตัดจำหน่าย - สินทรัพย์ที่ไม่มีตัวตนอื่น</t>
  </si>
  <si>
    <t>ค่าเสื่อมราคา - ส่วนปรับปรุงอาคาร</t>
  </si>
  <si>
    <t>ค่าเสื่อมราคาอาคารเพื่อพักอาศัย - Interface</t>
  </si>
  <si>
    <t>ค่าเสื่อมราคาอาคารสำนักงาน - Interface</t>
  </si>
  <si>
    <t>ค่าเสื่อมราคาอาคารเพื่อประโยชน์อื่น - Interface</t>
  </si>
  <si>
    <t>ค่าเสื่อมราคาสิ่งปลูกสร้าง - Interface</t>
  </si>
  <si>
    <t>ค่าเสื่อมราคาระบบประปา - Interface</t>
  </si>
  <si>
    <t>ค่าเสื่อมราคาระบบไฟฟ้า - Interface</t>
  </si>
  <si>
    <t>ค่าเสื่อมราคาครุภัณฑ์สำนักงาน - Interface</t>
  </si>
  <si>
    <t>ค่าเสื่อมราคาครุภัณฑ์ยานพาหนะและขนส่ง - Interface</t>
  </si>
  <si>
    <t>ค่าเสื่อมราคาครุภัณฑ์ก่อสร้าง - Interface</t>
  </si>
  <si>
    <t>ค่าเสื่อมราคาครุภัณฑ์วิทยาศาสตร์และการแพทย์ - Interface</t>
  </si>
  <si>
    <t>ค่าตัดจำหน่ายโปรแกรมคอมพิวเตอร์ - Interface</t>
  </si>
  <si>
    <t>ค่าตัดจำหน่ายสินทรัพย์ไม่มีตัวตนอื่น - Interface</t>
  </si>
  <si>
    <t>ค่าเสื่อมราคา - อาคารและสิ่งปลูกสร้างไม่ระบุรายละเอียด</t>
  </si>
  <si>
    <t>ค่าเสื่อมราคา - ครุภัณฑ์ไม่ระบุรายละเอียด</t>
  </si>
  <si>
    <t>ค่าสวัสดิการสังคม - อื่น</t>
  </si>
  <si>
    <t>ค่าจำหน่าย - อาคารและสิ่งปลูกสร้างไม่ระบุรายละเอียด</t>
  </si>
  <si>
    <t>ค่าจำหน่าย - ครุภัณฑ์ไม่ระบุรายละเอียด</t>
  </si>
  <si>
    <t>ค่าใช้จ่ายระหว่างหน่วยงาน - หน่วยงานส่งเงินเบิกเกินส่งคืนให้กรมบัญชีกลาง</t>
  </si>
  <si>
    <t>ค่าใช้จ่ายระหว่างหน่วยงาน - ปรับเงินฝากคลัง</t>
  </si>
  <si>
    <t>ค่าใช้จ่ายระหว่างกัน - ภายในกรมเดียวกัน</t>
  </si>
  <si>
    <t>ค่าใช้จ่ายระหว่างกัน - ภายในกรมเดียวกัน (Manual)</t>
  </si>
  <si>
    <t>ค่าใช้จ่ายอื่น - สินค้าโอนไป สสจ./รพศ./รพท./รพช./รพ.สต.</t>
  </si>
  <si>
    <t>ค่าใช้จ่ายอื่น - วัสดุโอนไป สสจ./ รพศ./รพท./รพช./รพ.สต.</t>
  </si>
  <si>
    <t>ค่าใช้จ่ายอื่น - ครุภัณฑ์ที่ดินและสิ่งก่อสร้างโอนไป สสจ./รพศ./รพท./รพช./รพ.สต.</t>
  </si>
  <si>
    <t>ค่าใช้จ่ายอื่น - เงินงบประมาณงบลงทุนโอนไป สสจ./รพศ./รพท./รพช./รพ.สต.</t>
  </si>
  <si>
    <t>ค่าใช้จ่ายอื่น - เงินงบประมาณงบดำเนินงานโอนไป สสจ./รพศ./รพท./รพช./รพ.สต.</t>
  </si>
  <si>
    <t>ค่าใช้จ่ายอื่น - เงินงบประมาณงบอุดหนุนโอนไป สสจ./รพศ./รพท./รพช./รพ.สต.</t>
  </si>
  <si>
    <t>ค่าใช้จ่ายอื่น - เงินงบประมาณงบรายจ่ายอื่นโอนไป  สสจ./รพศ./รพท./รพช./รพ.สต.</t>
  </si>
  <si>
    <t>ค่าใช้จ่ายอื่น - เงินงบประมาณงบกลางโอนไป สสจ./รพศ. /รพท./รพช./ รพ.สต.</t>
  </si>
  <si>
    <t>ค่าใช้จ่ายอื่น - เงินนอกงบประมาณโอนไป สสจ./รพศ./รพท./รพช./รพ.สต.</t>
  </si>
  <si>
    <t>สรุปจ่าย L2[5]=[2+3+4]</t>
  </si>
  <si>
    <t>ไม่ลิ้งสูตร</t>
  </si>
  <si>
    <t>1+2+3+4+5+6+7+8+9+10+11+12+13+14+15+16+17+18+19</t>
  </si>
  <si>
    <t>รวมค่าใช้จ่าย[23] =[1+5+6+7+11+12+13+14+15+16+17+18+19+20+21+22]</t>
  </si>
  <si>
    <t>ค่า Adj.RW รวม quick method</t>
  </si>
  <si>
    <t>HDC</t>
  </si>
  <si>
    <t xml:space="preserve"> New Factor</t>
  </si>
  <si>
    <t>หน่วยบริการ</t>
  </si>
  <si>
    <t>ลำดับเรียงตามจัดกลุ่ม</t>
  </si>
  <si>
    <t>ลำดับเรียงตามงบทดลอง</t>
  </si>
  <si>
    <t>CMI@MOPH</t>
  </si>
  <si>
    <t>(1) โรงพยาบาลที่มีรายได้ต่ำกว่าค่าเฉลี่ยกลุ่ม (Mean - 1SD)</t>
  </si>
  <si>
    <t>โรงพยาบาลที่มีรายได้ต่ำกว่าค่าเฉลี่ยกลุ่ม</t>
  </si>
  <si>
    <t>(2) โรงพยาบาลที่มีค่าใช้จ่ายสูงกว่าค่าเฉลี่ยกลุ่ม (Mean + 1SD)</t>
  </si>
  <si>
    <t>โรงพยาบาลที่มีค่าใช้จ่ายสูงกว่าค่าเฉลี่ยกลุ่ม</t>
  </si>
  <si>
    <t>ตารางที่ 8 ร้อยละ ของค่าใช้จ่าย (บาท/RW) ที่สูง-ต่ำกว่าค่าเฉลี่ยกลุ่ม ของโรงพยาบาลในเขตสุขภาพที่ 8 ณ ไตรมาส 1 ปี 2568</t>
  </si>
  <si>
    <t>4302010101.101</t>
  </si>
  <si>
    <t>5107010101.101</t>
  </si>
  <si>
    <t>รายได้จากการอุดหนุน-หน่วยงานภาครัฐ</t>
  </si>
  <si>
    <t>ค่าใช้จ่ายอุดหนุน -หน่วยงานภาครัฐ</t>
  </si>
  <si>
    <t>รายได้สนับสนุนยาและอื่น ๆ</t>
  </si>
  <si>
    <t>รายได้กองทุน UC อื่น</t>
  </si>
  <si>
    <t>รายได้ค่ารักษาด้านการสร้างเสริมสุขภาพและป้องกันโรค (P&amp;P)</t>
  </si>
  <si>
    <t>ส่วนต่างค่ารักษาที่ต่ำกว่าข้อตกลงในการจ่ายตาม กองทุนประกันสังคม</t>
  </si>
  <si>
    <t>รายได้ค่ารักษาแรงงานต่างด้าว OP  นอก CUP</t>
  </si>
  <si>
    <t>ส่วนต่างค่ารักษาพยาบาลที่สูงกว่าข้อตกลงในการจ่ายตามหลักเกณฑ์ฯ - บุคคลที่มีปัญหาสถานะและสิทธิ OP</t>
  </si>
  <si>
    <t>ค่าตอบแทนในการปฏิบัติงานเวรหรือผลัดบ่ายและหรือผลัดดึกของพยาบาล</t>
  </si>
  <si>
    <t>ค่าเช่าอสังหาริมทรัพย์</t>
  </si>
  <si>
    <t>ค่าเช่าเบ็ดเตล็ด</t>
  </si>
  <si>
    <t>ค่าใช้จ่ายระหว่างหน่วยงาน - กรมบัญชีกลางโอนเงินนอกงบประมาณให้หน่วยงาน</t>
  </si>
  <si>
    <t>2. ค่าฝึกอบรม (15 แห่ง)</t>
  </si>
  <si>
    <t>พระอาจารย์วันฯ,รพช.</t>
  </si>
  <si>
    <t>พระอาจารย์มั่นฯ,รพช.</t>
  </si>
  <si>
    <t>AdjRW รวม</t>
  </si>
  <si>
    <t>สิทธิ UC
1 เม.ย.67</t>
  </si>
  <si>
    <t>1. เหมาจ่ายรายหัว UC
 (11 แห่ง)</t>
  </si>
  <si>
    <t>2. เรียกเก็บUC/กองทุน UC /EMS (12 แห่ง)</t>
  </si>
  <si>
    <t>3. ประกันสังคม (6 แห่ง)</t>
  </si>
  <si>
    <t>6. ชำระเงินเอง (5 แห่ง)</t>
  </si>
  <si>
    <t>1. บุคลากรรวม (13 แห่ง)</t>
  </si>
  <si>
    <t>5. วัสดุวิทยาศาสตร์
        (9 แห่ง)</t>
  </si>
  <si>
    <t>6. วัสดุอื่น (12 แห่ง)</t>
  </si>
  <si>
    <t>11. ค่าใช้จ่ายอื่นๆ 
      (13 แห่ง)</t>
  </si>
  <si>
    <t>รายงานข้อมูล Benchmarking การเงินการคลัง ณ สิ้นไตรมาสที่ 3/2568</t>
  </si>
  <si>
    <t>ข้อมูลประชากรและผลงานบริการไตรมาสที่ 3 /2568</t>
  </si>
  <si>
    <t>ตารางที่ 1 เปรียบเทียบ รายได้ (บาท/ประชากร) ของโรงพยาบาลในเขตสุขภาพที่ 8 แยกตามกลุ่ม ณ ไตรมาส 3 ปี 2568</t>
  </si>
  <si>
    <t>ตารางที่ 2 ร้อยละ ของรายได้ (บาท/ประชากร) ที่สูง-ต่ำกว่าค่าเฉลี่ยกลุ่ม ของโรงพยาบาลในเขตสุขภาพที่ 8 ณ ไตรมาส 3 ปี 2568</t>
  </si>
  <si>
    <t>ตารางที่ 3 รายได้ (บาท/ประชากร)เทียบกับค่า Mean-1SD ของกลุ่ม ของโรงพยาบาลในเขตสุขภาพที่ 8 ณ ไตรมาส 3 ปี 2568</t>
  </si>
  <si>
    <t>ตารางที่ 7 เปรียบเทียบ ค่าใช้จ่าย (บาท/RW) ของโรงพยาบาลในเขตสุขภาพที่ 8 แยกตามกลุ่ม ณ ไตรมาส 3 ปี 2568</t>
  </si>
  <si>
    <t>ตารางที่ 8 ร้อยละ ของค่าใช้จ่าย (บาท/RW) ที่สูง-ต่ำกว่าค่าเฉลี่ยกลุ่ม ของโรงพยาบาลในเขตสุขภาพที่ 8 ณ ไตรมาส 3 ปี 2568</t>
  </si>
  <si>
    <t>ตารางที่ 9 ค่าใช้จ่าย (บาท/RW) เทียบกับค่า Mean+1SD ของกลุ่ม ที่สูงต่ำกว่าค่าเฉลี่ย ของโรงพยาบาลในเขตสุขภาพที่ 8 ณ ไตรมาส 3 ปี 2568</t>
  </si>
  <si>
    <t>ตารางที่ 5 ร้อยละ ของรายได้ (บาท/ประชากร) ที่สูง-ต่ำกว่าค่าเฉลี่ยกลุ่ม ของโรงพยาบาลในเขตสุขภาพที่ 8 แยกรายจังหวัด ณ ไตรมาส 3 ปี 2568</t>
  </si>
  <si>
    <t>ตารางที่ 4 รายได้ (บาท/ประชากร) ของโรงพยาบาลในเขตสุขภาพที่ 8 แยกรายจังหวัด ณ ไตรมาส 3 ปีงบประมาณ 2568</t>
  </si>
  <si>
    <t>ตารางที่ 10 ค่าใช้จ่าย (บาท/RW) ของโรงพยาบาลในเขตสุขภาพที่ 8 แยกรายจังหวัด ณ ไตรมาส 3 ปีงบประมาณ 2568</t>
  </si>
  <si>
    <t>ตารางที่ 11 ร้อยละ ค่าใช้จ่าย (บาท/ประชากร) ที่สูง-ต่ำกว่าค่าเฉลี่ยกลุ่ม ของโรงพยาบาลในเขตสุขภาพที่ 8 แยกรายจังหวัด ณ ไตรมาส 3 ปี 2568</t>
  </si>
  <si>
    <t>ตารางที่ 6 สรุปค่าเฉลี่ย รายได้ (บาท/ประชากร) ของโรงพยาบาลในเขตสุขภาพที่ 8 แยกตามกลุ่ม ณ ไตรมาส 3 ปีงบประมาณ 2568</t>
  </si>
  <si>
    <t>ตารางที่ 12 สรุปค่าเฉลี่ย ค่าใช้จ่าย (บาท/RW) ของโรงพยาบาลในเขตสุขภาพที่ 8 แยกตามกลุ่ม ณ ไตรมาส 3 ปีงบประมาณ 2568</t>
  </si>
  <si>
    <t xml:space="preserve">ท่าอุเทน  นาแก  บุ่งคล้า  เจริญศิลป์   พระอาจารย์ฝั้น  โพนพิสัย  </t>
  </si>
  <si>
    <t>4. ข้าราชการ (11 แห่ง)</t>
  </si>
  <si>
    <t>5. พรบ. (14 แห่ง)</t>
  </si>
  <si>
    <t>7. งบบุคลากร (9 แห่ง)</t>
  </si>
  <si>
    <t xml:space="preserve">นาทม บุ่งคล้า  ศรีวิไล  บึงโขงหลง เซกา บึงกาฬ โพนนาแก้ว โพนพิสัย   ท่าบ่อ สุวรรณคูหา   นากลาง หนองบัวลำภู   หนองวัวซอ </t>
  </si>
  <si>
    <t>ปลาปาก  โพนสวรรค์   ศรีสงคราม  ธาตุพนม  บุ่งคล้า โซ่พิสัย นาแห้ว ปากชม  ผาขาว เลย   วานรนิวาส  รัตนวาปี  นาวัง  นายูง  กู่แก้ว</t>
  </si>
  <si>
    <t>3. ยาใช้ไป (14 แห่ง)</t>
  </si>
  <si>
    <t xml:space="preserve"> ปลาปาก บึงโขงหลง เซกา   โพนนาแก้ว  พระอาจารย์แบนฯ  วาริชภูมิ รัตนวาปี  โพนพิสัย  หนองคาย สุวรรณคูหา นากลาง ห้วยเกิ้ง  หนองวัวซอ เพ็ญ    </t>
  </si>
  <si>
    <t>4. ค่าวัสดุการแพทย์
         (11 แห่ง)</t>
  </si>
  <si>
    <t xml:space="preserve">ท่าอุเทน โพนสวรรค์ บึงกาฬ นาแห้ว  หนองหิน ผาขาว วังสะพุง นาวัง สุวรรณคูหา    </t>
  </si>
  <si>
    <t xml:space="preserve">บึงโขงหลง เซกา บึงกาฬ หนองหิน วังสะพุง โพนนาแก้ว กุสุมาลย์ พระอาจารย์มั่นฯ โพธิ์ตาก สุวรรณคูหา นายูง วังสามหมอ  
     </t>
  </si>
  <si>
    <t>7. ซ่อมแซม/จ้างเหมา 
         (12 แห่ง)</t>
  </si>
  <si>
    <t xml:space="preserve">ปลาปาก  ท่าอุเทน ศรีสงคราม ปากชม คำตากล้า โคกศรีสุพรรณ    
พระอาจารย์ฝั้นฯ วานรนิวาส ศรีเชียงใหม่ ห้วยเกิ้ง วังสามหมอ เพ็ญ    </t>
  </si>
  <si>
    <t>8. ค่าจ้างตรวจ LAB 
        (12 แห่ง)</t>
  </si>
  <si>
    <t xml:space="preserve">ปลาปาก  ท่าอุเทน บุ่งคล้า บึงโขงหลง บึงกาฬ  เอราวัณ คำตากล้า พระอาจารย์มั่นฯ 
ศรีเชียงใหม่  สุวรรณคูหา วังสามหมอ  บ้านผือ  </t>
  </si>
  <si>
    <t>9. ค่าสาธารณูปโภค 
       (13 แห่ง)</t>
  </si>
  <si>
    <t xml:space="preserve">ปลาปาก  ท่าอุเทน ศรีสงคราม นครพนม  ท่าลี่  ภูกระดึง  โคกศรีสุพรรณ  โพนพิสัย
สุวรรณคูหา  นากลาง ห้วยเกิ้ง  นายูง  เพ็ญ  </t>
  </si>
  <si>
    <t>10. ค่าใช้สอยอื่นๆ
      (15 แห่ง)</t>
  </si>
  <si>
    <t>วังยาง ปลาปาก ท่าอุเทน  เรณูนคร  นาแก เซกา บึงกาฬ  วังสะพุง เลย พระอาจารย์ฝั้น  
 สังคม กู่แก้ว วังสามหมอ</t>
  </si>
  <si>
    <t xml:space="preserve"> ปลาปาก ท่าอุเทน บ้านแพง  เรณูนคร  นาแก  นาแห้ว  ท่าลี่  วังสะพุง นิคมน้ำอูน 
พระอาจารย์ฝั้นฯ   สว่างแดนดิน  
</t>
  </si>
  <si>
    <t xml:space="preserve">วังยาง นาทม  ปลาปาก  ท่าอุเทน  บ้านแพง นาหว้า ท่าบ่อ โนนสัง นากลาง 
หนองแสง ศรีธาตุ หนองวัวซอ เพ็ญ    </t>
  </si>
  <si>
    <t>วังยาง นาทม  ปลาปาก หนองบัวลำภู   เพ็ญ</t>
  </si>
  <si>
    <t>ปลาปาก  ท่าอุเทน  โพนสวรรค์ วานรนิวาส สุวรรณคูหา ศรีบุญเรือง ประจักษ์ศิลปาคม กุดจับ</t>
  </si>
  <si>
    <t xml:space="preserve">วังยาง  นาทม ปลาปาก เรณูนคร  โพนนาแก้ว  กุสุมาลย์ พระอาจารย์ฝั้น รัตนวาปี  ท่าบ่อ สุวรรณคูหา ประจักษ์ศิลปาคม   หนองวัวซอ   </t>
  </si>
  <si>
    <t>หมายเหตุ  ข้อมูลบริการ ณ 31 กรกฎาคม  2568</t>
  </si>
  <si>
    <t xml:space="preserve">ท่าอุเทน นาแก นครพนม นาด้วง เชียงคาน โพนนาแก้ว สว่างแดนดิน รัตนวาปี  
นากลาง ศรีธาตุ    หนองวัวซอ  เพ็ญ      </t>
  </si>
  <si>
    <t>ท่าอุเทน  นาหว้า นาแก  เชียงคาน วังสะพุง นากลาง ศรีบุญเรือง หนองบัวลำภู  
ไชยวาน ศรีธาตุ   หนองวัวซอ</t>
  </si>
  <si>
    <t xml:space="preserve">ปากคาด บึงกาฬ นาแห้ว  หนองหิน ผาขาว ด่านซ้าย เลย กุสุมาลย์ โคกศรีสุพรรณ 
โพนพิสัย  นาวัง  สุวรรณคูหา  ศรีบุญเรือง กู่แก้ว ทุ่งฝน  ไชยวาน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</si>
</sst>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* #,##0.00_);_(* \(#,##0.00\);_(* &quot;-&quot;??_);_(@_)"/>
    <numFmt numFmtId="165" formatCode="#,##0.00_ ;[Red]\-#,##0.00\ "/>
    <numFmt numFmtId="166" formatCode="_-* #,##0_-;\-* #,##0_-;_-* &quot;-&quot;??_-;_-@_-"/>
    <numFmt numFmtId="167" formatCode="0.00_ ;[Red]\-0.00\ "/>
  </numFmts>
  <fonts count="86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2"/>
      <color indexed="8"/>
      <name val="Tahoma"/>
      <family val="2"/>
      <charset val="222"/>
    </font>
    <font>
      <b/>
      <sz val="16"/>
      <color indexed="8"/>
      <name val="Tahoma"/>
      <family val="2"/>
    </font>
    <font>
      <b/>
      <sz val="12"/>
      <color indexed="8"/>
      <name val="Tahoma"/>
      <family val="2"/>
    </font>
    <font>
      <b/>
      <u/>
      <sz val="12"/>
      <color indexed="8"/>
      <name val="Tahoma"/>
      <family val="2"/>
    </font>
    <font>
      <sz val="11"/>
      <color indexed="8"/>
      <name val="Tahoma"/>
      <family val="2"/>
    </font>
    <font>
      <b/>
      <sz val="10"/>
      <name val="Tahoma"/>
      <family val="2"/>
    </font>
    <font>
      <sz val="11"/>
      <color indexed="8"/>
      <name val="Tahoma"/>
      <family val="2"/>
      <charset val="222"/>
    </font>
    <font>
      <sz val="10"/>
      <color indexed="8"/>
      <name val="Tahoma"/>
      <family val="2"/>
    </font>
    <font>
      <sz val="11"/>
      <color rgb="FF000000"/>
      <name val="Tahoma"/>
      <family val="2"/>
    </font>
    <font>
      <b/>
      <sz val="11"/>
      <color indexed="8"/>
      <name val="Tahoma"/>
      <family val="2"/>
    </font>
    <font>
      <b/>
      <sz val="10"/>
      <color indexed="8"/>
      <name val="Tahoma"/>
      <family val="2"/>
    </font>
    <font>
      <b/>
      <sz val="6"/>
      <color indexed="8"/>
      <name val="Tahoma"/>
      <family val="2"/>
    </font>
    <font>
      <b/>
      <sz val="10"/>
      <color indexed="10"/>
      <name val="Tahoma"/>
      <family val="2"/>
    </font>
    <font>
      <sz val="12"/>
      <color indexed="8"/>
      <name val="Tahoma"/>
      <family val="2"/>
    </font>
    <font>
      <sz val="10"/>
      <color rgb="FF000000"/>
      <name val="Tahoma"/>
      <family val="2"/>
    </font>
    <font>
      <b/>
      <sz val="10"/>
      <color rgb="FF000000"/>
      <name val="Tahoma"/>
      <family val="2"/>
    </font>
    <font>
      <sz val="11"/>
      <color rgb="FFFF0000"/>
      <name val="Calibri"/>
      <family val="2"/>
      <charset val="222"/>
      <scheme val="minor"/>
    </font>
    <font>
      <sz val="12"/>
      <color rgb="FFFF0000"/>
      <name val="Tahoma"/>
      <family val="2"/>
      <charset val="222"/>
    </font>
    <font>
      <b/>
      <sz val="16"/>
      <color rgb="FF000000"/>
      <name val="TH SarabunPSK"/>
      <family val="2"/>
    </font>
    <font>
      <sz val="16"/>
      <name val="TH SarabunPSK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  <charset val="222"/>
    </font>
    <font>
      <b/>
      <sz val="16"/>
      <name val="TH SarabunPSK"/>
      <family val="2"/>
    </font>
    <font>
      <sz val="16"/>
      <color theme="1"/>
      <name val="TH SarabunPSK"/>
      <family val="2"/>
    </font>
    <font>
      <sz val="14"/>
      <name val="TH SarabunPSK"/>
      <family val="2"/>
    </font>
    <font>
      <sz val="10"/>
      <name val="Arial"/>
      <family val="2"/>
    </font>
    <font>
      <sz val="14"/>
      <color indexed="36"/>
      <name val="TH SarabunPSK"/>
      <family val="2"/>
    </font>
    <font>
      <sz val="14"/>
      <color indexed="56"/>
      <name val="TH SarabunPSK"/>
      <family val="2"/>
    </font>
    <font>
      <sz val="14"/>
      <color indexed="30"/>
      <name val="TH SarabunPSK"/>
      <family val="2"/>
    </font>
    <font>
      <sz val="14"/>
      <color indexed="17"/>
      <name val="TH SarabunPSK"/>
      <family val="2"/>
    </font>
    <font>
      <sz val="14"/>
      <color indexed="51"/>
      <name val="TH SarabunPSK"/>
      <family val="2"/>
    </font>
    <font>
      <sz val="14"/>
      <color indexed="53"/>
      <name val="TH SarabunPSK"/>
      <family val="2"/>
    </font>
    <font>
      <sz val="14"/>
      <color indexed="10"/>
      <name val="TH SarabunPSK"/>
      <family val="2"/>
    </font>
    <font>
      <sz val="14"/>
      <color indexed="8"/>
      <name val="TH SarabunPSK"/>
      <family val="2"/>
    </font>
    <font>
      <sz val="16"/>
      <color theme="1"/>
      <name val="Calibri"/>
      <family val="2"/>
      <charset val="222"/>
      <scheme val="minor"/>
    </font>
    <font>
      <sz val="16"/>
      <color rgb="FFFF0000"/>
      <name val="TH SarabunPSK"/>
      <family val="2"/>
      <charset val="222"/>
    </font>
    <font>
      <sz val="16"/>
      <color rgb="FFFF0000"/>
      <name val="Calibri"/>
      <family val="2"/>
      <charset val="222"/>
      <scheme val="minor"/>
    </font>
    <font>
      <sz val="16"/>
      <color indexed="10"/>
      <name val="TH SarabunPSK"/>
      <family val="2"/>
      <charset val="222"/>
    </font>
    <font>
      <sz val="16"/>
      <color indexed="10"/>
      <name val="Calibri"/>
      <family val="2"/>
      <charset val="222"/>
    </font>
    <font>
      <sz val="11"/>
      <name val="Calibri"/>
      <family val="2"/>
      <charset val="222"/>
      <scheme val="minor"/>
    </font>
    <font>
      <sz val="14"/>
      <color theme="1"/>
      <name val="TH SarabunPSK"/>
      <family val="2"/>
    </font>
    <font>
      <sz val="12"/>
      <color rgb="FF000000"/>
      <name val="Tahoma"/>
      <family val="2"/>
    </font>
    <font>
      <b/>
      <sz val="12"/>
      <color rgb="FF0000FF"/>
      <name val="Tahoma"/>
      <family val="2"/>
    </font>
    <font>
      <b/>
      <sz val="12"/>
      <color rgb="FF000000"/>
      <name val="Tahoma"/>
      <family val="2"/>
    </font>
    <font>
      <sz val="14"/>
      <color indexed="8"/>
      <name val="Tahoma"/>
      <family val="2"/>
    </font>
    <font>
      <b/>
      <u/>
      <sz val="12"/>
      <color indexed="10"/>
      <name val="Tahoma"/>
      <family val="2"/>
    </font>
    <font>
      <b/>
      <sz val="12"/>
      <color indexed="10"/>
      <name val="Tahoma"/>
      <family val="2"/>
    </font>
    <font>
      <b/>
      <sz val="16"/>
      <color rgb="FFFF0000"/>
      <name val="TH SarabunPSK"/>
      <family val="2"/>
    </font>
    <font>
      <sz val="16"/>
      <color indexed="8"/>
      <name val="TH SarabunPSK"/>
      <family val="2"/>
    </font>
    <font>
      <b/>
      <sz val="16"/>
      <color indexed="8"/>
      <name val="TH SarabunPSK"/>
      <family val="2"/>
    </font>
    <font>
      <b/>
      <sz val="16"/>
      <color theme="1"/>
      <name val="TH SarabunPSK"/>
      <family val="2"/>
    </font>
    <font>
      <b/>
      <sz val="16"/>
      <color theme="0"/>
      <name val="TH SarabunPSK"/>
      <family val="2"/>
    </font>
    <font>
      <sz val="14"/>
      <name val="TH SarabunPSK"/>
      <family val="2"/>
      <charset val="222"/>
    </font>
    <font>
      <sz val="8"/>
      <name val="Calibri"/>
      <family val="2"/>
      <charset val="222"/>
      <scheme val="minor"/>
    </font>
    <font>
      <sz val="14"/>
      <color theme="1"/>
      <name val="Calibri"/>
      <family val="2"/>
      <charset val="222"/>
      <scheme val="minor"/>
    </font>
    <font>
      <b/>
      <sz val="26"/>
      <color theme="0"/>
      <name val="TH SarabunPSK"/>
      <family val="2"/>
    </font>
    <font>
      <sz val="10"/>
      <color rgb="FFFF0000"/>
      <name val="Tahoma"/>
      <family val="2"/>
    </font>
    <font>
      <sz val="18"/>
      <color theme="3"/>
      <name val="Calibri Light"/>
      <family val="2"/>
      <charset val="222"/>
      <scheme val="maj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b/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u/>
      <sz val="16"/>
      <color theme="10"/>
      <name val="TH SarabunPSK"/>
      <family val="2"/>
    </font>
    <font>
      <sz val="10"/>
      <name val="Tahoma"/>
      <family val="2"/>
    </font>
    <font>
      <sz val="16"/>
      <name val="TH SarabunIT๙"/>
      <family val="2"/>
    </font>
    <font>
      <sz val="14"/>
      <color rgb="FFFF0000"/>
      <name val="TH SarabunPSK"/>
      <family val="2"/>
    </font>
    <font>
      <sz val="12"/>
      <color theme="1"/>
      <name val="Calibri"/>
      <family val="2"/>
      <charset val="222"/>
      <scheme val="minor"/>
    </font>
    <font>
      <b/>
      <sz val="10"/>
      <color rgb="FFFF0000"/>
      <name val="Tahoma"/>
      <family val="2"/>
    </font>
    <font>
      <sz val="11"/>
      <color theme="1"/>
      <name val="TH SarabunPSK"/>
      <family val="2"/>
    </font>
    <font>
      <sz val="16"/>
      <color theme="1"/>
      <name val="TH SarabunIT๙"/>
      <family val="2"/>
    </font>
    <font>
      <b/>
      <sz val="16"/>
      <color rgb="FFFF0000"/>
      <name val="TH SarabunIT๙"/>
      <family val="2"/>
      <charset val="222"/>
    </font>
    <font>
      <sz val="16"/>
      <color rgb="FFFF0000"/>
      <name val="TH SarabunIT๙"/>
      <family val="2"/>
      <charset val="222"/>
    </font>
    <font>
      <sz val="16"/>
      <name val="TH SarabunIT๙"/>
      <family val="2"/>
      <charset val="222"/>
    </font>
    <font>
      <b/>
      <sz val="16"/>
      <name val="TH SarabunIT๙"/>
      <family val="2"/>
      <charset val="222"/>
    </font>
  </fonts>
  <fills count="65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33CCCC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99CC"/>
        <bgColor rgb="FF000000"/>
      </patternFill>
    </fill>
    <fill>
      <patternFill patternType="solid">
        <fgColor rgb="FF00FF00"/>
        <bgColor rgb="FF000000"/>
      </patternFill>
    </fill>
    <fill>
      <patternFill patternType="solid">
        <fgColor indexed="4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33CCCC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4">
    <xf numFmtId="0" fontId="0" fillId="0" borderId="0"/>
    <xf numFmtId="9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1" fillId="0" borderId="0"/>
    <xf numFmtId="0" fontId="8" fillId="0" borderId="0"/>
    <xf numFmtId="0" fontId="10" fillId="0" borderId="0"/>
    <xf numFmtId="43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7" fillId="0" borderId="0"/>
    <xf numFmtId="0" fontId="16" fillId="0" borderId="0"/>
    <xf numFmtId="0" fontId="9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18" applyNumberFormat="0" applyFill="0" applyAlignment="0" applyProtection="0"/>
    <xf numFmtId="0" fontId="61" fillId="0" borderId="19" applyNumberFormat="0" applyFill="0" applyAlignment="0" applyProtection="0"/>
    <xf numFmtId="0" fontId="62" fillId="0" borderId="20" applyNumberFormat="0" applyFill="0" applyAlignment="0" applyProtection="0"/>
    <xf numFmtId="0" fontId="62" fillId="0" borderId="0" applyNumberFormat="0" applyFill="0" applyBorder="0" applyAlignment="0" applyProtection="0"/>
    <xf numFmtId="0" fontId="63" fillId="34" borderId="0" applyNumberFormat="0" applyBorder="0" applyAlignment="0" applyProtection="0"/>
    <xf numFmtId="0" fontId="64" fillId="35" borderId="0" applyNumberFormat="0" applyBorder="0" applyAlignment="0" applyProtection="0"/>
    <xf numFmtId="0" fontId="65" fillId="36" borderId="0" applyNumberFormat="0" applyBorder="0" applyAlignment="0" applyProtection="0"/>
    <xf numFmtId="0" fontId="66" fillId="37" borderId="21" applyNumberFormat="0" applyAlignment="0" applyProtection="0"/>
    <xf numFmtId="0" fontId="67" fillId="38" borderId="22" applyNumberFormat="0" applyAlignment="0" applyProtection="0"/>
    <xf numFmtId="0" fontId="68" fillId="38" borderId="21" applyNumberFormat="0" applyAlignment="0" applyProtection="0"/>
    <xf numFmtId="0" fontId="69" fillId="0" borderId="23" applyNumberFormat="0" applyFill="0" applyAlignment="0" applyProtection="0"/>
    <xf numFmtId="0" fontId="70" fillId="39" borderId="24" applyNumberFormat="0" applyAlignment="0" applyProtection="0"/>
    <xf numFmtId="0" fontId="18" fillId="0" borderId="0" applyNumberFormat="0" applyFill="0" applyBorder="0" applyAlignment="0" applyProtection="0"/>
    <xf numFmtId="0" fontId="1" fillId="40" borderId="25" applyNumberFormat="0" applyFont="0" applyAlignment="0" applyProtection="0"/>
    <xf numFmtId="0" fontId="71" fillId="0" borderId="0" applyNumberFormat="0" applyFill="0" applyBorder="0" applyAlignment="0" applyProtection="0"/>
    <xf numFmtId="0" fontId="72" fillId="0" borderId="26" applyNumberFormat="0" applyFill="0" applyAlignment="0" applyProtection="0"/>
    <xf numFmtId="0" fontId="73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73" fillId="44" borderId="0" applyNumberFormat="0" applyBorder="0" applyAlignment="0" applyProtection="0"/>
    <xf numFmtId="0" fontId="73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73" fillId="48" borderId="0" applyNumberFormat="0" applyBorder="0" applyAlignment="0" applyProtection="0"/>
    <xf numFmtId="0" fontId="73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73" fillId="52" borderId="0" applyNumberFormat="0" applyBorder="0" applyAlignment="0" applyProtection="0"/>
    <xf numFmtId="0" fontId="73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73" fillId="56" borderId="0" applyNumberFormat="0" applyBorder="0" applyAlignment="0" applyProtection="0"/>
    <xf numFmtId="0" fontId="73" fillId="57" borderId="0" applyNumberFormat="0" applyBorder="0" applyAlignment="0" applyProtection="0"/>
    <xf numFmtId="0" fontId="1" fillId="58" borderId="0" applyNumberFormat="0" applyBorder="0" applyAlignment="0" applyProtection="0"/>
    <xf numFmtId="0" fontId="1" fillId="59" borderId="0" applyNumberFormat="0" applyBorder="0" applyAlignment="0" applyProtection="0"/>
    <xf numFmtId="0" fontId="73" fillId="60" borderId="0" applyNumberFormat="0" applyBorder="0" applyAlignment="0" applyProtection="0"/>
    <xf numFmtId="0" fontId="73" fillId="61" borderId="0" applyNumberFormat="0" applyBorder="0" applyAlignment="0" applyProtection="0"/>
    <xf numFmtId="0" fontId="1" fillId="62" borderId="0" applyNumberFormat="0" applyBorder="0" applyAlignment="0" applyProtection="0"/>
    <xf numFmtId="0" fontId="1" fillId="63" borderId="0" applyNumberFormat="0" applyBorder="0" applyAlignment="0" applyProtection="0"/>
    <xf numFmtId="0" fontId="73" fillId="64" borderId="0" applyNumberFormat="0" applyBorder="0" applyAlignment="0" applyProtection="0"/>
  </cellStyleXfs>
  <cellXfs count="444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4" fillId="2" borderId="2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5" fillId="0" borderId="0" xfId="0" applyFont="1"/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9" fillId="0" borderId="0" xfId="0" applyFont="1"/>
    <xf numFmtId="0" fontId="12" fillId="2" borderId="2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/>
    </xf>
    <xf numFmtId="10" fontId="9" fillId="4" borderId="2" xfId="1" applyNumberFormat="1" applyFont="1" applyFill="1" applyBorder="1" applyAlignment="1">
      <alignment horizontal="right"/>
    </xf>
    <xf numFmtId="10" fontId="9" fillId="4" borderId="2" xfId="1" applyNumberFormat="1" applyFont="1" applyFill="1" applyBorder="1" applyAlignment="1">
      <alignment horizontal="center"/>
    </xf>
    <xf numFmtId="10" fontId="9" fillId="4" borderId="5" xfId="1" applyNumberFormat="1" applyFont="1" applyFill="1" applyBorder="1" applyAlignment="1">
      <alignment horizontal="center"/>
    </xf>
    <xf numFmtId="0" fontId="12" fillId="5" borderId="2" xfId="0" applyFont="1" applyFill="1" applyBorder="1" applyAlignment="1">
      <alignment horizontal="center"/>
    </xf>
    <xf numFmtId="3" fontId="12" fillId="5" borderId="2" xfId="0" applyNumberFormat="1" applyFont="1" applyFill="1" applyBorder="1" applyAlignment="1">
      <alignment horizontal="right"/>
    </xf>
    <xf numFmtId="0" fontId="14" fillId="0" borderId="0" xfId="0" applyFont="1" applyAlignment="1">
      <alignment horizontal="center"/>
    </xf>
    <xf numFmtId="3" fontId="14" fillId="0" borderId="0" xfId="0" applyNumberFormat="1" applyFont="1"/>
    <xf numFmtId="0" fontId="12" fillId="0" borderId="0" xfId="0" applyFont="1"/>
    <xf numFmtId="0" fontId="9" fillId="0" borderId="0" xfId="0" applyFont="1" applyAlignment="1">
      <alignment horizontal="center"/>
    </xf>
    <xf numFmtId="0" fontId="1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9" fillId="0" borderId="0" xfId="1" applyNumberFormat="1" applyFont="1" applyFill="1" applyBorder="1" applyAlignment="1">
      <alignment horizontal="right"/>
    </xf>
    <xf numFmtId="0" fontId="15" fillId="0" borderId="0" xfId="4" applyFont="1"/>
    <xf numFmtId="0" fontId="4" fillId="2" borderId="2" xfId="4" applyFont="1" applyFill="1" applyBorder="1" applyAlignment="1">
      <alignment horizontal="center" vertical="center"/>
    </xf>
    <xf numFmtId="0" fontId="13" fillId="2" borderId="2" xfId="4" applyFont="1" applyFill="1" applyBorder="1" applyAlignment="1">
      <alignment horizontal="center" vertical="center"/>
    </xf>
    <xf numFmtId="0" fontId="15" fillId="4" borderId="5" xfId="4" applyFont="1" applyFill="1" applyBorder="1" applyAlignment="1">
      <alignment horizontal="center"/>
    </xf>
    <xf numFmtId="3" fontId="15" fillId="5" borderId="5" xfId="7" applyNumberFormat="1" applyFont="1" applyFill="1" applyBorder="1" applyAlignment="1">
      <alignment horizontal="right"/>
    </xf>
    <xf numFmtId="3" fontId="15" fillId="0" borderId="0" xfId="4" applyNumberFormat="1" applyFont="1"/>
    <xf numFmtId="0" fontId="15" fillId="4" borderId="2" xfId="4" applyFont="1" applyFill="1" applyBorder="1" applyAlignment="1">
      <alignment horizontal="center"/>
    </xf>
    <xf numFmtId="3" fontId="15" fillId="5" borderId="2" xfId="7" applyNumberFormat="1" applyFont="1" applyFill="1" applyBorder="1" applyAlignment="1">
      <alignment horizontal="right"/>
    </xf>
    <xf numFmtId="3" fontId="15" fillId="5" borderId="2" xfId="4" applyNumberFormat="1" applyFont="1" applyFill="1" applyBorder="1" applyAlignment="1">
      <alignment horizontal="right"/>
    </xf>
    <xf numFmtId="0" fontId="9" fillId="0" borderId="0" xfId="4" applyFont="1"/>
    <xf numFmtId="0" fontId="10" fillId="0" borderId="0" xfId="0" applyFont="1" applyAlignment="1">
      <alignment horizontal="left" vertical="center"/>
    </xf>
    <xf numFmtId="0" fontId="17" fillId="6" borderId="2" xfId="0" applyFont="1" applyFill="1" applyBorder="1" applyAlignment="1">
      <alignment horizontal="center"/>
    </xf>
    <xf numFmtId="0" fontId="4" fillId="2" borderId="2" xfId="4" applyFont="1" applyFill="1" applyBorder="1" applyAlignment="1">
      <alignment horizontal="center"/>
    </xf>
    <xf numFmtId="0" fontId="19" fillId="0" borderId="0" xfId="0" applyFont="1" applyAlignment="1">
      <alignment horizontal="center"/>
    </xf>
    <xf numFmtId="0" fontId="9" fillId="7" borderId="0" xfId="0" applyFont="1" applyFill="1"/>
    <xf numFmtId="3" fontId="9" fillId="0" borderId="0" xfId="0" applyNumberFormat="1" applyFont="1"/>
    <xf numFmtId="2" fontId="6" fillId="0" borderId="0" xfId="0" applyNumberFormat="1" applyFont="1" applyAlignment="1">
      <alignment vertical="center"/>
    </xf>
    <xf numFmtId="2" fontId="11" fillId="0" borderId="0" xfId="0" applyNumberFormat="1" applyFont="1" applyAlignment="1">
      <alignment vertical="center"/>
    </xf>
    <xf numFmtId="2" fontId="12" fillId="2" borderId="2" xfId="0" applyNumberFormat="1" applyFont="1" applyFill="1" applyBorder="1" applyAlignment="1">
      <alignment horizontal="center" vertical="center"/>
    </xf>
    <xf numFmtId="2" fontId="13" fillId="2" borderId="2" xfId="0" applyNumberFormat="1" applyFont="1" applyFill="1" applyBorder="1" applyAlignment="1">
      <alignment horizontal="center" vertical="center"/>
    </xf>
    <xf numFmtId="2" fontId="9" fillId="4" borderId="2" xfId="6" applyNumberFormat="1" applyFont="1" applyFill="1" applyBorder="1" applyAlignment="1">
      <alignment horizontal="right"/>
    </xf>
    <xf numFmtId="2" fontId="9" fillId="0" borderId="0" xfId="0" applyNumberFormat="1" applyFont="1"/>
    <xf numFmtId="2" fontId="12" fillId="0" borderId="0" xfId="0" applyNumberFormat="1" applyFont="1"/>
    <xf numFmtId="2" fontId="9" fillId="4" borderId="2" xfId="1" applyNumberFormat="1" applyFont="1" applyFill="1" applyBorder="1" applyAlignment="1">
      <alignment horizontal="right"/>
    </xf>
    <xf numFmtId="2" fontId="9" fillId="0" borderId="0" xfId="1" applyNumberFormat="1" applyFont="1" applyFill="1" applyBorder="1" applyAlignment="1">
      <alignment horizontal="right"/>
    </xf>
    <xf numFmtId="2" fontId="9" fillId="8" borderId="2" xfId="1" applyNumberFormat="1" applyFont="1" applyFill="1" applyBorder="1" applyAlignment="1">
      <alignment horizontal="right"/>
    </xf>
    <xf numFmtId="166" fontId="9" fillId="4" borderId="2" xfId="1" applyNumberFormat="1" applyFont="1" applyFill="1" applyBorder="1" applyAlignment="1">
      <alignment horizontal="right"/>
    </xf>
    <xf numFmtId="43" fontId="9" fillId="4" borderId="2" xfId="6" applyFont="1" applyFill="1" applyBorder="1" applyAlignment="1">
      <alignment horizontal="right"/>
    </xf>
    <xf numFmtId="10" fontId="6" fillId="0" borderId="0" xfId="1" applyNumberFormat="1" applyFont="1" applyAlignment="1">
      <alignment vertical="center"/>
    </xf>
    <xf numFmtId="10" fontId="11" fillId="0" borderId="0" xfId="1" applyNumberFormat="1" applyFont="1" applyAlignment="1">
      <alignment vertical="center"/>
    </xf>
    <xf numFmtId="10" fontId="12" fillId="2" borderId="2" xfId="1" applyNumberFormat="1" applyFont="1" applyFill="1" applyBorder="1" applyAlignment="1">
      <alignment horizontal="center" vertical="center"/>
    </xf>
    <xf numFmtId="10" fontId="13" fillId="2" borderId="2" xfId="1" applyNumberFormat="1" applyFont="1" applyFill="1" applyBorder="1" applyAlignment="1">
      <alignment horizontal="center" vertical="center"/>
    </xf>
    <xf numFmtId="10" fontId="9" fillId="0" borderId="0" xfId="1" applyNumberFormat="1" applyFont="1"/>
    <xf numFmtId="10" fontId="12" fillId="0" borderId="0" xfId="1" applyNumberFormat="1" applyFont="1"/>
    <xf numFmtId="10" fontId="9" fillId="0" borderId="0" xfId="1" applyNumberFormat="1" applyFont="1" applyFill="1" applyBorder="1" applyAlignment="1">
      <alignment horizontal="right"/>
    </xf>
    <xf numFmtId="43" fontId="25" fillId="0" borderId="0" xfId="6" applyFont="1"/>
    <xf numFmtId="43" fontId="25" fillId="0" borderId="0" xfId="6" applyFont="1" applyFill="1"/>
    <xf numFmtId="43" fontId="26" fillId="0" borderId="0" xfId="6" applyFont="1"/>
    <xf numFmtId="0" fontId="26" fillId="0" borderId="0" xfId="6" applyNumberFormat="1" applyFont="1" applyFill="1"/>
    <xf numFmtId="0" fontId="28" fillId="0" borderId="7" xfId="16" applyFont="1" applyBorder="1"/>
    <xf numFmtId="0" fontId="28" fillId="0" borderId="6" xfId="16" applyFont="1" applyBorder="1" applyAlignment="1">
      <alignment horizontal="center"/>
    </xf>
    <xf numFmtId="0" fontId="29" fillId="0" borderId="7" xfId="0" applyFont="1" applyBorder="1"/>
    <xf numFmtId="0" fontId="29" fillId="0" borderId="6" xfId="0" applyFont="1" applyBorder="1"/>
    <xf numFmtId="0" fontId="30" fillId="0" borderId="7" xfId="16" applyFont="1" applyBorder="1"/>
    <xf numFmtId="0" fontId="30" fillId="0" borderId="6" xfId="16" applyFont="1" applyBorder="1" applyAlignment="1">
      <alignment horizontal="center"/>
    </xf>
    <xf numFmtId="0" fontId="31" fillId="0" borderId="7" xfId="16" applyFont="1" applyBorder="1"/>
    <xf numFmtId="0" fontId="31" fillId="0" borderId="6" xfId="16" applyFont="1" applyBorder="1" applyAlignment="1">
      <alignment horizontal="center"/>
    </xf>
    <xf numFmtId="0" fontId="32" fillId="0" borderId="7" xfId="16" applyFont="1" applyBorder="1"/>
    <xf numFmtId="0" fontId="32" fillId="0" borderId="6" xfId="16" applyFont="1" applyBorder="1" applyAlignment="1">
      <alignment horizontal="center"/>
    </xf>
    <xf numFmtId="0" fontId="33" fillId="0" borderId="7" xfId="16" applyFont="1" applyBorder="1"/>
    <xf numFmtId="0" fontId="33" fillId="0" borderId="6" xfId="16" applyFont="1" applyBorder="1" applyAlignment="1">
      <alignment horizontal="center"/>
    </xf>
    <xf numFmtId="0" fontId="34" fillId="0" borderId="7" xfId="16" applyFont="1" applyBorder="1"/>
    <xf numFmtId="0" fontId="34" fillId="0" borderId="6" xfId="16" applyFont="1" applyBorder="1" applyAlignment="1">
      <alignment horizontal="center"/>
    </xf>
    <xf numFmtId="0" fontId="28" fillId="0" borderId="14" xfId="16" applyFont="1" applyBorder="1"/>
    <xf numFmtId="0" fontId="28" fillId="0" borderId="9" xfId="16" applyFont="1" applyBorder="1"/>
    <xf numFmtId="0" fontId="29" fillId="0" borderId="12" xfId="16" applyFont="1" applyBorder="1"/>
    <xf numFmtId="0" fontId="29" fillId="0" borderId="0" xfId="16" applyFont="1"/>
    <xf numFmtId="0" fontId="30" fillId="0" borderId="12" xfId="16" applyFont="1" applyBorder="1"/>
    <xf numFmtId="0" fontId="30" fillId="0" borderId="15" xfId="16" applyFont="1" applyBorder="1"/>
    <xf numFmtId="0" fontId="31" fillId="0" borderId="12" xfId="16" applyFont="1" applyBorder="1"/>
    <xf numFmtId="0" fontId="31" fillId="0" borderId="0" xfId="16" applyFont="1"/>
    <xf numFmtId="0" fontId="32" fillId="0" borderId="12" xfId="16" applyFont="1" applyBorder="1"/>
    <xf numFmtId="0" fontId="32" fillId="0" borderId="0" xfId="16" applyFont="1"/>
    <xf numFmtId="0" fontId="33" fillId="0" borderId="12" xfId="16" applyFont="1" applyBorder="1"/>
    <xf numFmtId="0" fontId="33" fillId="0" borderId="15" xfId="16" applyFont="1" applyBorder="1"/>
    <xf numFmtId="0" fontId="34" fillId="0" borderId="12" xfId="16" applyFont="1" applyBorder="1"/>
    <xf numFmtId="0" fontId="34" fillId="0" borderId="15" xfId="16" applyFont="1" applyBorder="1"/>
    <xf numFmtId="0" fontId="28" fillId="0" borderId="12" xfId="16" applyFont="1" applyBorder="1"/>
    <xf numFmtId="0" fontId="28" fillId="0" borderId="15" xfId="16" applyFont="1" applyBorder="1"/>
    <xf numFmtId="0" fontId="34" fillId="0" borderId="0" xfId="16" applyFont="1"/>
    <xf numFmtId="0" fontId="31" fillId="0" borderId="13" xfId="0" applyFont="1" applyBorder="1"/>
    <xf numFmtId="0" fontId="31" fillId="0" borderId="1" xfId="0" applyFont="1" applyBorder="1"/>
    <xf numFmtId="0" fontId="35" fillId="0" borderId="0" xfId="0" applyFont="1"/>
    <xf numFmtId="0" fontId="32" fillId="0" borderId="13" xfId="0" applyFont="1" applyBorder="1"/>
    <xf numFmtId="0" fontId="32" fillId="0" borderId="1" xfId="0" applyFont="1" applyBorder="1"/>
    <xf numFmtId="0" fontId="26" fillId="0" borderId="1" xfId="16" applyFont="1" applyBorder="1"/>
    <xf numFmtId="0" fontId="26" fillId="0" borderId="16" xfId="16" applyFont="1" applyBorder="1"/>
    <xf numFmtId="0" fontId="26" fillId="0" borderId="0" xfId="16" applyFont="1"/>
    <xf numFmtId="0" fontId="29" fillId="0" borderId="13" xfId="0" applyFont="1" applyBorder="1"/>
    <xf numFmtId="0" fontId="29" fillId="0" borderId="1" xfId="0" applyFont="1" applyBorder="1"/>
    <xf numFmtId="0" fontId="30" fillId="0" borderId="13" xfId="16" applyFont="1" applyBorder="1"/>
    <xf numFmtId="0" fontId="30" fillId="0" borderId="16" xfId="16" applyFont="1" applyBorder="1"/>
    <xf numFmtId="0" fontId="26" fillId="0" borderId="0" xfId="16" applyFont="1" applyAlignment="1">
      <alignment horizontal="center"/>
    </xf>
    <xf numFmtId="0" fontId="34" fillId="0" borderId="13" xfId="0" applyFont="1" applyBorder="1"/>
    <xf numFmtId="0" fontId="34" fillId="0" borderId="16" xfId="0" applyFont="1" applyBorder="1"/>
    <xf numFmtId="0" fontId="33" fillId="0" borderId="13" xfId="16" applyFont="1" applyBorder="1"/>
    <xf numFmtId="0" fontId="33" fillId="0" borderId="16" xfId="16" applyFont="1" applyBorder="1"/>
    <xf numFmtId="0" fontId="36" fillId="0" borderId="0" xfId="0" applyFont="1" applyAlignment="1">
      <alignment vertical="center"/>
    </xf>
    <xf numFmtId="165" fontId="21" fillId="0" borderId="0" xfId="6" applyNumberFormat="1" applyFont="1" applyFill="1" applyBorder="1" applyAlignment="1">
      <alignment vertical="center"/>
    </xf>
    <xf numFmtId="0" fontId="25" fillId="0" borderId="0" xfId="0" applyFont="1" applyAlignment="1">
      <alignment horizontal="center" vertical="center"/>
    </xf>
    <xf numFmtId="0" fontId="25" fillId="0" borderId="0" xfId="0" applyFont="1" applyAlignment="1">
      <alignment vertical="center"/>
    </xf>
    <xf numFmtId="0" fontId="25" fillId="12" borderId="0" xfId="17" applyFont="1" applyFill="1" applyAlignment="1">
      <alignment horizontal="center" vertical="center"/>
    </xf>
    <xf numFmtId="167" fontId="21" fillId="0" borderId="0" xfId="6" applyNumberFormat="1" applyFont="1" applyFill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3" fillId="13" borderId="0" xfId="18" applyFont="1" applyFill="1" applyAlignment="1">
      <alignment vertical="center" wrapText="1"/>
    </xf>
    <xf numFmtId="0" fontId="23" fillId="4" borderId="0" xfId="18" applyFont="1" applyFill="1" applyAlignment="1">
      <alignment vertical="center" wrapText="1"/>
    </xf>
    <xf numFmtId="0" fontId="23" fillId="0" borderId="0" xfId="0" applyFont="1" applyAlignment="1">
      <alignment vertical="center"/>
    </xf>
    <xf numFmtId="0" fontId="23" fillId="5" borderId="0" xfId="18" applyFont="1" applyFill="1" applyAlignment="1">
      <alignment vertical="center" wrapText="1"/>
    </xf>
    <xf numFmtId="0" fontId="23" fillId="11" borderId="0" xfId="18" applyFont="1" applyFill="1" applyAlignment="1">
      <alignment vertical="center" wrapText="1"/>
    </xf>
    <xf numFmtId="0" fontId="23" fillId="14" borderId="0" xfId="18" applyFont="1" applyFill="1" applyAlignment="1">
      <alignment vertical="center" wrapText="1"/>
    </xf>
    <xf numFmtId="0" fontId="23" fillId="15" borderId="0" xfId="18" applyFont="1" applyFill="1" applyAlignment="1">
      <alignment vertical="center" wrapText="1"/>
    </xf>
    <xf numFmtId="0" fontId="23" fillId="3" borderId="0" xfId="18" applyFont="1" applyFill="1" applyAlignment="1">
      <alignment vertical="center" wrapText="1"/>
    </xf>
    <xf numFmtId="0" fontId="23" fillId="16" borderId="0" xfId="18" applyFont="1" applyFill="1" applyAlignment="1">
      <alignment vertical="center" wrapText="1"/>
    </xf>
    <xf numFmtId="0" fontId="23" fillId="17" borderId="0" xfId="18" applyFont="1" applyFill="1" applyAlignment="1">
      <alignment vertical="center" wrapText="1"/>
    </xf>
    <xf numFmtId="0" fontId="23" fillId="5" borderId="0" xfId="18" applyFont="1" applyFill="1" applyAlignment="1">
      <alignment horizontal="left" vertical="center" wrapText="1"/>
    </xf>
    <xf numFmtId="0" fontId="23" fillId="0" borderId="0" xfId="18" applyFont="1" applyAlignment="1">
      <alignment vertical="center" wrapText="1"/>
    </xf>
    <xf numFmtId="0" fontId="23" fillId="17" borderId="0" xfId="0" applyFont="1" applyFill="1" applyAlignment="1">
      <alignment horizontal="left" vertical="center" wrapText="1"/>
    </xf>
    <xf numFmtId="0" fontId="23" fillId="2" borderId="0" xfId="0" applyFont="1" applyFill="1" applyAlignment="1">
      <alignment horizontal="left" vertical="center" wrapText="1"/>
    </xf>
    <xf numFmtId="0" fontId="23" fillId="16" borderId="0" xfId="0" applyFont="1" applyFill="1" applyAlignment="1">
      <alignment horizontal="left" vertical="center" wrapText="1"/>
    </xf>
    <xf numFmtId="0" fontId="23" fillId="18" borderId="0" xfId="18" applyFont="1" applyFill="1" applyAlignment="1">
      <alignment vertical="center" wrapText="1"/>
    </xf>
    <xf numFmtId="0" fontId="37" fillId="0" borderId="0" xfId="0" applyFont="1" applyAlignment="1">
      <alignment horizontal="center" vertical="center"/>
    </xf>
    <xf numFmtId="0" fontId="37" fillId="18" borderId="0" xfId="18" applyFont="1" applyFill="1" applyAlignment="1">
      <alignment vertical="center" wrapText="1"/>
    </xf>
    <xf numFmtId="0" fontId="38" fillId="0" borderId="0" xfId="0" applyFont="1" applyAlignment="1">
      <alignment vertical="center"/>
    </xf>
    <xf numFmtId="0" fontId="23" fillId="19" borderId="0" xfId="18" applyFont="1" applyFill="1" applyAlignment="1">
      <alignment vertical="center" wrapText="1"/>
    </xf>
    <xf numFmtId="0" fontId="23" fillId="20" borderId="0" xfId="18" applyFont="1" applyFill="1" applyAlignment="1">
      <alignment vertical="center" wrapText="1"/>
    </xf>
    <xf numFmtId="0" fontId="23" fillId="21" borderId="0" xfId="18" applyFont="1" applyFill="1" applyAlignment="1">
      <alignment vertical="center" wrapText="1"/>
    </xf>
    <xf numFmtId="0" fontId="23" fillId="22" borderId="0" xfId="18" applyFont="1" applyFill="1" applyAlignment="1">
      <alignment vertical="center" wrapText="1"/>
    </xf>
    <xf numFmtId="0" fontId="39" fillId="0" borderId="0" xfId="0" applyFont="1" applyAlignment="1">
      <alignment horizontal="center" vertical="center"/>
    </xf>
    <xf numFmtId="0" fontId="39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0" fontId="23" fillId="24" borderId="0" xfId="18" applyFont="1" applyFill="1" applyAlignment="1">
      <alignment vertical="center" wrapText="1"/>
    </xf>
    <xf numFmtId="0" fontId="40" fillId="23" borderId="0" xfId="0" applyFont="1" applyFill="1" applyAlignment="1">
      <alignment horizontal="left" vertical="center" wrapText="1"/>
    </xf>
    <xf numFmtId="0" fontId="23" fillId="2" borderId="0" xfId="18" applyFont="1" applyFill="1" applyAlignment="1">
      <alignment vertical="center" wrapText="1"/>
    </xf>
    <xf numFmtId="43" fontId="21" fillId="0" borderId="0" xfId="6" applyFont="1" applyFill="1" applyBorder="1" applyAlignment="1">
      <alignment horizontal="center" vertical="center"/>
    </xf>
    <xf numFmtId="43" fontId="21" fillId="0" borderId="0" xfId="6" applyFont="1" applyBorder="1" applyAlignment="1">
      <alignment horizontal="center" vertical="center"/>
    </xf>
    <xf numFmtId="4" fontId="25" fillId="0" borderId="0" xfId="0" applyNumberFormat="1" applyFont="1" applyAlignment="1">
      <alignment vertical="center"/>
    </xf>
    <xf numFmtId="43" fontId="26" fillId="11" borderId="9" xfId="6" applyFont="1" applyFill="1" applyBorder="1"/>
    <xf numFmtId="43" fontId="26" fillId="11" borderId="14" xfId="6" applyFont="1" applyFill="1" applyBorder="1"/>
    <xf numFmtId="43" fontId="26" fillId="11" borderId="3" xfId="6" applyFont="1" applyFill="1" applyBorder="1"/>
    <xf numFmtId="43" fontId="26" fillId="11" borderId="3" xfId="6" applyFont="1" applyFill="1" applyBorder="1" applyAlignment="1">
      <alignment horizontal="center"/>
    </xf>
    <xf numFmtId="43" fontId="0" fillId="0" borderId="0" xfId="6" applyFont="1"/>
    <xf numFmtId="1" fontId="26" fillId="11" borderId="5" xfId="6" applyNumberFormat="1" applyFont="1" applyFill="1" applyBorder="1" applyAlignment="1">
      <alignment horizontal="center" vertical="center"/>
    </xf>
    <xf numFmtId="1" fontId="26" fillId="11" borderId="16" xfId="6" applyNumberFormat="1" applyFont="1" applyFill="1" applyBorder="1" applyAlignment="1">
      <alignment horizontal="center" vertical="center"/>
    </xf>
    <xf numFmtId="1" fontId="26" fillId="11" borderId="13" xfId="6" applyNumberFormat="1" applyFont="1" applyFill="1" applyBorder="1" applyAlignment="1">
      <alignment horizontal="center" vertical="center"/>
    </xf>
    <xf numFmtId="43" fontId="41" fillId="0" borderId="0" xfId="6" applyFont="1"/>
    <xf numFmtId="43" fontId="35" fillId="11" borderId="5" xfId="6" applyFont="1" applyFill="1" applyBorder="1" applyAlignment="1">
      <alignment horizontal="center" vertical="center" wrapText="1"/>
    </xf>
    <xf numFmtId="43" fontId="35" fillId="11" borderId="2" xfId="6" applyFont="1" applyFill="1" applyBorder="1" applyAlignment="1">
      <alignment horizontal="center" vertical="center" wrapText="1"/>
    </xf>
    <xf numFmtId="43" fontId="35" fillId="11" borderId="6" xfId="6" applyFont="1" applyFill="1" applyBorder="1" applyAlignment="1">
      <alignment horizontal="center" vertical="center" wrapText="1"/>
    </xf>
    <xf numFmtId="43" fontId="35" fillId="0" borderId="0" xfId="6" applyFont="1" applyAlignment="1">
      <alignment horizontal="center" vertical="center" wrapText="1"/>
    </xf>
    <xf numFmtId="43" fontId="35" fillId="0" borderId="0" xfId="6" applyFont="1"/>
    <xf numFmtId="166" fontId="25" fillId="0" borderId="0" xfId="6" applyNumberFormat="1" applyFont="1"/>
    <xf numFmtId="1" fontId="6" fillId="0" borderId="0" xfId="0" applyNumberFormat="1" applyFont="1" applyAlignment="1">
      <alignment vertical="center"/>
    </xf>
    <xf numFmtId="1" fontId="9" fillId="0" borderId="0" xfId="0" applyNumberFormat="1" applyFont="1"/>
    <xf numFmtId="43" fontId="42" fillId="0" borderId="0" xfId="6" applyFont="1"/>
    <xf numFmtId="166" fontId="20" fillId="6" borderId="2" xfId="6" applyNumberFormat="1" applyFont="1" applyFill="1" applyBorder="1" applyAlignment="1">
      <alignment horizontal="center" vertical="center"/>
    </xf>
    <xf numFmtId="166" fontId="25" fillId="0" borderId="0" xfId="6" applyNumberFormat="1" applyFont="1" applyBorder="1"/>
    <xf numFmtId="2" fontId="14" fillId="0" borderId="0" xfId="0" applyNumberFormat="1" applyFont="1"/>
    <xf numFmtId="0" fontId="43" fillId="0" borderId="0" xfId="0" applyFont="1" applyAlignment="1">
      <alignment vertical="center"/>
    </xf>
    <xf numFmtId="0" fontId="44" fillId="0" borderId="0" xfId="0" applyFont="1" applyAlignment="1">
      <alignment horizontal="center" vertical="center"/>
    </xf>
    <xf numFmtId="0" fontId="16" fillId="0" borderId="0" xfId="0" applyFont="1"/>
    <xf numFmtId="0" fontId="45" fillId="0" borderId="0" xfId="0" applyFont="1" applyAlignment="1">
      <alignment vertical="center"/>
    </xf>
    <xf numFmtId="0" fontId="46" fillId="0" borderId="0" xfId="4" applyFont="1" applyAlignment="1">
      <alignment vertical="center"/>
    </xf>
    <xf numFmtId="0" fontId="9" fillId="0" borderId="0" xfId="4" applyFont="1" applyAlignment="1">
      <alignment vertical="center"/>
    </xf>
    <xf numFmtId="3" fontId="15" fillId="5" borderId="5" xfId="10" applyNumberFormat="1" applyFont="1" applyFill="1" applyBorder="1" applyAlignment="1">
      <alignment horizontal="right"/>
    </xf>
    <xf numFmtId="3" fontId="9" fillId="0" borderId="0" xfId="4" applyNumberFormat="1" applyFont="1"/>
    <xf numFmtId="3" fontId="15" fillId="5" borderId="2" xfId="10" applyNumberFormat="1" applyFont="1" applyFill="1" applyBorder="1" applyAlignment="1">
      <alignment horizontal="right"/>
    </xf>
    <xf numFmtId="0" fontId="47" fillId="0" borderId="0" xfId="4" applyFont="1" applyAlignment="1">
      <alignment horizontal="left"/>
    </xf>
    <xf numFmtId="165" fontId="24" fillId="0" borderId="0" xfId="6" applyNumberFormat="1" applyFont="1" applyFill="1" applyBorder="1" applyAlignment="1">
      <alignment vertical="center"/>
    </xf>
    <xf numFmtId="165" fontId="49" fillId="0" borderId="0" xfId="6" applyNumberFormat="1" applyFont="1" applyFill="1" applyBorder="1" applyAlignment="1">
      <alignment vertical="center"/>
    </xf>
    <xf numFmtId="165" fontId="24" fillId="0" borderId="0" xfId="6" applyNumberFormat="1" applyFont="1" applyFill="1" applyBorder="1" applyAlignment="1">
      <alignment horizontal="right" vertical="center" wrapText="1"/>
    </xf>
    <xf numFmtId="43" fontId="26" fillId="11" borderId="2" xfId="6" applyFont="1" applyFill="1" applyBorder="1" applyAlignment="1">
      <alignment horizontal="right"/>
    </xf>
    <xf numFmtId="1" fontId="26" fillId="11" borderId="5" xfId="6" applyNumberFormat="1" applyFont="1" applyFill="1" applyBorder="1" applyAlignment="1">
      <alignment horizontal="right" vertical="center"/>
    </xf>
    <xf numFmtId="1" fontId="26" fillId="11" borderId="16" xfId="6" applyNumberFormat="1" applyFont="1" applyFill="1" applyBorder="1" applyAlignment="1">
      <alignment horizontal="right" vertical="center"/>
    </xf>
    <xf numFmtId="1" fontId="26" fillId="11" borderId="13" xfId="6" applyNumberFormat="1" applyFont="1" applyFill="1" applyBorder="1" applyAlignment="1">
      <alignment horizontal="right" vertical="center"/>
    </xf>
    <xf numFmtId="165" fontId="25" fillId="0" borderId="0" xfId="0" applyNumberFormat="1" applyFont="1" applyAlignment="1">
      <alignment vertical="center"/>
    </xf>
    <xf numFmtId="165" fontId="25" fillId="25" borderId="0" xfId="0" applyNumberFormat="1" applyFont="1" applyFill="1" applyAlignment="1">
      <alignment vertical="center"/>
    </xf>
    <xf numFmtId="43" fontId="35" fillId="11" borderId="5" xfId="6" applyFont="1" applyFill="1" applyBorder="1" applyAlignment="1">
      <alignment horizontal="right" vertical="center" wrapText="1"/>
    </xf>
    <xf numFmtId="43" fontId="35" fillId="11" borderId="2" xfId="6" applyFont="1" applyFill="1" applyBorder="1" applyAlignment="1">
      <alignment horizontal="right" vertical="center" wrapText="1"/>
    </xf>
    <xf numFmtId="43" fontId="35" fillId="11" borderId="6" xfId="6" applyFont="1" applyFill="1" applyBorder="1" applyAlignment="1">
      <alignment horizontal="right" vertical="center" wrapText="1"/>
    </xf>
    <xf numFmtId="165" fontId="25" fillId="26" borderId="0" xfId="0" applyNumberFormat="1" applyFont="1" applyFill="1" applyAlignment="1">
      <alignment vertical="center"/>
    </xf>
    <xf numFmtId="0" fontId="25" fillId="26" borderId="0" xfId="0" applyFont="1" applyFill="1" applyAlignment="1">
      <alignment vertical="center"/>
    </xf>
    <xf numFmtId="43" fontId="35" fillId="26" borderId="2" xfId="6" applyFont="1" applyFill="1" applyBorder="1" applyAlignment="1">
      <alignment horizontal="right" vertical="center" wrapText="1"/>
    </xf>
    <xf numFmtId="0" fontId="25" fillId="0" borderId="0" xfId="0" applyFont="1"/>
    <xf numFmtId="0" fontId="25" fillId="7" borderId="2" xfId="0" applyFont="1" applyFill="1" applyBorder="1" applyAlignment="1" applyProtection="1">
      <alignment horizontal="center"/>
      <protection hidden="1"/>
    </xf>
    <xf numFmtId="167" fontId="25" fillId="7" borderId="2" xfId="0" applyNumberFormat="1" applyFont="1" applyFill="1" applyBorder="1" applyProtection="1">
      <protection hidden="1"/>
    </xf>
    <xf numFmtId="167" fontId="25" fillId="7" borderId="2" xfId="0" applyNumberFormat="1" applyFont="1" applyFill="1" applyBorder="1" applyProtection="1">
      <protection locked="0"/>
    </xf>
    <xf numFmtId="167" fontId="25" fillId="7" borderId="2" xfId="0" applyNumberFormat="1" applyFont="1" applyFill="1" applyBorder="1" applyAlignment="1" applyProtection="1">
      <alignment horizontal="center"/>
      <protection hidden="1"/>
    </xf>
    <xf numFmtId="166" fontId="25" fillId="7" borderId="2" xfId="6" applyNumberFormat="1" applyFont="1" applyFill="1" applyBorder="1" applyAlignment="1" applyProtection="1">
      <alignment horizontal="center"/>
      <protection hidden="1"/>
    </xf>
    <xf numFmtId="0" fontId="25" fillId="7" borderId="2" xfId="0" applyFont="1" applyFill="1" applyBorder="1" applyAlignment="1" applyProtection="1">
      <alignment horizontal="left"/>
      <protection hidden="1"/>
    </xf>
    <xf numFmtId="3" fontId="25" fillId="7" borderId="2" xfId="0" applyNumberFormat="1" applyFont="1" applyFill="1" applyBorder="1" applyAlignment="1" applyProtection="1">
      <alignment horizontal="right"/>
      <protection hidden="1"/>
    </xf>
    <xf numFmtId="166" fontId="25" fillId="7" borderId="2" xfId="6" applyNumberFormat="1" applyFont="1" applyFill="1" applyBorder="1" applyAlignment="1" applyProtection="1">
      <alignment horizontal="right"/>
      <protection hidden="1"/>
    </xf>
    <xf numFmtId="0" fontId="25" fillId="0" borderId="0" xfId="0" applyFont="1" applyAlignment="1">
      <alignment horizontal="center"/>
    </xf>
    <xf numFmtId="166" fontId="25" fillId="7" borderId="2" xfId="6" applyNumberFormat="1" applyFont="1" applyFill="1" applyBorder="1" applyAlignment="1">
      <alignment horizontal="center"/>
    </xf>
    <xf numFmtId="167" fontId="25" fillId="7" borderId="2" xfId="0" applyNumberFormat="1" applyFont="1" applyFill="1" applyBorder="1"/>
    <xf numFmtId="3" fontId="25" fillId="7" borderId="2" xfId="0" applyNumberFormat="1" applyFont="1" applyFill="1" applyBorder="1" applyAlignment="1">
      <alignment horizontal="right"/>
    </xf>
    <xf numFmtId="166" fontId="25" fillId="7" borderId="2" xfId="6" applyNumberFormat="1" applyFont="1" applyFill="1" applyBorder="1" applyAlignment="1">
      <alignment horizontal="right"/>
    </xf>
    <xf numFmtId="0" fontId="25" fillId="7" borderId="0" xfId="0" applyFont="1" applyFill="1" applyAlignment="1">
      <alignment horizontal="center"/>
    </xf>
    <xf numFmtId="0" fontId="25" fillId="7" borderId="0" xfId="0" applyFont="1" applyFill="1"/>
    <xf numFmtId="0" fontId="25" fillId="7" borderId="0" xfId="0" applyFont="1" applyFill="1" applyAlignment="1">
      <alignment horizontal="right"/>
    </xf>
    <xf numFmtId="166" fontId="25" fillId="7" borderId="0" xfId="6" applyNumberFormat="1" applyFont="1" applyFill="1" applyAlignment="1">
      <alignment horizontal="right"/>
    </xf>
    <xf numFmtId="0" fontId="25" fillId="0" borderId="2" xfId="0" applyFont="1" applyBorder="1"/>
    <xf numFmtId="166" fontId="50" fillId="2" borderId="17" xfId="6" applyNumberFormat="1" applyFont="1" applyFill="1" applyBorder="1" applyAlignment="1">
      <alignment horizontal="center"/>
    </xf>
    <xf numFmtId="166" fontId="50" fillId="0" borderId="11" xfId="6" applyNumberFormat="1" applyFont="1" applyFill="1" applyBorder="1" applyAlignment="1">
      <alignment horizontal="center"/>
    </xf>
    <xf numFmtId="2" fontId="23" fillId="0" borderId="0" xfId="0" applyNumberFormat="1" applyFont="1" applyAlignment="1">
      <alignment horizontal="center" vertical="center"/>
    </xf>
    <xf numFmtId="2" fontId="37" fillId="0" borderId="0" xfId="0" applyNumberFormat="1" applyFont="1" applyAlignment="1">
      <alignment horizontal="center" vertical="center"/>
    </xf>
    <xf numFmtId="2" fontId="39" fillId="0" borderId="0" xfId="0" applyNumberFormat="1" applyFont="1" applyAlignment="1">
      <alignment horizontal="center" vertical="center"/>
    </xf>
    <xf numFmtId="2" fontId="21" fillId="23" borderId="0" xfId="0" applyNumberFormat="1" applyFont="1" applyFill="1" applyAlignment="1">
      <alignment horizontal="center" vertical="center" wrapText="1"/>
    </xf>
    <xf numFmtId="0" fontId="25" fillId="0" borderId="2" xfId="0" applyFont="1" applyBorder="1" applyAlignment="1">
      <alignment horizontal="center"/>
    </xf>
    <xf numFmtId="0" fontId="25" fillId="0" borderId="0" xfId="6" applyNumberFormat="1" applyFont="1" applyFill="1"/>
    <xf numFmtId="166" fontId="25" fillId="0" borderId="0" xfId="6" applyNumberFormat="1" applyFont="1" applyFill="1" applyBorder="1"/>
    <xf numFmtId="166" fontId="26" fillId="0" borderId="0" xfId="6" applyNumberFormat="1" applyFont="1" applyFill="1" applyBorder="1"/>
    <xf numFmtId="166" fontId="25" fillId="0" borderId="0" xfId="6" applyNumberFormat="1" applyFont="1" applyFill="1"/>
    <xf numFmtId="0" fontId="54" fillId="0" borderId="0" xfId="6" applyNumberFormat="1" applyFont="1" applyFill="1"/>
    <xf numFmtId="43" fontId="23" fillId="0" borderId="0" xfId="6" applyFont="1" applyFill="1"/>
    <xf numFmtId="43" fontId="25" fillId="32" borderId="0" xfId="6" applyFont="1" applyFill="1"/>
    <xf numFmtId="0" fontId="25" fillId="33" borderId="2" xfId="0" applyFont="1" applyFill="1" applyBorder="1" applyAlignment="1">
      <alignment horizontal="center"/>
    </xf>
    <xf numFmtId="0" fontId="25" fillId="33" borderId="2" xfId="0" applyFont="1" applyFill="1" applyBorder="1" applyAlignment="1" applyProtection="1">
      <alignment horizontal="center"/>
      <protection hidden="1"/>
    </xf>
    <xf numFmtId="167" fontId="25" fillId="33" borderId="2" xfId="0" applyNumberFormat="1" applyFont="1" applyFill="1" applyBorder="1" applyProtection="1">
      <protection hidden="1"/>
    </xf>
    <xf numFmtId="167" fontId="25" fillId="33" borderId="2" xfId="0" applyNumberFormat="1" applyFont="1" applyFill="1" applyBorder="1" applyProtection="1">
      <protection locked="0"/>
    </xf>
    <xf numFmtId="167" fontId="25" fillId="33" borderId="2" xfId="0" applyNumberFormat="1" applyFont="1" applyFill="1" applyBorder="1" applyAlignment="1" applyProtection="1">
      <alignment horizontal="center"/>
      <protection hidden="1"/>
    </xf>
    <xf numFmtId="166" fontId="25" fillId="33" borderId="2" xfId="6" applyNumberFormat="1" applyFont="1" applyFill="1" applyBorder="1" applyAlignment="1" applyProtection="1">
      <alignment horizontal="center"/>
      <protection hidden="1"/>
    </xf>
    <xf numFmtId="0" fontId="25" fillId="33" borderId="2" xfId="0" applyFont="1" applyFill="1" applyBorder="1" applyAlignment="1" applyProtection="1">
      <alignment horizontal="left"/>
      <protection hidden="1"/>
    </xf>
    <xf numFmtId="3" fontId="25" fillId="33" borderId="2" xfId="0" applyNumberFormat="1" applyFont="1" applyFill="1" applyBorder="1" applyAlignment="1" applyProtection="1">
      <alignment horizontal="right"/>
      <protection hidden="1"/>
    </xf>
    <xf numFmtId="166" fontId="25" fillId="33" borderId="2" xfId="6" applyNumberFormat="1" applyFont="1" applyFill="1" applyBorder="1" applyAlignment="1" applyProtection="1">
      <alignment horizontal="right"/>
      <protection hidden="1"/>
    </xf>
    <xf numFmtId="0" fontId="25" fillId="33" borderId="2" xfId="0" applyFont="1" applyFill="1" applyBorder="1"/>
    <xf numFmtId="167" fontId="25" fillId="0" borderId="0" xfId="0" applyNumberFormat="1" applyFont="1" applyAlignment="1">
      <alignment vertical="center"/>
    </xf>
    <xf numFmtId="0" fontId="25" fillId="0" borderId="0" xfId="0" applyFont="1" applyAlignment="1">
      <alignment horizontal="right" vertical="center"/>
    </xf>
    <xf numFmtId="43" fontId="42" fillId="0" borderId="0" xfId="6" applyFont="1" applyFill="1" applyBorder="1"/>
    <xf numFmtId="43" fontId="26" fillId="0" borderId="0" xfId="6" applyFont="1" applyFill="1" applyBorder="1" applyAlignment="1">
      <alignment horizontal="left"/>
    </xf>
    <xf numFmtId="1" fontId="26" fillId="11" borderId="2" xfId="6" applyNumberFormat="1" applyFont="1" applyFill="1" applyBorder="1" applyAlignment="1">
      <alignment horizontal="center" vertical="center"/>
    </xf>
    <xf numFmtId="0" fontId="25" fillId="0" borderId="0" xfId="0" applyFont="1" applyAlignment="1">
      <alignment horizontal="left"/>
    </xf>
    <xf numFmtId="43" fontId="25" fillId="30" borderId="0" xfId="6" applyFont="1" applyFill="1" applyAlignment="1">
      <alignment horizontal="center"/>
    </xf>
    <xf numFmtId="0" fontId="25" fillId="0" borderId="0" xfId="6" applyNumberFormat="1" applyFont="1" applyAlignment="1">
      <alignment horizontal="center"/>
    </xf>
    <xf numFmtId="0" fontId="25" fillId="0" borderId="0" xfId="0" applyFont="1" applyAlignment="1">
      <alignment horizontal="left" vertical="center"/>
    </xf>
    <xf numFmtId="1" fontId="9" fillId="4" borderId="2" xfId="0" applyNumberFormat="1" applyFont="1" applyFill="1" applyBorder="1" applyAlignment="1">
      <alignment horizontal="center"/>
    </xf>
    <xf numFmtId="9" fontId="0" fillId="0" borderId="0" xfId="1" applyFont="1"/>
    <xf numFmtId="1" fontId="58" fillId="0" borderId="0" xfId="0" applyNumberFormat="1" applyFont="1"/>
    <xf numFmtId="43" fontId="9" fillId="4" borderId="2" xfId="6" applyFont="1" applyFill="1" applyBorder="1" applyAlignment="1">
      <alignment horizontal="center"/>
    </xf>
    <xf numFmtId="166" fontId="9" fillId="4" borderId="2" xfId="6" applyNumberFormat="1" applyFont="1" applyFill="1" applyBorder="1" applyAlignment="1">
      <alignment horizontal="center"/>
    </xf>
    <xf numFmtId="10" fontId="9" fillId="4" borderId="2" xfId="1" applyNumberFormat="1" applyFont="1" applyFill="1" applyBorder="1" applyAlignment="1"/>
    <xf numFmtId="3" fontId="14" fillId="0" borderId="0" xfId="0" applyNumberFormat="1" applyFont="1" applyAlignment="1">
      <alignment horizontal="right"/>
    </xf>
    <xf numFmtId="43" fontId="26" fillId="11" borderId="5" xfId="6" applyFont="1" applyFill="1" applyBorder="1" applyAlignment="1">
      <alignment horizontal="center" vertical="center"/>
    </xf>
    <xf numFmtId="43" fontId="26" fillId="11" borderId="4" xfId="6" applyFont="1" applyFill="1" applyBorder="1" applyAlignment="1">
      <alignment horizontal="center" vertical="center" wrapText="1"/>
    </xf>
    <xf numFmtId="43" fontId="42" fillId="0" borderId="0" xfId="6" applyFont="1" applyFill="1" applyBorder="1" applyAlignment="1">
      <alignment horizontal="center" vertical="center"/>
    </xf>
    <xf numFmtId="43" fontId="26" fillId="0" borderId="0" xfId="6" applyFont="1" applyFill="1" applyBorder="1" applyAlignment="1">
      <alignment horizontal="center" vertical="center" wrapText="1"/>
    </xf>
    <xf numFmtId="43" fontId="26" fillId="11" borderId="15" xfId="6" applyFont="1" applyFill="1" applyBorder="1" applyAlignment="1">
      <alignment horizontal="center" vertical="center" wrapText="1"/>
    </xf>
    <xf numFmtId="43" fontId="26" fillId="11" borderId="12" xfId="6" applyFont="1" applyFill="1" applyBorder="1" applyAlignment="1">
      <alignment horizontal="center" vertical="center" wrapText="1"/>
    </xf>
    <xf numFmtId="166" fontId="75" fillId="8" borderId="2" xfId="1" applyNumberFormat="1" applyFont="1" applyFill="1" applyBorder="1" applyAlignment="1">
      <alignment horizontal="right"/>
    </xf>
    <xf numFmtId="10" fontId="75" fillId="8" borderId="5" xfId="1" applyNumberFormat="1" applyFont="1" applyFill="1" applyBorder="1" applyAlignment="1">
      <alignment horizontal="center"/>
    </xf>
    <xf numFmtId="1" fontId="75" fillId="8" borderId="2" xfId="1" applyNumberFormat="1" applyFont="1" applyFill="1" applyBorder="1" applyAlignment="1">
      <alignment horizontal="right"/>
    </xf>
    <xf numFmtId="166" fontId="75" fillId="8" borderId="2" xfId="1" applyNumberFormat="1" applyFont="1" applyFill="1" applyBorder="1" applyAlignment="1">
      <alignment horizontal="center"/>
    </xf>
    <xf numFmtId="166" fontId="75" fillId="8" borderId="2" xfId="1" applyNumberFormat="1" applyFont="1" applyFill="1" applyBorder="1" applyAlignment="1"/>
    <xf numFmtId="10" fontId="75" fillId="4" borderId="2" xfId="1" applyNumberFormat="1" applyFont="1" applyFill="1" applyBorder="1" applyAlignment="1">
      <alignment horizontal="right"/>
    </xf>
    <xf numFmtId="10" fontId="75" fillId="8" borderId="2" xfId="1" applyNumberFormat="1" applyFont="1" applyFill="1" applyBorder="1" applyAlignment="1">
      <alignment horizontal="right"/>
    </xf>
    <xf numFmtId="10" fontId="75" fillId="4" borderId="5" xfId="1" applyNumberFormat="1" applyFont="1" applyFill="1" applyBorder="1" applyAlignment="1">
      <alignment horizontal="center"/>
    </xf>
    <xf numFmtId="166" fontId="20" fillId="6" borderId="2" xfId="6" applyNumberFormat="1" applyFont="1" applyFill="1" applyBorder="1" applyAlignment="1">
      <alignment horizontal="center" vertical="center" wrapText="1"/>
    </xf>
    <xf numFmtId="0" fontId="36" fillId="0" borderId="0" xfId="0" applyFont="1" applyAlignment="1">
      <alignment horizontal="right" vertical="center"/>
    </xf>
    <xf numFmtId="0" fontId="42" fillId="0" borderId="0" xfId="0" applyFont="1" applyAlignment="1">
      <alignment horizontal="center" vertical="center" wrapText="1"/>
    </xf>
    <xf numFmtId="0" fontId="42" fillId="0" borderId="0" xfId="0" applyFont="1" applyAlignment="1">
      <alignment horizontal="center" vertical="center"/>
    </xf>
    <xf numFmtId="0" fontId="42" fillId="0" borderId="0" xfId="6" applyNumberFormat="1" applyFont="1" applyAlignment="1">
      <alignment horizontal="center"/>
    </xf>
    <xf numFmtId="0" fontId="42" fillId="0" borderId="0" xfId="0" applyFont="1" applyAlignment="1">
      <alignment horizontal="center"/>
    </xf>
    <xf numFmtId="165" fontId="42" fillId="0" borderId="0" xfId="0" applyNumberFormat="1" applyFont="1" applyAlignment="1">
      <alignment vertical="center"/>
    </xf>
    <xf numFmtId="167" fontId="42" fillId="0" borderId="0" xfId="0" applyNumberFormat="1" applyFont="1" applyAlignment="1">
      <alignment vertical="center"/>
    </xf>
    <xf numFmtId="43" fontId="42" fillId="30" borderId="0" xfId="6" applyFont="1" applyFill="1" applyAlignment="1">
      <alignment horizontal="center"/>
    </xf>
    <xf numFmtId="43" fontId="42" fillId="0" borderId="0" xfId="6" applyFont="1" applyFill="1" applyBorder="1" applyAlignment="1">
      <alignment horizontal="center"/>
    </xf>
    <xf numFmtId="43" fontId="42" fillId="0" borderId="0" xfId="6" applyFont="1" applyAlignment="1">
      <alignment horizontal="center" vertical="center"/>
    </xf>
    <xf numFmtId="43" fontId="42" fillId="0" borderId="0" xfId="6" applyFont="1" applyAlignment="1">
      <alignment vertical="center"/>
    </xf>
    <xf numFmtId="43" fontId="77" fillId="7" borderId="0" xfId="6" applyFont="1" applyFill="1"/>
    <xf numFmtId="43" fontId="77" fillId="0" borderId="0" xfId="6" applyFont="1"/>
    <xf numFmtId="2" fontId="23" fillId="26" borderId="0" xfId="0" applyNumberFormat="1" applyFont="1" applyFill="1" applyAlignment="1">
      <alignment horizontal="center" vertical="center"/>
    </xf>
    <xf numFmtId="0" fontId="23" fillId="26" borderId="0" xfId="0" applyFont="1" applyFill="1" applyAlignment="1">
      <alignment horizontal="center" vertical="center"/>
    </xf>
    <xf numFmtId="0" fontId="23" fillId="26" borderId="0" xfId="18" applyFont="1" applyFill="1" applyAlignment="1">
      <alignment vertical="center" wrapText="1"/>
    </xf>
    <xf numFmtId="165" fontId="24" fillId="26" borderId="0" xfId="6" applyNumberFormat="1" applyFont="1" applyFill="1" applyBorder="1" applyAlignment="1">
      <alignment vertical="center"/>
    </xf>
    <xf numFmtId="0" fontId="36" fillId="26" borderId="0" xfId="0" applyFont="1" applyFill="1" applyAlignment="1">
      <alignment vertical="center"/>
    </xf>
    <xf numFmtId="0" fontId="23" fillId="26" borderId="0" xfId="0" applyFont="1" applyFill="1" applyAlignment="1">
      <alignment vertical="center"/>
    </xf>
    <xf numFmtId="43" fontId="26" fillId="11" borderId="2" xfId="6" applyFont="1" applyFill="1" applyBorder="1" applyAlignment="1">
      <alignment horizontal="center" vertical="center" wrapText="1"/>
    </xf>
    <xf numFmtId="43" fontId="25" fillId="0" borderId="0" xfId="6" applyFont="1" applyFill="1" applyBorder="1"/>
    <xf numFmtId="166" fontId="12" fillId="2" borderId="2" xfId="6" applyNumberFormat="1" applyFont="1" applyFill="1" applyBorder="1" applyAlignment="1">
      <alignment horizontal="center" vertical="center"/>
    </xf>
    <xf numFmtId="43" fontId="78" fillId="0" borderId="0" xfId="6" applyFont="1" applyAlignment="1">
      <alignment vertical="center"/>
    </xf>
    <xf numFmtId="166" fontId="75" fillId="4" borderId="2" xfId="6" applyNumberFormat="1" applyFont="1" applyFill="1" applyBorder="1" applyAlignment="1">
      <alignment horizontal="center"/>
    </xf>
    <xf numFmtId="166" fontId="75" fillId="4" borderId="2" xfId="6" applyNumberFormat="1" applyFont="1" applyFill="1" applyBorder="1" applyAlignment="1">
      <alignment horizontal="right"/>
    </xf>
    <xf numFmtId="43" fontId="26" fillId="11" borderId="2" xfId="6" applyFont="1" applyFill="1" applyBorder="1" applyAlignment="1">
      <alignment horizontal="center" vertical="center"/>
    </xf>
    <xf numFmtId="166" fontId="79" fillId="4" borderId="2" xfId="6" applyNumberFormat="1" applyFont="1" applyFill="1" applyBorder="1" applyAlignment="1">
      <alignment horizontal="right"/>
    </xf>
    <xf numFmtId="166" fontId="79" fillId="4" borderId="2" xfId="6" applyNumberFormat="1" applyFont="1" applyFill="1" applyBorder="1" applyAlignment="1">
      <alignment horizontal="center"/>
    </xf>
    <xf numFmtId="1" fontId="9" fillId="4" borderId="2" xfId="6" applyNumberFormat="1" applyFont="1" applyFill="1" applyBorder="1" applyAlignment="1">
      <alignment horizontal="right"/>
    </xf>
    <xf numFmtId="43" fontId="21" fillId="0" borderId="1" xfId="20" applyFont="1" applyBorder="1" applyAlignment="1"/>
    <xf numFmtId="43" fontId="25" fillId="0" borderId="0" xfId="20" applyFont="1"/>
    <xf numFmtId="43" fontId="74" fillId="0" borderId="0" xfId="20" applyFont="1"/>
    <xf numFmtId="43" fontId="80" fillId="0" borderId="0" xfId="20" applyFont="1"/>
    <xf numFmtId="43" fontId="51" fillId="28" borderId="2" xfId="20" applyFont="1" applyFill="1" applyBorder="1" applyAlignment="1">
      <alignment horizontal="center" vertical="center"/>
    </xf>
    <xf numFmtId="43" fontId="80" fillId="0" borderId="0" xfId="20" applyFont="1" applyAlignment="1">
      <alignment vertical="center"/>
    </xf>
    <xf numFmtId="43" fontId="24" fillId="11" borderId="3" xfId="20" applyFont="1" applyFill="1" applyBorder="1" applyAlignment="1">
      <alignment horizontal="center" vertical="center" wrapText="1" shrinkToFit="1"/>
    </xf>
    <xf numFmtId="43" fontId="51" fillId="20" borderId="2" xfId="20" applyFont="1" applyFill="1" applyBorder="1" applyAlignment="1">
      <alignment horizontal="center" vertical="center"/>
    </xf>
    <xf numFmtId="43" fontId="25" fillId="0" borderId="5" xfId="20" applyFont="1" applyBorder="1" applyAlignment="1">
      <alignment horizontal="left"/>
    </xf>
    <xf numFmtId="43" fontId="21" fillId="2" borderId="17" xfId="20" applyFont="1" applyFill="1" applyBorder="1" applyAlignment="1">
      <alignment horizontal="right"/>
    </xf>
    <xf numFmtId="43" fontId="50" fillId="2" borderId="17" xfId="20" applyFont="1" applyFill="1" applyBorder="1" applyAlignment="1">
      <alignment horizontal="center"/>
    </xf>
    <xf numFmtId="43" fontId="25" fillId="0" borderId="2" xfId="20" applyFont="1" applyBorder="1" applyAlignment="1">
      <alignment horizontal="left"/>
    </xf>
    <xf numFmtId="43" fontId="21" fillId="0" borderId="2" xfId="20" applyFont="1" applyBorder="1" applyAlignment="1">
      <alignment horizontal="left"/>
    </xf>
    <xf numFmtId="43" fontId="25" fillId="2" borderId="17" xfId="20" applyFont="1" applyFill="1" applyBorder="1" applyAlignment="1">
      <alignment horizontal="center"/>
    </xf>
    <xf numFmtId="43" fontId="21" fillId="0" borderId="2" xfId="20" applyFont="1" applyFill="1" applyBorder="1" applyAlignment="1">
      <alignment horizontal="left"/>
    </xf>
    <xf numFmtId="43" fontId="21" fillId="7" borderId="2" xfId="20" applyFont="1" applyFill="1" applyBorder="1" applyAlignment="1">
      <alignment horizontal="left"/>
    </xf>
    <xf numFmtId="43" fontId="24" fillId="2" borderId="2" xfId="20" applyFont="1" applyFill="1" applyBorder="1"/>
    <xf numFmtId="43" fontId="51" fillId="33" borderId="2" xfId="20" applyFont="1" applyFill="1" applyBorder="1" applyAlignment="1">
      <alignment horizontal="center"/>
    </xf>
    <xf numFmtId="43" fontId="25" fillId="0" borderId="0" xfId="20" applyFont="1" applyAlignment="1">
      <alignment horizontal="center"/>
    </xf>
    <xf numFmtId="43" fontId="21" fillId="0" borderId="0" xfId="20" applyFont="1"/>
    <xf numFmtId="43" fontId="81" fillId="0" borderId="5" xfId="20" applyFont="1" applyBorder="1"/>
    <xf numFmtId="43" fontId="81" fillId="0" borderId="2" xfId="20" applyFont="1" applyBorder="1"/>
    <xf numFmtId="43" fontId="76" fillId="0" borderId="2" xfId="20" applyFont="1" applyBorder="1"/>
    <xf numFmtId="43" fontId="81" fillId="0" borderId="2" xfId="20" applyFont="1" applyFill="1" applyBorder="1"/>
    <xf numFmtId="43" fontId="76" fillId="7" borderId="2" xfId="20" applyFont="1" applyFill="1" applyBorder="1"/>
    <xf numFmtId="43" fontId="81" fillId="0" borderId="5" xfId="6" applyFont="1" applyBorder="1"/>
    <xf numFmtId="0" fontId="25" fillId="0" borderId="5" xfId="20" applyNumberFormat="1" applyFont="1" applyBorder="1" applyAlignment="1">
      <alignment horizontal="center"/>
    </xf>
    <xf numFmtId="0" fontId="25" fillId="0" borderId="2" xfId="20" applyNumberFormat="1" applyFont="1" applyBorder="1" applyAlignment="1">
      <alignment horizontal="center"/>
    </xf>
    <xf numFmtId="0" fontId="21" fillId="0" borderId="2" xfId="20" applyNumberFormat="1" applyFont="1" applyBorder="1" applyAlignment="1">
      <alignment horizontal="center"/>
    </xf>
    <xf numFmtId="0" fontId="25" fillId="0" borderId="2" xfId="20" applyNumberFormat="1" applyFont="1" applyFill="1" applyBorder="1" applyAlignment="1">
      <alignment horizontal="center"/>
    </xf>
    <xf numFmtId="0" fontId="21" fillId="7" borderId="2" xfId="20" applyNumberFormat="1" applyFont="1" applyFill="1" applyBorder="1" applyAlignment="1">
      <alignment horizontal="center"/>
    </xf>
    <xf numFmtId="0" fontId="83" fillId="0" borderId="0" xfId="0" applyFont="1" applyAlignment="1">
      <alignment vertical="center"/>
    </xf>
    <xf numFmtId="0" fontId="83" fillId="0" borderId="0" xfId="0" applyFont="1" applyAlignment="1">
      <alignment horizontal="left" vertical="center"/>
    </xf>
    <xf numFmtId="0" fontId="82" fillId="0" borderId="0" xfId="0" applyFont="1" applyAlignment="1">
      <alignment horizontal="left" vertical="center" wrapText="1"/>
    </xf>
    <xf numFmtId="0" fontId="83" fillId="0" borderId="0" xfId="0" applyFont="1" applyAlignment="1">
      <alignment horizontal="left" vertical="center" wrapText="1"/>
    </xf>
    <xf numFmtId="0" fontId="83" fillId="0" borderId="0" xfId="0" applyFont="1" applyAlignment="1">
      <alignment horizontal="right" vertical="center"/>
    </xf>
    <xf numFmtId="0" fontId="37" fillId="0" borderId="0" xfId="0" applyFont="1" applyAlignment="1">
      <alignment horizontal="left" vertical="center" wrapText="1"/>
    </xf>
    <xf numFmtId="1" fontId="25" fillId="0" borderId="0" xfId="20" applyNumberFormat="1" applyFont="1" applyAlignment="1">
      <alignment horizontal="center" vertical="center"/>
    </xf>
    <xf numFmtId="0" fontId="25" fillId="0" borderId="2" xfId="20" applyNumberFormat="1" applyFont="1" applyBorder="1" applyAlignment="1">
      <alignment horizontal="center" vertical="center"/>
    </xf>
    <xf numFmtId="166" fontId="21" fillId="2" borderId="17" xfId="20" applyNumberFormat="1" applyFont="1" applyFill="1" applyBorder="1" applyAlignment="1">
      <alignment horizontal="right"/>
    </xf>
    <xf numFmtId="166" fontId="25" fillId="0" borderId="0" xfId="20" applyNumberFormat="1" applyFont="1"/>
    <xf numFmtId="166" fontId="51" fillId="27" borderId="7" xfId="20" applyNumberFormat="1" applyFont="1" applyFill="1" applyBorder="1" applyAlignment="1">
      <alignment horizontal="center" vertical="center"/>
    </xf>
    <xf numFmtId="166" fontId="51" fillId="11" borderId="3" xfId="20" applyNumberFormat="1" applyFont="1" applyFill="1" applyBorder="1" applyAlignment="1">
      <alignment horizontal="center" vertical="center"/>
    </xf>
    <xf numFmtId="166" fontId="50" fillId="2" borderId="17" xfId="20" applyNumberFormat="1" applyFont="1" applyFill="1" applyBorder="1" applyAlignment="1">
      <alignment horizontal="center"/>
    </xf>
    <xf numFmtId="166" fontId="51" fillId="33" borderId="2" xfId="20" applyNumberFormat="1" applyFont="1" applyFill="1" applyBorder="1" applyAlignment="1">
      <alignment horizontal="center"/>
    </xf>
    <xf numFmtId="166" fontId="25" fillId="0" borderId="1" xfId="6" applyNumberFormat="1" applyFont="1" applyFill="1" applyBorder="1" applyAlignment="1"/>
    <xf numFmtId="166" fontId="51" fillId="15" borderId="3" xfId="6" applyNumberFormat="1" applyFont="1" applyFill="1" applyBorder="1" applyAlignment="1">
      <alignment horizontal="center" vertical="center" wrapText="1"/>
    </xf>
    <xf numFmtId="166" fontId="50" fillId="0" borderId="11" xfId="6" applyNumberFormat="1" applyFont="1" applyFill="1" applyBorder="1" applyAlignment="1">
      <alignment horizontal="right"/>
    </xf>
    <xf numFmtId="166" fontId="50" fillId="0" borderId="10" xfId="6" applyNumberFormat="1" applyFont="1" applyFill="1" applyBorder="1" applyAlignment="1">
      <alignment horizontal="right"/>
    </xf>
    <xf numFmtId="166" fontId="50" fillId="0" borderId="11" xfId="6" applyNumberFormat="1" applyFont="1" applyFill="1" applyBorder="1" applyAlignment="1">
      <alignment horizontal="right" vertical="center"/>
    </xf>
    <xf numFmtId="166" fontId="50" fillId="0" borderId="4" xfId="6" applyNumberFormat="1" applyFont="1" applyFill="1" applyBorder="1" applyAlignment="1">
      <alignment horizontal="right"/>
    </xf>
    <xf numFmtId="166" fontId="51" fillId="0" borderId="2" xfId="6" applyNumberFormat="1" applyFont="1" applyFill="1" applyBorder="1" applyAlignment="1">
      <alignment horizontal="center"/>
    </xf>
    <xf numFmtId="166" fontId="51" fillId="15" borderId="3" xfId="6" applyNumberFormat="1" applyFont="1" applyFill="1" applyBorder="1" applyAlignment="1">
      <alignment horizontal="center" vertical="center"/>
    </xf>
    <xf numFmtId="166" fontId="50" fillId="0" borderId="11" xfId="6" applyNumberFormat="1" applyFont="1" applyBorder="1" applyAlignment="1">
      <alignment horizontal="center" vertical="center" wrapText="1"/>
    </xf>
    <xf numFmtId="166" fontId="50" fillId="0" borderId="11" xfId="6" applyNumberFormat="1" applyFont="1" applyBorder="1" applyAlignment="1">
      <alignment horizontal="center" vertical="center"/>
    </xf>
    <xf numFmtId="166" fontId="25" fillId="0" borderId="1" xfId="6" applyNumberFormat="1" applyFont="1" applyBorder="1" applyAlignment="1">
      <alignment horizontal="center" vertical="center"/>
    </xf>
    <xf numFmtId="166" fontId="25" fillId="0" borderId="1" xfId="6" applyNumberFormat="1" applyFont="1" applyBorder="1" applyAlignment="1">
      <alignment horizontal="center" vertical="center" wrapText="1"/>
    </xf>
    <xf numFmtId="166" fontId="50" fillId="0" borderId="11" xfId="6" applyNumberFormat="1" applyFont="1" applyFill="1" applyBorder="1" applyAlignment="1">
      <alignment horizontal="center" vertical="center"/>
    </xf>
    <xf numFmtId="166" fontId="50" fillId="0" borderId="10" xfId="6" applyNumberFormat="1" applyFont="1" applyFill="1" applyBorder="1" applyAlignment="1">
      <alignment horizontal="center" vertical="center"/>
    </xf>
    <xf numFmtId="166" fontId="21" fillId="7" borderId="11" xfId="6" applyNumberFormat="1" applyFont="1" applyFill="1" applyBorder="1" applyAlignment="1">
      <alignment horizontal="center" vertical="center"/>
    </xf>
    <xf numFmtId="166" fontId="25" fillId="0" borderId="0" xfId="6" applyNumberFormat="1" applyFont="1" applyAlignment="1">
      <alignment horizontal="center" vertical="center" wrapText="1"/>
    </xf>
    <xf numFmtId="166" fontId="50" fillId="0" borderId="4" xfId="6" applyNumberFormat="1" applyFont="1" applyFill="1" applyBorder="1" applyAlignment="1">
      <alignment horizontal="center" vertical="center"/>
    </xf>
    <xf numFmtId="166" fontId="51" fillId="0" borderId="2" xfId="6" applyNumberFormat="1" applyFont="1" applyFill="1" applyBorder="1" applyAlignment="1">
      <alignment horizontal="center" vertical="center"/>
    </xf>
    <xf numFmtId="166" fontId="25" fillId="0" borderId="0" xfId="6" applyNumberFormat="1" applyFont="1" applyAlignment="1">
      <alignment horizontal="center" vertical="center"/>
    </xf>
    <xf numFmtId="0" fontId="84" fillId="0" borderId="2" xfId="0" applyFont="1" applyBorder="1" applyAlignment="1">
      <alignment horizontal="left" vertical="center" wrapText="1"/>
    </xf>
    <xf numFmtId="0" fontId="84" fillId="0" borderId="2" xfId="0" applyFont="1" applyBorder="1" applyAlignment="1">
      <alignment vertical="center" wrapText="1"/>
    </xf>
    <xf numFmtId="0" fontId="84" fillId="0" borderId="2" xfId="0" applyFont="1" applyBorder="1" applyAlignment="1">
      <alignment horizontal="left" vertical="center"/>
    </xf>
    <xf numFmtId="0" fontId="84" fillId="0" borderId="0" xfId="0" applyFont="1" applyAlignment="1">
      <alignment horizontal="left" vertical="center"/>
    </xf>
    <xf numFmtId="0" fontId="85" fillId="0" borderId="0" xfId="0" applyFont="1" applyAlignment="1">
      <alignment horizontal="left" vertical="center" wrapText="1"/>
    </xf>
    <xf numFmtId="0" fontId="84" fillId="0" borderId="2" xfId="0" applyFont="1" applyBorder="1" applyAlignment="1">
      <alignment horizontal="center" vertical="center"/>
    </xf>
    <xf numFmtId="0" fontId="84" fillId="0" borderId="2" xfId="0" applyFont="1" applyBorder="1" applyAlignment="1">
      <alignment horizontal="center" vertical="center" wrapText="1"/>
    </xf>
    <xf numFmtId="0" fontId="76" fillId="0" borderId="2" xfId="0" applyFont="1" applyBorder="1" applyAlignment="1">
      <alignment horizontal="left" vertical="center" wrapText="1"/>
    </xf>
    <xf numFmtId="0" fontId="76" fillId="0" borderId="2" xfId="0" applyFont="1" applyBorder="1" applyAlignment="1">
      <alignment vertical="center" wrapText="1"/>
    </xf>
    <xf numFmtId="0" fontId="84" fillId="0" borderId="0" xfId="0" applyFont="1" applyAlignment="1">
      <alignment horizontal="left" vertical="center" wrapText="1"/>
    </xf>
    <xf numFmtId="43" fontId="36" fillId="0" borderId="0" xfId="6" applyFont="1" applyAlignment="1">
      <alignment vertical="center"/>
    </xf>
    <xf numFmtId="166" fontId="56" fillId="0" borderId="0" xfId="6" applyNumberFormat="1" applyFont="1" applyAlignment="1">
      <alignment vertical="center"/>
    </xf>
    <xf numFmtId="0" fontId="84" fillId="0" borderId="2" xfId="0" applyFont="1" applyBorder="1" applyAlignment="1">
      <alignment vertical="top" wrapText="1"/>
    </xf>
    <xf numFmtId="0" fontId="84" fillId="0" borderId="2" xfId="0" applyFont="1" applyBorder="1" applyAlignment="1">
      <alignment horizontal="left" vertical="top" wrapText="1"/>
    </xf>
    <xf numFmtId="1" fontId="7" fillId="26" borderId="2" xfId="2" applyNumberFormat="1" applyFont="1" applyFill="1" applyBorder="1" applyAlignment="1">
      <alignment horizontal="center" vertical="center" wrapText="1"/>
    </xf>
    <xf numFmtId="167" fontId="52" fillId="7" borderId="2" xfId="0" applyNumberFormat="1" applyFont="1" applyFill="1" applyBorder="1" applyAlignment="1">
      <alignment horizontal="center" vertical="center" wrapText="1"/>
    </xf>
    <xf numFmtId="1" fontId="7" fillId="0" borderId="2" xfId="2" applyNumberFormat="1" applyFont="1" applyFill="1" applyBorder="1" applyAlignment="1">
      <alignment horizontal="center" vertical="center"/>
    </xf>
    <xf numFmtId="0" fontId="56" fillId="7" borderId="0" xfId="0" applyFont="1" applyFill="1" applyAlignment="1">
      <alignment horizontal="center"/>
    </xf>
    <xf numFmtId="3" fontId="52" fillId="7" borderId="2" xfId="0" applyNumberFormat="1" applyFont="1" applyFill="1" applyBorder="1" applyAlignment="1">
      <alignment horizontal="center" vertical="center" wrapText="1"/>
    </xf>
    <xf numFmtId="166" fontId="52" fillId="7" borderId="2" xfId="6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43" fontId="25" fillId="0" borderId="27" xfId="20" applyFont="1" applyBorder="1" applyAlignment="1">
      <alignment horizontal="left"/>
    </xf>
    <xf numFmtId="43" fontId="52" fillId="0" borderId="0" xfId="20" applyFont="1" applyAlignment="1">
      <alignment horizontal="center"/>
    </xf>
    <xf numFmtId="1" fontId="25" fillId="0" borderId="1" xfId="20" applyNumberFormat="1" applyFont="1" applyBorder="1" applyAlignment="1">
      <alignment horizontal="center"/>
    </xf>
    <xf numFmtId="43" fontId="25" fillId="0" borderId="1" xfId="20" applyFont="1" applyBorder="1" applyAlignment="1">
      <alignment horizontal="center"/>
    </xf>
    <xf numFmtId="43" fontId="52" fillId="0" borderId="2" xfId="20" applyFont="1" applyBorder="1" applyAlignment="1">
      <alignment horizontal="center"/>
    </xf>
    <xf numFmtId="43" fontId="53" fillId="29" borderId="7" xfId="20" applyFont="1" applyFill="1" applyBorder="1" applyAlignment="1">
      <alignment horizontal="center" vertical="center"/>
    </xf>
    <xf numFmtId="43" fontId="53" fillId="29" borderId="8" xfId="20" applyFont="1" applyFill="1" applyBorder="1" applyAlignment="1">
      <alignment horizontal="center" vertical="center"/>
    </xf>
    <xf numFmtId="43" fontId="53" fillId="29" borderId="6" xfId="20" applyFont="1" applyFill="1" applyBorder="1" applyAlignment="1">
      <alignment horizontal="center" vertical="center"/>
    </xf>
    <xf numFmtId="1" fontId="51" fillId="15" borderId="3" xfId="20" applyNumberFormat="1" applyFont="1" applyFill="1" applyBorder="1" applyAlignment="1">
      <alignment horizontal="center" vertical="center" wrapText="1"/>
    </xf>
    <xf numFmtId="1" fontId="51" fillId="15" borderId="5" xfId="20" applyNumberFormat="1" applyFont="1" applyFill="1" applyBorder="1" applyAlignment="1">
      <alignment horizontal="center" vertical="center" wrapText="1"/>
    </xf>
    <xf numFmtId="43" fontId="51" fillId="15" borderId="3" xfId="20" applyFont="1" applyFill="1" applyBorder="1" applyAlignment="1">
      <alignment horizontal="center" vertical="center" wrapText="1"/>
    </xf>
    <xf numFmtId="43" fontId="51" fillId="15" borderId="4" xfId="20" applyFont="1" applyFill="1" applyBorder="1" applyAlignment="1">
      <alignment horizontal="center" vertical="center" wrapText="1"/>
    </xf>
    <xf numFmtId="43" fontId="51" fillId="15" borderId="3" xfId="20" applyFont="1" applyFill="1" applyBorder="1" applyAlignment="1">
      <alignment horizontal="center" vertical="center"/>
    </xf>
    <xf numFmtId="43" fontId="51" fillId="15" borderId="4" xfId="20" applyFont="1" applyFill="1" applyBorder="1" applyAlignment="1">
      <alignment horizontal="center" vertical="center"/>
    </xf>
    <xf numFmtId="0" fontId="57" fillId="31" borderId="0" xfId="0" applyFont="1" applyFill="1" applyAlignment="1">
      <alignment horizontal="center" vertical="center" wrapText="1"/>
    </xf>
    <xf numFmtId="43" fontId="26" fillId="11" borderId="2" xfId="6" applyFont="1" applyFill="1" applyBorder="1" applyAlignment="1">
      <alignment horizontal="center"/>
    </xf>
    <xf numFmtId="43" fontId="26" fillId="11" borderId="2" xfId="6" applyFont="1" applyFill="1" applyBorder="1" applyAlignment="1">
      <alignment horizontal="center" vertical="center" wrapText="1"/>
    </xf>
    <xf numFmtId="0" fontId="25" fillId="0" borderId="0" xfId="6" applyNumberFormat="1" applyFont="1" applyAlignment="1">
      <alignment horizontal="center" vertical="center"/>
    </xf>
    <xf numFmtId="0" fontId="25" fillId="0" borderId="15" xfId="6" applyNumberFormat="1" applyFont="1" applyBorder="1" applyAlignment="1">
      <alignment horizontal="center" vertical="center"/>
    </xf>
    <xf numFmtId="166" fontId="12" fillId="2" borderId="7" xfId="6" applyNumberFormat="1" applyFont="1" applyFill="1" applyBorder="1" applyAlignment="1">
      <alignment horizontal="center" vertical="center"/>
    </xf>
    <xf numFmtId="166" fontId="12" fillId="2" borderId="8" xfId="6" applyNumberFormat="1" applyFont="1" applyFill="1" applyBorder="1" applyAlignment="1">
      <alignment horizontal="center" vertical="center"/>
    </xf>
    <xf numFmtId="166" fontId="12" fillId="2" borderId="6" xfId="6" applyNumberFormat="1" applyFont="1" applyFill="1" applyBorder="1" applyAlignment="1">
      <alignment horizontal="center" vertical="center"/>
    </xf>
    <xf numFmtId="43" fontId="20" fillId="6" borderId="7" xfId="6" applyFont="1" applyFill="1" applyBorder="1" applyAlignment="1">
      <alignment horizontal="center"/>
    </xf>
    <xf numFmtId="43" fontId="20" fillId="6" borderId="8" xfId="6" applyFont="1" applyFill="1" applyBorder="1" applyAlignment="1">
      <alignment horizontal="center"/>
    </xf>
    <xf numFmtId="43" fontId="20" fillId="6" borderId="6" xfId="6" applyFont="1" applyFill="1" applyBorder="1" applyAlignment="1">
      <alignment horizontal="center"/>
    </xf>
    <xf numFmtId="1" fontId="7" fillId="26" borderId="3" xfId="2" applyNumberFormat="1" applyFont="1" applyFill="1" applyBorder="1" applyAlignment="1">
      <alignment horizontal="center" vertical="center" wrapText="1"/>
    </xf>
    <xf numFmtId="1" fontId="7" fillId="26" borderId="5" xfId="2" applyNumberFormat="1" applyFont="1" applyFill="1" applyBorder="1" applyAlignment="1">
      <alignment horizontal="center" vertical="center" wrapText="1"/>
    </xf>
    <xf numFmtId="2" fontId="26" fillId="0" borderId="27" xfId="6" applyNumberFormat="1" applyFont="1" applyBorder="1" applyAlignment="1">
      <alignment horizontal="center" vertical="center"/>
    </xf>
    <xf numFmtId="2" fontId="26" fillId="0" borderId="0" xfId="6" applyNumberFormat="1" applyFont="1" applyAlignment="1">
      <alignment horizontal="center" vertical="center"/>
    </xf>
    <xf numFmtId="0" fontId="25" fillId="0" borderId="0" xfId="0" applyFont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166" fontId="20" fillId="10" borderId="0" xfId="6" applyNumberFormat="1" applyFont="1" applyFill="1" applyBorder="1" applyAlignment="1">
      <alignment horizontal="center" vertical="center" wrapText="1"/>
    </xf>
    <xf numFmtId="166" fontId="20" fillId="10" borderId="15" xfId="6" applyNumberFormat="1" applyFont="1" applyFill="1" applyBorder="1" applyAlignment="1">
      <alignment horizontal="center" vertical="center"/>
    </xf>
    <xf numFmtId="0" fontId="25" fillId="0" borderId="12" xfId="6" applyNumberFormat="1" applyFont="1" applyBorder="1" applyAlignment="1">
      <alignment horizontal="center" vertical="center"/>
    </xf>
    <xf numFmtId="166" fontId="20" fillId="9" borderId="0" xfId="6" applyNumberFormat="1" applyFont="1" applyFill="1" applyBorder="1" applyAlignment="1">
      <alignment horizontal="center" vertical="center" shrinkToFit="1"/>
    </xf>
    <xf numFmtId="166" fontId="20" fillId="10" borderId="0" xfId="6" applyNumberFormat="1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10" fontId="12" fillId="2" borderId="7" xfId="1" applyNumberFormat="1" applyFont="1" applyFill="1" applyBorder="1" applyAlignment="1">
      <alignment horizontal="center"/>
    </xf>
    <xf numFmtId="10" fontId="12" fillId="2" borderId="8" xfId="1" applyNumberFormat="1" applyFont="1" applyFill="1" applyBorder="1" applyAlignment="1">
      <alignment horizontal="center"/>
    </xf>
    <xf numFmtId="10" fontId="12" fillId="2" borderId="6" xfId="1" applyNumberFormat="1" applyFont="1" applyFill="1" applyBorder="1" applyAlignment="1">
      <alignment horizontal="center"/>
    </xf>
    <xf numFmtId="0" fontId="12" fillId="2" borderId="3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2" fontId="12" fillId="2" borderId="7" xfId="0" applyNumberFormat="1" applyFont="1" applyFill="1" applyBorder="1" applyAlignment="1">
      <alignment horizontal="center"/>
    </xf>
    <xf numFmtId="2" fontId="12" fillId="2" borderId="8" xfId="0" applyNumberFormat="1" applyFont="1" applyFill="1" applyBorder="1" applyAlignment="1">
      <alignment horizontal="center"/>
    </xf>
    <xf numFmtId="2" fontId="12" fillId="2" borderId="6" xfId="0" applyNumberFormat="1" applyFont="1" applyFill="1" applyBorder="1" applyAlignment="1">
      <alignment horizontal="center"/>
    </xf>
    <xf numFmtId="0" fontId="12" fillId="2" borderId="7" xfId="0" applyFont="1" applyFill="1" applyBorder="1" applyAlignment="1">
      <alignment horizontal="center"/>
    </xf>
    <xf numFmtId="0" fontId="12" fillId="2" borderId="8" xfId="0" applyFont="1" applyFill="1" applyBorder="1" applyAlignment="1">
      <alignment horizontal="center"/>
    </xf>
    <xf numFmtId="0" fontId="12" fillId="2" borderId="6" xfId="0" applyFont="1" applyFill="1" applyBorder="1" applyAlignment="1">
      <alignment horizontal="center"/>
    </xf>
    <xf numFmtId="0" fontId="17" fillId="6" borderId="7" xfId="0" applyFont="1" applyFill="1" applyBorder="1" applyAlignment="1">
      <alignment horizontal="center"/>
    </xf>
    <xf numFmtId="0" fontId="17" fillId="6" borderId="8" xfId="0" applyFont="1" applyFill="1" applyBorder="1" applyAlignment="1">
      <alignment horizontal="center"/>
    </xf>
    <xf numFmtId="0" fontId="17" fillId="6" borderId="6" xfId="0" applyFont="1" applyFill="1" applyBorder="1" applyAlignment="1">
      <alignment horizontal="center"/>
    </xf>
    <xf numFmtId="0" fontId="4" fillId="2" borderId="2" xfId="4" applyFont="1" applyFill="1" applyBorder="1" applyAlignment="1">
      <alignment horizontal="center" vertical="center"/>
    </xf>
    <xf numFmtId="0" fontId="4" fillId="2" borderId="2" xfId="4" applyFont="1" applyFill="1" applyBorder="1" applyAlignment="1">
      <alignment horizontal="center"/>
    </xf>
    <xf numFmtId="0" fontId="4" fillId="2" borderId="7" xfId="4" applyFont="1" applyFill="1" applyBorder="1" applyAlignment="1">
      <alignment horizontal="center"/>
    </xf>
    <xf numFmtId="0" fontId="4" fillId="2" borderId="8" xfId="4" applyFont="1" applyFill="1" applyBorder="1" applyAlignment="1">
      <alignment horizontal="center"/>
    </xf>
    <xf numFmtId="0" fontId="4" fillId="2" borderId="6" xfId="4" applyFont="1" applyFill="1" applyBorder="1" applyAlignment="1">
      <alignment horizontal="center"/>
    </xf>
    <xf numFmtId="0" fontId="85" fillId="0" borderId="0" xfId="0" applyFont="1" applyAlignment="1">
      <alignment horizontal="center" vertical="center"/>
    </xf>
  </cellXfs>
  <cellStyles count="64">
    <cellStyle name="20% - Accent1" xfId="41" builtinId="30" customBuiltin="1"/>
    <cellStyle name="20% - Accent2" xfId="45" builtinId="34" customBuiltin="1"/>
    <cellStyle name="20% - Accent3" xfId="49" builtinId="38" customBuiltin="1"/>
    <cellStyle name="20% - Accent4" xfId="53" builtinId="42" customBuiltin="1"/>
    <cellStyle name="20% - Accent5" xfId="57" builtinId="46" customBuiltin="1"/>
    <cellStyle name="20% - Accent6" xfId="61" builtinId="50" customBuiltin="1"/>
    <cellStyle name="40% - Accent1" xfId="42" builtinId="31" customBuiltin="1"/>
    <cellStyle name="40% - Accent2" xfId="46" builtinId="35" customBuiltin="1"/>
    <cellStyle name="40% - Accent3" xfId="50" builtinId="39" customBuiltin="1"/>
    <cellStyle name="40% - Accent4" xfId="54" builtinId="43" customBuiltin="1"/>
    <cellStyle name="40% - Accent5" xfId="58" builtinId="47" customBuiltin="1"/>
    <cellStyle name="40% - Accent6" xfId="62" builtinId="51" customBuiltin="1"/>
    <cellStyle name="60% - Accent1" xfId="43" builtinId="32" customBuiltin="1"/>
    <cellStyle name="60% - Accent2" xfId="47" builtinId="36" customBuiltin="1"/>
    <cellStyle name="60% - Accent3" xfId="51" builtinId="40" customBuiltin="1"/>
    <cellStyle name="60% - Accent4" xfId="55" builtinId="44" customBuiltin="1"/>
    <cellStyle name="60% - Accent5" xfId="59" builtinId="48" customBuiltin="1"/>
    <cellStyle name="60% - Accent6" xfId="63" builtinId="52" customBuiltin="1"/>
    <cellStyle name="Accent1" xfId="40" builtinId="29" customBuiltin="1"/>
    <cellStyle name="Accent2" xfId="44" builtinId="33" customBuiltin="1"/>
    <cellStyle name="Accent3" xfId="48" builtinId="37" customBuiltin="1"/>
    <cellStyle name="Accent4" xfId="52" builtinId="41" customBuiltin="1"/>
    <cellStyle name="Accent5" xfId="56" builtinId="45" customBuiltin="1"/>
    <cellStyle name="Accent6" xfId="60" builtinId="49" customBuiltin="1"/>
    <cellStyle name="Bad" xfId="29" builtinId="27" customBuiltin="1"/>
    <cellStyle name="Calculation" xfId="33" builtinId="22" customBuiltin="1"/>
    <cellStyle name="Check Cell" xfId="35" builtinId="23" customBuiltin="1"/>
    <cellStyle name="Comma" xfId="6" builtinId="3"/>
    <cellStyle name="Comma 2" xfId="8" xr:uid="{00000000-0005-0000-0000-00001C000000}"/>
    <cellStyle name="Comma 2 2" xfId="9" xr:uid="{00000000-0005-0000-0000-00001D000000}"/>
    <cellStyle name="Comma 2 2 2" xfId="12" xr:uid="{00000000-0005-0000-0000-00001E000000}"/>
    <cellStyle name="Comma 2 2 3" xfId="20" xr:uid="{00000000-0005-0000-0000-00001F000000}"/>
    <cellStyle name="Comma 2 3" xfId="19" xr:uid="{00000000-0005-0000-0000-000020000000}"/>
    <cellStyle name="Comma 2 7" xfId="15" xr:uid="{00000000-0005-0000-0000-000021000000}"/>
    <cellStyle name="Comma 2 9" xfId="14" xr:uid="{00000000-0005-0000-0000-000022000000}"/>
    <cellStyle name="Explanatory Text" xfId="38" builtinId="53" customBuiltin="1"/>
    <cellStyle name="Good" xfId="28" builtinId="26" customBuiltin="1"/>
    <cellStyle name="Heading 1" xfId="24" builtinId="16" customBuiltin="1"/>
    <cellStyle name="Heading 2" xfId="25" builtinId="17" customBuiltin="1"/>
    <cellStyle name="Heading 3" xfId="26" builtinId="18" customBuiltin="1"/>
    <cellStyle name="Heading 4" xfId="27" builtinId="19" customBuiltin="1"/>
    <cellStyle name="Input" xfId="31" builtinId="20" customBuiltin="1"/>
    <cellStyle name="Linked Cell" xfId="34" builtinId="24" customBuiltin="1"/>
    <cellStyle name="Neutral" xfId="30" builtinId="28" customBuiltin="1"/>
    <cellStyle name="Normal" xfId="0" builtinId="0"/>
    <cellStyle name="Normal 2" xfId="16" xr:uid="{00000000-0005-0000-0000-00002D000000}"/>
    <cellStyle name="Normal 2 2" xfId="5" xr:uid="{00000000-0005-0000-0000-00002E000000}"/>
    <cellStyle name="Normal_ค่าบัญชี_1" xfId="17" xr:uid="{00000000-0005-0000-0000-00002F000000}"/>
    <cellStyle name="Normal_งบมีค56" xfId="18" xr:uid="{00000000-0005-0000-0000-000030000000}"/>
    <cellStyle name="Note" xfId="37" builtinId="10" customBuiltin="1"/>
    <cellStyle name="Output" xfId="32" builtinId="21" customBuiltin="1"/>
    <cellStyle name="Percent" xfId="1" builtinId="5"/>
    <cellStyle name="Title" xfId="23" builtinId="15" customBuiltin="1"/>
    <cellStyle name="Total" xfId="39" builtinId="25" customBuiltin="1"/>
    <cellStyle name="Warning Text" xfId="36" builtinId="11" customBuiltin="1"/>
    <cellStyle name="เครื่องหมายจุลภาค_ร่าง จัดกลุ่มBenchmarking_ปรับใหม่" xfId="2" xr:uid="{00000000-0005-0000-0000-000037000000}"/>
    <cellStyle name="จุลภาค 2" xfId="10" xr:uid="{00000000-0005-0000-0000-000038000000}"/>
    <cellStyle name="จุลภาค 2 2" xfId="13" xr:uid="{00000000-0005-0000-0000-000039000000}"/>
    <cellStyle name="จุลภาค 2 3" xfId="22" xr:uid="{00000000-0005-0000-0000-00003A000000}"/>
    <cellStyle name="จุลภาค 3" xfId="21" xr:uid="{00000000-0005-0000-0000-00003B000000}"/>
    <cellStyle name="ปกติ 2" xfId="3" xr:uid="{00000000-0005-0000-0000-00003C000000}"/>
    <cellStyle name="ปกติ 2 2" xfId="11" xr:uid="{00000000-0005-0000-0000-00003D000000}"/>
    <cellStyle name="ปกติ 4" xfId="4" xr:uid="{00000000-0005-0000-0000-00003E000000}"/>
    <cellStyle name="เปอร์เซ็นต์ 2" xfId="7" xr:uid="{00000000-0005-0000-0000-00003F000000}"/>
  </cellStyles>
  <dxfs count="23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99"/>
      <color rgb="FFFF99CC"/>
      <color rgb="FF33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th-TH" sz="2150" b="1" i="0" u="none" strike="noStrike" baseline="0">
                <a:solidFill>
                  <a:srgbClr val="000000"/>
                </a:solidFill>
                <a:latin typeface="Arial"/>
              </a:rPr>
              <a:t>สัดส่วนรายได้(บาท)/ปชก.แยกรายกองทุน Q3Y2568</a:t>
            </a:r>
          </a:p>
        </c:rich>
      </c:tx>
      <c:layout>
        <c:manualLayout>
          <c:xMode val="edge"/>
          <c:yMode val="edge"/>
          <c:x val="0.19266663652277263"/>
          <c:y val="2.77787405185080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376509261316124"/>
          <c:y val="0.17188054285881713"/>
          <c:w val="0.8064477129594253"/>
          <c:h val="0.53300329957229153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สรุปรายได้!$B$3</c:f>
              <c:strCache>
                <c:ptCount val="1"/>
                <c:pt idx="0">
                  <c:v>เหมาจ่ายรายหัว UC</c:v>
                </c:pt>
              </c:strCache>
            </c:strRef>
          </c:tx>
          <c:spPr>
            <a:solidFill>
              <a:srgbClr val="9999FF"/>
            </a:solidFill>
            <a:ln w="25400">
              <a:noFill/>
            </a:ln>
          </c:spPr>
          <c:invertIfNegative val="0"/>
          <c:cat>
            <c:numRef>
              <c:f>สรุปรายได้!$A$4:$A$16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</c:numCache>
            </c:numRef>
          </c:cat>
          <c:val>
            <c:numRef>
              <c:f>สรุปรายได้!$B$4:$B$16</c:f>
              <c:numCache>
                <c:formatCode>#,##0</c:formatCode>
                <c:ptCount val="13"/>
                <c:pt idx="0">
                  <c:v>1210.467707771709</c:v>
                </c:pt>
                <c:pt idx="1">
                  <c:v>1312.1135614200714</c:v>
                </c:pt>
                <c:pt idx="2">
                  <c:v>1201.3235453420075</c:v>
                </c:pt>
                <c:pt idx="3">
                  <c:v>1278.0708882344427</c:v>
                </c:pt>
                <c:pt idx="4">
                  <c:v>1075.588464961713</c:v>
                </c:pt>
                <c:pt idx="5">
                  <c:v>1125.9707680493416</c:v>
                </c:pt>
                <c:pt idx="6">
                  <c:v>1211.4269850572832</c:v>
                </c:pt>
                <c:pt idx="7">
                  <c:v>1174.1133245090512</c:v>
                </c:pt>
                <c:pt idx="8">
                  <c:v>1142.5564174317024</c:v>
                </c:pt>
                <c:pt idx="9">
                  <c:v>1209.3300193839143</c:v>
                </c:pt>
                <c:pt idx="10">
                  <c:v>1824.654433560951</c:v>
                </c:pt>
                <c:pt idx="11">
                  <c:v>1826.0589013899021</c:v>
                </c:pt>
                <c:pt idx="12">
                  <c:v>3304.423784608764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8D-4761-95B7-1AEEFE7D5F69}"/>
            </c:ext>
          </c:extLst>
        </c:ser>
        <c:ser>
          <c:idx val="1"/>
          <c:order val="1"/>
          <c:tx>
            <c:strRef>
              <c:f>สรุปรายได้!$C$3</c:f>
              <c:strCache>
                <c:ptCount val="1"/>
                <c:pt idx="0">
                  <c:v>เรียกเก็บUC/กองทุนUC/EMS</c:v>
                </c:pt>
              </c:strCache>
            </c:strRef>
          </c:tx>
          <c:spPr>
            <a:solidFill>
              <a:srgbClr val="993366"/>
            </a:solidFill>
            <a:ln w="25400">
              <a:noFill/>
            </a:ln>
          </c:spPr>
          <c:invertIfNegative val="0"/>
          <c:cat>
            <c:numRef>
              <c:f>สรุปรายได้!$A$4:$A$16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</c:numCache>
            </c:numRef>
          </c:cat>
          <c:val>
            <c:numRef>
              <c:f>สรุปรายได้!$C$4:$C$16</c:f>
              <c:numCache>
                <c:formatCode>#,##0</c:formatCode>
                <c:ptCount val="13"/>
                <c:pt idx="0">
                  <c:v>396.07141955037383</c:v>
                </c:pt>
                <c:pt idx="1">
                  <c:v>266.71946897637201</c:v>
                </c:pt>
                <c:pt idx="2">
                  <c:v>233.49649615399582</c:v>
                </c:pt>
                <c:pt idx="3">
                  <c:v>253.11781190765308</c:v>
                </c:pt>
                <c:pt idx="4">
                  <c:v>321.42436068294364</c:v>
                </c:pt>
                <c:pt idx="5">
                  <c:v>214.81628956641217</c:v>
                </c:pt>
                <c:pt idx="6">
                  <c:v>338.17189898764002</c:v>
                </c:pt>
                <c:pt idx="7">
                  <c:v>387.19205448157282</c:v>
                </c:pt>
                <c:pt idx="8">
                  <c:v>373.98290134917033</c:v>
                </c:pt>
                <c:pt idx="9">
                  <c:v>333.72251468776994</c:v>
                </c:pt>
                <c:pt idx="10">
                  <c:v>978.58596077339098</c:v>
                </c:pt>
                <c:pt idx="11">
                  <c:v>1388.5404341100593</c:v>
                </c:pt>
                <c:pt idx="12">
                  <c:v>2368.4401404823184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38D-4761-95B7-1AEEFE7D5F69}"/>
            </c:ext>
          </c:extLst>
        </c:ser>
        <c:ser>
          <c:idx val="2"/>
          <c:order val="2"/>
          <c:tx>
            <c:strRef>
              <c:f>สรุปรายได้!$D$3</c:f>
              <c:strCache>
                <c:ptCount val="1"/>
                <c:pt idx="0">
                  <c:v>ประกันสังคม</c:v>
                </c:pt>
              </c:strCache>
            </c:strRef>
          </c:tx>
          <c:spPr>
            <a:solidFill>
              <a:srgbClr val="FFFF00"/>
            </a:solidFill>
            <a:ln w="25400">
              <a:noFill/>
            </a:ln>
          </c:spPr>
          <c:invertIfNegative val="0"/>
          <c:cat>
            <c:numRef>
              <c:f>สรุปรายได้!$A$4:$A$16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</c:numCache>
            </c:numRef>
          </c:cat>
          <c:val>
            <c:numRef>
              <c:f>สรุปรายได้!$D$4:$D$16</c:f>
              <c:numCache>
                <c:formatCode>#,##0</c:formatCode>
                <c:ptCount val="13"/>
                <c:pt idx="0">
                  <c:v>940.07297207279669</c:v>
                </c:pt>
                <c:pt idx="1">
                  <c:v>775.97668479103265</c:v>
                </c:pt>
                <c:pt idx="2">
                  <c:v>852.86915226112717</c:v>
                </c:pt>
                <c:pt idx="3">
                  <c:v>1034.4220315286391</c:v>
                </c:pt>
                <c:pt idx="4">
                  <c:v>1040.9965454064416</c:v>
                </c:pt>
                <c:pt idx="5">
                  <c:v>803.51968006692232</c:v>
                </c:pt>
                <c:pt idx="6">
                  <c:v>1092.5073574773501</c:v>
                </c:pt>
                <c:pt idx="7">
                  <c:v>1281.7836133018563</c:v>
                </c:pt>
                <c:pt idx="8">
                  <c:v>1628.1697225769499</c:v>
                </c:pt>
                <c:pt idx="9">
                  <c:v>1284.4846386965721</c:v>
                </c:pt>
                <c:pt idx="10">
                  <c:v>3270.1106476763284</c:v>
                </c:pt>
                <c:pt idx="11">
                  <c:v>5621.8308153783764</c:v>
                </c:pt>
                <c:pt idx="12">
                  <c:v>4444.2784133538371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38D-4761-95B7-1AEEFE7D5F69}"/>
            </c:ext>
          </c:extLst>
        </c:ser>
        <c:ser>
          <c:idx val="3"/>
          <c:order val="3"/>
          <c:tx>
            <c:strRef>
              <c:f>สรุปรายได้!$E$3</c:f>
              <c:strCache>
                <c:ptCount val="1"/>
                <c:pt idx="0">
                  <c:v>ข้าราชการ</c:v>
                </c:pt>
              </c:strCache>
            </c:strRef>
          </c:tx>
          <c:spPr>
            <a:solidFill>
              <a:srgbClr val="00FFFF"/>
            </a:solidFill>
            <a:ln w="25400">
              <a:noFill/>
            </a:ln>
          </c:spPr>
          <c:invertIfNegative val="0"/>
          <c:cat>
            <c:numRef>
              <c:f>สรุปรายได้!$A$4:$A$16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</c:numCache>
            </c:numRef>
          </c:cat>
          <c:val>
            <c:numRef>
              <c:f>สรุปรายได้!$E$4:$E$16</c:f>
              <c:numCache>
                <c:formatCode>#,##0</c:formatCode>
                <c:ptCount val="13"/>
                <c:pt idx="0">
                  <c:v>5934.4038255934956</c:v>
                </c:pt>
                <c:pt idx="1">
                  <c:v>2336.0300596641728</c:v>
                </c:pt>
                <c:pt idx="2">
                  <c:v>2617.3519309322769</c:v>
                </c:pt>
                <c:pt idx="3">
                  <c:v>2450.3187286062871</c:v>
                </c:pt>
                <c:pt idx="4">
                  <c:v>2892.0643430254895</c:v>
                </c:pt>
                <c:pt idx="5">
                  <c:v>1848.9237990325009</c:v>
                </c:pt>
                <c:pt idx="6">
                  <c:v>2247.3450508579463</c:v>
                </c:pt>
                <c:pt idx="7">
                  <c:v>3352.8880962395256</c:v>
                </c:pt>
                <c:pt idx="8">
                  <c:v>3596.7658428087771</c:v>
                </c:pt>
                <c:pt idx="9">
                  <c:v>4333.8504153302438</c:v>
                </c:pt>
                <c:pt idx="10">
                  <c:v>8786.7540250517486</c:v>
                </c:pt>
                <c:pt idx="11">
                  <c:v>12856.989121550567</c:v>
                </c:pt>
                <c:pt idx="12">
                  <c:v>16625.268010783613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38D-4761-95B7-1AEEFE7D5F69}"/>
            </c:ext>
          </c:extLst>
        </c:ser>
        <c:ser>
          <c:idx val="4"/>
          <c:order val="4"/>
          <c:tx>
            <c:strRef>
              <c:f>สรุปรายได้!$F$3</c:f>
              <c:strCache>
                <c:ptCount val="1"/>
                <c:pt idx="0">
                  <c:v>พรบ.</c:v>
                </c:pt>
              </c:strCache>
            </c:strRef>
          </c:tx>
          <c:spPr>
            <a:solidFill>
              <a:srgbClr val="660066"/>
            </a:solidFill>
            <a:ln w="25400">
              <a:noFill/>
            </a:ln>
          </c:spPr>
          <c:invertIfNegative val="0"/>
          <c:cat>
            <c:numRef>
              <c:f>สรุปรายได้!$A$4:$A$16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</c:numCache>
            </c:numRef>
          </c:cat>
          <c:val>
            <c:numRef>
              <c:f>สรุปรายได้!$F$4:$F$16</c:f>
              <c:numCache>
                <c:formatCode>#,##0</c:formatCode>
                <c:ptCount val="13"/>
                <c:pt idx="0">
                  <c:v>13.614805280582502</c:v>
                </c:pt>
                <c:pt idx="1">
                  <c:v>15.000891310143242</c:v>
                </c:pt>
                <c:pt idx="2">
                  <c:v>7.8131446672969638</c:v>
                </c:pt>
                <c:pt idx="3">
                  <c:v>10.70091115766558</c:v>
                </c:pt>
                <c:pt idx="4">
                  <c:v>10.137958540173541</c:v>
                </c:pt>
                <c:pt idx="5">
                  <c:v>7.7047497223923003</c:v>
                </c:pt>
                <c:pt idx="6">
                  <c:v>9.5781117826630151</c:v>
                </c:pt>
                <c:pt idx="7">
                  <c:v>13.980352864781407</c:v>
                </c:pt>
                <c:pt idx="8">
                  <c:v>13.932571585392859</c:v>
                </c:pt>
                <c:pt idx="9">
                  <c:v>22.640353704399097</c:v>
                </c:pt>
                <c:pt idx="10">
                  <c:v>51.981163894090471</c:v>
                </c:pt>
                <c:pt idx="11">
                  <c:v>109.97838707263323</c:v>
                </c:pt>
                <c:pt idx="12">
                  <c:v>130.41658609040059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38D-4761-95B7-1AEEFE7D5F69}"/>
            </c:ext>
          </c:extLst>
        </c:ser>
        <c:ser>
          <c:idx val="5"/>
          <c:order val="5"/>
          <c:tx>
            <c:strRef>
              <c:f>สรุปรายได้!$G$3</c:f>
              <c:strCache>
                <c:ptCount val="1"/>
                <c:pt idx="0">
                  <c:v>ชำระเงินเอง</c:v>
                </c:pt>
              </c:strCache>
            </c:strRef>
          </c:tx>
          <c:spPr>
            <a:solidFill>
              <a:srgbClr val="FF8080"/>
            </a:solidFill>
            <a:ln w="25400">
              <a:noFill/>
            </a:ln>
          </c:spPr>
          <c:invertIfNegative val="0"/>
          <c:cat>
            <c:numRef>
              <c:f>สรุปรายได้!$A$4:$A$16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</c:numCache>
            </c:numRef>
          </c:cat>
          <c:val>
            <c:numRef>
              <c:f>สรุปรายได้!$G$4:$G$16</c:f>
              <c:numCache>
                <c:formatCode>#,##0</c:formatCode>
                <c:ptCount val="13"/>
                <c:pt idx="0">
                  <c:v>63.566788210255154</c:v>
                </c:pt>
                <c:pt idx="1">
                  <c:v>46.556934663054946</c:v>
                </c:pt>
                <c:pt idx="2">
                  <c:v>41.149006312679404</c:v>
                </c:pt>
                <c:pt idx="3">
                  <c:v>77.957170132188068</c:v>
                </c:pt>
                <c:pt idx="4">
                  <c:v>60.608180233937595</c:v>
                </c:pt>
                <c:pt idx="5">
                  <c:v>47.533803200533647</c:v>
                </c:pt>
                <c:pt idx="6">
                  <c:v>40.72857974347491</c:v>
                </c:pt>
                <c:pt idx="7">
                  <c:v>76.892849515510548</c:v>
                </c:pt>
                <c:pt idx="8">
                  <c:v>79.988482783242873</c:v>
                </c:pt>
                <c:pt idx="9">
                  <c:v>112.02943209540543</c:v>
                </c:pt>
                <c:pt idx="10">
                  <c:v>337.98738460632518</c:v>
                </c:pt>
                <c:pt idx="11">
                  <c:v>530.32031872527511</c:v>
                </c:pt>
                <c:pt idx="12">
                  <c:v>536.08091120095617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38D-4761-95B7-1AEEFE7D5F69}"/>
            </c:ext>
          </c:extLst>
        </c:ser>
        <c:ser>
          <c:idx val="6"/>
          <c:order val="6"/>
          <c:tx>
            <c:strRef>
              <c:f>สรุปรายได้!$H$3</c:f>
              <c:strCache>
                <c:ptCount val="1"/>
                <c:pt idx="0">
                  <c:v>งบบุคลากร</c:v>
                </c:pt>
              </c:strCache>
            </c:strRef>
          </c:tx>
          <c:spPr>
            <a:solidFill>
              <a:srgbClr val="0066CC"/>
            </a:solidFill>
            <a:ln w="25400">
              <a:noFill/>
            </a:ln>
          </c:spPr>
          <c:invertIfNegative val="0"/>
          <c:cat>
            <c:numRef>
              <c:f>สรุปรายได้!$A$4:$A$16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</c:numCache>
            </c:numRef>
          </c:cat>
          <c:val>
            <c:numRef>
              <c:f>สรุปรายได้!$H$4:$H$16</c:f>
              <c:numCache>
                <c:formatCode>#,##0</c:formatCode>
                <c:ptCount val="13"/>
                <c:pt idx="0">
                  <c:v>1518.8239023859473</c:v>
                </c:pt>
                <c:pt idx="1">
                  <c:v>951.6166444546127</c:v>
                </c:pt>
                <c:pt idx="2">
                  <c:v>932.32061236088236</c:v>
                </c:pt>
                <c:pt idx="3">
                  <c:v>1002.2265378131032</c:v>
                </c:pt>
                <c:pt idx="4">
                  <c:v>1018.4426802922216</c:v>
                </c:pt>
                <c:pt idx="5">
                  <c:v>782.7185156791287</c:v>
                </c:pt>
                <c:pt idx="6">
                  <c:v>808.09238909278702</c:v>
                </c:pt>
                <c:pt idx="7">
                  <c:v>803.00386720673885</c:v>
                </c:pt>
                <c:pt idx="8">
                  <c:v>961.19297446053497</c:v>
                </c:pt>
                <c:pt idx="9">
                  <c:v>854.04928024245658</c:v>
                </c:pt>
                <c:pt idx="10">
                  <c:v>1439.7141008007306</c:v>
                </c:pt>
                <c:pt idx="11">
                  <c:v>2240.0951215818009</c:v>
                </c:pt>
                <c:pt idx="12">
                  <c:v>2748.9074273228089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38D-4761-95B7-1AEEFE7D5F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58066144"/>
        <c:axId val="1058063424"/>
      </c:barChart>
      <c:catAx>
        <c:axId val="1058066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580634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580634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58066144"/>
        <c:crosses val="autoZero"/>
        <c:crossBetween val="between"/>
        <c:majorUnit val="0.2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6845226176096323"/>
          <c:y val="0.80896865195839518"/>
          <c:w val="0.68859979459089371"/>
          <c:h val="0.1707370743031261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4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th-TH" sz="2150" b="1" i="0" u="none" strike="noStrike" baseline="0">
                <a:solidFill>
                  <a:srgbClr val="000000"/>
                </a:solidFill>
                <a:latin typeface="Arial"/>
              </a:rPr>
              <a:t>รายได้(บาท)/ปชก.แยกรายกองทุน Q3Y2568</a:t>
            </a:r>
          </a:p>
        </c:rich>
      </c:tx>
      <c:layout>
        <c:manualLayout>
          <c:xMode val="edge"/>
          <c:yMode val="edge"/>
          <c:x val="0.23578731437640063"/>
          <c:y val="2.777857676466240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8076200732769991E-2"/>
          <c:y val="0.18229754545632121"/>
          <c:w val="0.89819375538939406"/>
          <c:h val="0.5191139627756193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สรุปรายได้!$B$3</c:f>
              <c:strCache>
                <c:ptCount val="1"/>
                <c:pt idx="0">
                  <c:v>เหมาจ่ายรายหัว UC</c:v>
                </c:pt>
              </c:strCache>
            </c:strRef>
          </c:tx>
          <c:spPr>
            <a:solidFill>
              <a:srgbClr val="9999FF"/>
            </a:solidFill>
            <a:ln w="25400">
              <a:noFill/>
            </a:ln>
          </c:spPr>
          <c:invertIfNegative val="0"/>
          <c:cat>
            <c:numRef>
              <c:f>สรุปรายได้!$A$4:$A$16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</c:numCache>
            </c:numRef>
          </c:cat>
          <c:val>
            <c:numRef>
              <c:f>สรุปรายได้!$B$4:$B$16</c:f>
              <c:numCache>
                <c:formatCode>#,##0</c:formatCode>
                <c:ptCount val="13"/>
                <c:pt idx="0">
                  <c:v>1210.467707771709</c:v>
                </c:pt>
                <c:pt idx="1">
                  <c:v>1312.1135614200714</c:v>
                </c:pt>
                <c:pt idx="2">
                  <c:v>1201.3235453420075</c:v>
                </c:pt>
                <c:pt idx="3">
                  <c:v>1278.0708882344427</c:v>
                </c:pt>
                <c:pt idx="4">
                  <c:v>1075.588464961713</c:v>
                </c:pt>
                <c:pt idx="5">
                  <c:v>1125.9707680493416</c:v>
                </c:pt>
                <c:pt idx="6">
                  <c:v>1211.4269850572832</c:v>
                </c:pt>
                <c:pt idx="7">
                  <c:v>1174.1133245090512</c:v>
                </c:pt>
                <c:pt idx="8">
                  <c:v>1142.5564174317024</c:v>
                </c:pt>
                <c:pt idx="9">
                  <c:v>1209.3300193839143</c:v>
                </c:pt>
                <c:pt idx="10">
                  <c:v>1824.654433560951</c:v>
                </c:pt>
                <c:pt idx="11">
                  <c:v>1826.0589013899021</c:v>
                </c:pt>
                <c:pt idx="12">
                  <c:v>3304.423784608764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D5-456F-ACB0-16580546FEE8}"/>
            </c:ext>
          </c:extLst>
        </c:ser>
        <c:ser>
          <c:idx val="1"/>
          <c:order val="1"/>
          <c:tx>
            <c:strRef>
              <c:f>สรุปรายได้!$C$3</c:f>
              <c:strCache>
                <c:ptCount val="1"/>
                <c:pt idx="0">
                  <c:v>เรียกเก็บUC/กองทุนUC/EMS</c:v>
                </c:pt>
              </c:strCache>
            </c:strRef>
          </c:tx>
          <c:spPr>
            <a:solidFill>
              <a:srgbClr val="993366"/>
            </a:solidFill>
            <a:ln w="25400">
              <a:noFill/>
            </a:ln>
          </c:spPr>
          <c:invertIfNegative val="0"/>
          <c:cat>
            <c:numRef>
              <c:f>สรุปรายได้!$A$4:$A$16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</c:numCache>
            </c:numRef>
          </c:cat>
          <c:val>
            <c:numRef>
              <c:f>สรุปรายได้!$C$4:$C$16</c:f>
              <c:numCache>
                <c:formatCode>#,##0</c:formatCode>
                <c:ptCount val="13"/>
                <c:pt idx="0">
                  <c:v>396.07141955037383</c:v>
                </c:pt>
                <c:pt idx="1">
                  <c:v>266.71946897637201</c:v>
                </c:pt>
                <c:pt idx="2">
                  <c:v>233.49649615399582</c:v>
                </c:pt>
                <c:pt idx="3">
                  <c:v>253.11781190765308</c:v>
                </c:pt>
                <c:pt idx="4">
                  <c:v>321.42436068294364</c:v>
                </c:pt>
                <c:pt idx="5">
                  <c:v>214.81628956641217</c:v>
                </c:pt>
                <c:pt idx="6">
                  <c:v>338.17189898764002</c:v>
                </c:pt>
                <c:pt idx="7">
                  <c:v>387.19205448157282</c:v>
                </c:pt>
                <c:pt idx="8">
                  <c:v>373.98290134917033</c:v>
                </c:pt>
                <c:pt idx="9">
                  <c:v>333.72251468776994</c:v>
                </c:pt>
                <c:pt idx="10">
                  <c:v>978.58596077339098</c:v>
                </c:pt>
                <c:pt idx="11">
                  <c:v>1388.5404341100593</c:v>
                </c:pt>
                <c:pt idx="12">
                  <c:v>2368.4401404823184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8D5-456F-ACB0-16580546FEE8}"/>
            </c:ext>
          </c:extLst>
        </c:ser>
        <c:ser>
          <c:idx val="2"/>
          <c:order val="2"/>
          <c:tx>
            <c:strRef>
              <c:f>สรุปรายได้!$D$3</c:f>
              <c:strCache>
                <c:ptCount val="1"/>
                <c:pt idx="0">
                  <c:v>ประกันสังคม</c:v>
                </c:pt>
              </c:strCache>
            </c:strRef>
          </c:tx>
          <c:spPr>
            <a:solidFill>
              <a:srgbClr val="FFFF00"/>
            </a:solidFill>
            <a:ln w="25400">
              <a:noFill/>
            </a:ln>
          </c:spPr>
          <c:invertIfNegative val="0"/>
          <c:cat>
            <c:numRef>
              <c:f>สรุปรายได้!$A$4:$A$16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</c:numCache>
            </c:numRef>
          </c:cat>
          <c:val>
            <c:numRef>
              <c:f>สรุปรายได้!$D$4:$D$16</c:f>
              <c:numCache>
                <c:formatCode>#,##0</c:formatCode>
                <c:ptCount val="13"/>
                <c:pt idx="0">
                  <c:v>940.07297207279669</c:v>
                </c:pt>
                <c:pt idx="1">
                  <c:v>775.97668479103265</c:v>
                </c:pt>
                <c:pt idx="2">
                  <c:v>852.86915226112717</c:v>
                </c:pt>
                <c:pt idx="3">
                  <c:v>1034.4220315286391</c:v>
                </c:pt>
                <c:pt idx="4">
                  <c:v>1040.9965454064416</c:v>
                </c:pt>
                <c:pt idx="5">
                  <c:v>803.51968006692232</c:v>
                </c:pt>
                <c:pt idx="6">
                  <c:v>1092.5073574773501</c:v>
                </c:pt>
                <c:pt idx="7">
                  <c:v>1281.7836133018563</c:v>
                </c:pt>
                <c:pt idx="8">
                  <c:v>1628.1697225769499</c:v>
                </c:pt>
                <c:pt idx="9">
                  <c:v>1284.4846386965721</c:v>
                </c:pt>
                <c:pt idx="10">
                  <c:v>3270.1106476763284</c:v>
                </c:pt>
                <c:pt idx="11">
                  <c:v>5621.8308153783764</c:v>
                </c:pt>
                <c:pt idx="12">
                  <c:v>4444.2784133538371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8D5-456F-ACB0-16580546FEE8}"/>
            </c:ext>
          </c:extLst>
        </c:ser>
        <c:ser>
          <c:idx val="3"/>
          <c:order val="3"/>
          <c:tx>
            <c:strRef>
              <c:f>สรุปรายได้!$E$3</c:f>
              <c:strCache>
                <c:ptCount val="1"/>
                <c:pt idx="0">
                  <c:v>ข้าราชการ</c:v>
                </c:pt>
              </c:strCache>
            </c:strRef>
          </c:tx>
          <c:spPr>
            <a:solidFill>
              <a:srgbClr val="00FFFF"/>
            </a:solidFill>
            <a:ln w="25400">
              <a:noFill/>
            </a:ln>
          </c:spPr>
          <c:invertIfNegative val="0"/>
          <c:cat>
            <c:numRef>
              <c:f>สรุปรายได้!$A$4:$A$16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</c:numCache>
            </c:numRef>
          </c:cat>
          <c:val>
            <c:numRef>
              <c:f>สรุปรายได้!$E$4:$E$16</c:f>
              <c:numCache>
                <c:formatCode>#,##0</c:formatCode>
                <c:ptCount val="13"/>
                <c:pt idx="0">
                  <c:v>5934.4038255934956</c:v>
                </c:pt>
                <c:pt idx="1">
                  <c:v>2336.0300596641728</c:v>
                </c:pt>
                <c:pt idx="2">
                  <c:v>2617.3519309322769</c:v>
                </c:pt>
                <c:pt idx="3">
                  <c:v>2450.3187286062871</c:v>
                </c:pt>
                <c:pt idx="4">
                  <c:v>2892.0643430254895</c:v>
                </c:pt>
                <c:pt idx="5">
                  <c:v>1848.9237990325009</c:v>
                </c:pt>
                <c:pt idx="6">
                  <c:v>2247.3450508579463</c:v>
                </c:pt>
                <c:pt idx="7">
                  <c:v>3352.8880962395256</c:v>
                </c:pt>
                <c:pt idx="8">
                  <c:v>3596.7658428087771</c:v>
                </c:pt>
                <c:pt idx="9">
                  <c:v>4333.8504153302438</c:v>
                </c:pt>
                <c:pt idx="10">
                  <c:v>8786.7540250517486</c:v>
                </c:pt>
                <c:pt idx="11">
                  <c:v>12856.989121550567</c:v>
                </c:pt>
                <c:pt idx="12">
                  <c:v>16625.268010783613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8D5-456F-ACB0-16580546FEE8}"/>
            </c:ext>
          </c:extLst>
        </c:ser>
        <c:ser>
          <c:idx val="4"/>
          <c:order val="4"/>
          <c:tx>
            <c:strRef>
              <c:f>สรุปรายได้!$F$3</c:f>
              <c:strCache>
                <c:ptCount val="1"/>
                <c:pt idx="0">
                  <c:v>พรบ.</c:v>
                </c:pt>
              </c:strCache>
            </c:strRef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สรุปรายได้!$A$4:$A$16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</c:numCache>
            </c:numRef>
          </c:cat>
          <c:val>
            <c:numRef>
              <c:f>สรุปรายได้!$F$4:$F$16</c:f>
              <c:numCache>
                <c:formatCode>#,##0</c:formatCode>
                <c:ptCount val="13"/>
                <c:pt idx="0">
                  <c:v>13.614805280582502</c:v>
                </c:pt>
                <c:pt idx="1">
                  <c:v>15.000891310143242</c:v>
                </c:pt>
                <c:pt idx="2">
                  <c:v>7.8131446672969638</c:v>
                </c:pt>
                <c:pt idx="3">
                  <c:v>10.70091115766558</c:v>
                </c:pt>
                <c:pt idx="4">
                  <c:v>10.137958540173541</c:v>
                </c:pt>
                <c:pt idx="5">
                  <c:v>7.7047497223923003</c:v>
                </c:pt>
                <c:pt idx="6">
                  <c:v>9.5781117826630151</c:v>
                </c:pt>
                <c:pt idx="7">
                  <c:v>13.980352864781407</c:v>
                </c:pt>
                <c:pt idx="8">
                  <c:v>13.932571585392859</c:v>
                </c:pt>
                <c:pt idx="9">
                  <c:v>22.640353704399097</c:v>
                </c:pt>
                <c:pt idx="10">
                  <c:v>51.981163894090471</c:v>
                </c:pt>
                <c:pt idx="11">
                  <c:v>109.97838707263323</c:v>
                </c:pt>
                <c:pt idx="12">
                  <c:v>130.41658609040059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8D5-456F-ACB0-16580546FEE8}"/>
            </c:ext>
          </c:extLst>
        </c:ser>
        <c:ser>
          <c:idx val="5"/>
          <c:order val="5"/>
          <c:tx>
            <c:strRef>
              <c:f>สรุปรายได้!$G$3</c:f>
              <c:strCache>
                <c:ptCount val="1"/>
                <c:pt idx="0">
                  <c:v>ชำระเงินเอง</c:v>
                </c:pt>
              </c:strCache>
            </c:strRef>
          </c:tx>
          <c:spPr>
            <a:solidFill>
              <a:srgbClr val="FF8080"/>
            </a:solidFill>
            <a:ln w="25400">
              <a:noFill/>
            </a:ln>
          </c:spPr>
          <c:invertIfNegative val="0"/>
          <c:cat>
            <c:numRef>
              <c:f>สรุปรายได้!$A$4:$A$16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</c:numCache>
            </c:numRef>
          </c:cat>
          <c:val>
            <c:numRef>
              <c:f>สรุปรายได้!$G$4:$G$16</c:f>
              <c:numCache>
                <c:formatCode>#,##0</c:formatCode>
                <c:ptCount val="13"/>
                <c:pt idx="0">
                  <c:v>63.566788210255154</c:v>
                </c:pt>
                <c:pt idx="1">
                  <c:v>46.556934663054946</c:v>
                </c:pt>
                <c:pt idx="2">
                  <c:v>41.149006312679404</c:v>
                </c:pt>
                <c:pt idx="3">
                  <c:v>77.957170132188068</c:v>
                </c:pt>
                <c:pt idx="4">
                  <c:v>60.608180233937595</c:v>
                </c:pt>
                <c:pt idx="5">
                  <c:v>47.533803200533647</c:v>
                </c:pt>
                <c:pt idx="6">
                  <c:v>40.72857974347491</c:v>
                </c:pt>
                <c:pt idx="7">
                  <c:v>76.892849515510548</c:v>
                </c:pt>
                <c:pt idx="8">
                  <c:v>79.988482783242873</c:v>
                </c:pt>
                <c:pt idx="9">
                  <c:v>112.02943209540543</c:v>
                </c:pt>
                <c:pt idx="10">
                  <c:v>337.98738460632518</c:v>
                </c:pt>
                <c:pt idx="11">
                  <c:v>530.32031872527511</c:v>
                </c:pt>
                <c:pt idx="12">
                  <c:v>536.08091120095617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8D5-456F-ACB0-16580546FEE8}"/>
            </c:ext>
          </c:extLst>
        </c:ser>
        <c:ser>
          <c:idx val="6"/>
          <c:order val="6"/>
          <c:tx>
            <c:strRef>
              <c:f>สรุปรายได้!$H$3</c:f>
              <c:strCache>
                <c:ptCount val="1"/>
                <c:pt idx="0">
                  <c:v>งบบุคลากร</c:v>
                </c:pt>
              </c:strCache>
            </c:strRef>
          </c:tx>
          <c:spPr>
            <a:solidFill>
              <a:srgbClr val="0066CC"/>
            </a:solidFill>
            <a:ln w="25400">
              <a:noFill/>
            </a:ln>
          </c:spPr>
          <c:invertIfNegative val="0"/>
          <c:cat>
            <c:numRef>
              <c:f>สรุปรายได้!$A$4:$A$16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</c:numCache>
            </c:numRef>
          </c:cat>
          <c:val>
            <c:numRef>
              <c:f>สรุปรายได้!$H$4:$H$16</c:f>
              <c:numCache>
                <c:formatCode>#,##0</c:formatCode>
                <c:ptCount val="13"/>
                <c:pt idx="0">
                  <c:v>1518.8239023859473</c:v>
                </c:pt>
                <c:pt idx="1">
                  <c:v>951.6166444546127</c:v>
                </c:pt>
                <c:pt idx="2">
                  <c:v>932.32061236088236</c:v>
                </c:pt>
                <c:pt idx="3">
                  <c:v>1002.2265378131032</c:v>
                </c:pt>
                <c:pt idx="4">
                  <c:v>1018.4426802922216</c:v>
                </c:pt>
                <c:pt idx="5">
                  <c:v>782.7185156791287</c:v>
                </c:pt>
                <c:pt idx="6">
                  <c:v>808.09238909278702</c:v>
                </c:pt>
                <c:pt idx="7">
                  <c:v>803.00386720673885</c:v>
                </c:pt>
                <c:pt idx="8">
                  <c:v>961.19297446053497</c:v>
                </c:pt>
                <c:pt idx="9">
                  <c:v>854.04928024245658</c:v>
                </c:pt>
                <c:pt idx="10">
                  <c:v>1439.7141008007306</c:v>
                </c:pt>
                <c:pt idx="11">
                  <c:v>2240.0951215818009</c:v>
                </c:pt>
                <c:pt idx="12">
                  <c:v>2748.9074273228089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8D5-456F-ACB0-16580546FE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58060704"/>
        <c:axId val="1058061248"/>
      </c:barChart>
      <c:catAx>
        <c:axId val="1058060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580612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580612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5806070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8469787933485057"/>
          <c:y val="0.79427705669211435"/>
          <c:w val="0.68887337483977296"/>
          <c:h val="0.1860878406180962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4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th-TH" sz="2150" b="1" i="0" u="none" strike="noStrike" baseline="0">
                <a:solidFill>
                  <a:srgbClr val="000000"/>
                </a:solidFill>
                <a:latin typeface="Arial"/>
              </a:rPr>
              <a:t>สัดส่วนค่าใช้จ่าย(บาท)/RW แยกหมวดค่าใช้จ่าย Q3Y2568</a:t>
            </a:r>
          </a:p>
        </c:rich>
      </c:tx>
      <c:layout>
        <c:manualLayout>
          <c:xMode val="edge"/>
          <c:yMode val="edge"/>
          <c:x val="0.15688569219507259"/>
          <c:y val="2.777854522570643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275556752156499"/>
          <c:y val="0.16493587446048108"/>
          <c:w val="0.81745723805102155"/>
          <c:h val="0.54342030216979564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สรุปค่าใช้จ่าย!$B$3</c:f>
              <c:strCache>
                <c:ptCount val="1"/>
                <c:pt idx="0">
                  <c:v>บุคลากรรวม</c:v>
                </c:pt>
              </c:strCache>
            </c:strRef>
          </c:tx>
          <c:spPr>
            <a:solidFill>
              <a:srgbClr val="9999FF"/>
            </a:solidFill>
            <a:ln w="25400">
              <a:noFill/>
            </a:ln>
          </c:spPr>
          <c:invertIfNegative val="0"/>
          <c:cat>
            <c:numRef>
              <c:f>สรุปค่าใช้จ่าย!$A$4:$A$16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</c:numCache>
            </c:numRef>
          </c:cat>
          <c:val>
            <c:numRef>
              <c:f>สรุปค่าใช้จ่าย!$B$4:$B$16</c:f>
              <c:numCache>
                <c:formatCode>#,##0</c:formatCode>
                <c:ptCount val="13"/>
                <c:pt idx="0">
                  <c:v>13378.598721314242</c:v>
                </c:pt>
                <c:pt idx="1">
                  <c:v>10749.225537764354</c:v>
                </c:pt>
                <c:pt idx="2">
                  <c:v>10366.412781904928</c:v>
                </c:pt>
                <c:pt idx="3">
                  <c:v>10174.853598219719</c:v>
                </c:pt>
                <c:pt idx="4">
                  <c:v>10179.28529048051</c:v>
                </c:pt>
                <c:pt idx="5">
                  <c:v>10495.794774381508</c:v>
                </c:pt>
                <c:pt idx="6">
                  <c:v>8916.9405364071063</c:v>
                </c:pt>
                <c:pt idx="7">
                  <c:v>7438.9624824641533</c:v>
                </c:pt>
                <c:pt idx="8">
                  <c:v>8162.0973171716441</c:v>
                </c:pt>
                <c:pt idx="9">
                  <c:v>6986.9297930571938</c:v>
                </c:pt>
                <c:pt idx="10">
                  <c:v>7150.9552809899305</c:v>
                </c:pt>
                <c:pt idx="11">
                  <c:v>7047.9376028312454</c:v>
                </c:pt>
                <c:pt idx="12">
                  <c:v>6808.5621930957241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14-4220-805C-48A65C3721BB}"/>
            </c:ext>
          </c:extLst>
        </c:ser>
        <c:ser>
          <c:idx val="1"/>
          <c:order val="1"/>
          <c:tx>
            <c:strRef>
              <c:f>สรุปค่าใช้จ่าย!$C$3</c:f>
              <c:strCache>
                <c:ptCount val="1"/>
                <c:pt idx="0">
                  <c:v>ค่าฝึกอบรม</c:v>
                </c:pt>
              </c:strCache>
            </c:strRef>
          </c:tx>
          <c:spPr>
            <a:solidFill>
              <a:srgbClr val="FFFF99"/>
            </a:solidFill>
            <a:ln w="25400">
              <a:noFill/>
            </a:ln>
          </c:spPr>
          <c:invertIfNegative val="0"/>
          <c:cat>
            <c:numRef>
              <c:f>สรุปค่าใช้จ่าย!$A$4:$A$16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</c:numCache>
            </c:numRef>
          </c:cat>
          <c:val>
            <c:numRef>
              <c:f>สรุปค่าใช้จ่าย!$C$4:$C$16</c:f>
              <c:numCache>
                <c:formatCode>#,##0</c:formatCode>
                <c:ptCount val="13"/>
                <c:pt idx="0">
                  <c:v>78.732636141946358</c:v>
                </c:pt>
                <c:pt idx="1">
                  <c:v>76.785607448641329</c:v>
                </c:pt>
                <c:pt idx="2">
                  <c:v>67.138728777274764</c:v>
                </c:pt>
                <c:pt idx="3">
                  <c:v>83.808365785437161</c:v>
                </c:pt>
                <c:pt idx="4">
                  <c:v>58.641702626641013</c:v>
                </c:pt>
                <c:pt idx="5">
                  <c:v>68.020725078860508</c:v>
                </c:pt>
                <c:pt idx="6">
                  <c:v>48.75734623694386</c:v>
                </c:pt>
                <c:pt idx="7">
                  <c:v>73.496550081048966</c:v>
                </c:pt>
                <c:pt idx="8">
                  <c:v>42.680629965494497</c:v>
                </c:pt>
                <c:pt idx="9">
                  <c:v>46.396841343869973</c:v>
                </c:pt>
                <c:pt idx="10">
                  <c:v>67.052454971304002</c:v>
                </c:pt>
                <c:pt idx="11">
                  <c:v>51.097999895134151</c:v>
                </c:pt>
                <c:pt idx="12">
                  <c:v>50.798208361053014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B14-4220-805C-48A65C3721BB}"/>
            </c:ext>
          </c:extLst>
        </c:ser>
        <c:ser>
          <c:idx val="2"/>
          <c:order val="2"/>
          <c:tx>
            <c:strRef>
              <c:f>สรุปค่าใช้จ่าย!$D$3</c:f>
              <c:strCache>
                <c:ptCount val="1"/>
                <c:pt idx="0">
                  <c:v>ยาใช้ไป</c:v>
                </c:pt>
              </c:strCache>
            </c:strRef>
          </c:tx>
          <c:spPr>
            <a:solidFill>
              <a:srgbClr val="00FF00"/>
            </a:solidFill>
            <a:ln w="25400">
              <a:noFill/>
            </a:ln>
          </c:spPr>
          <c:invertIfNegative val="0"/>
          <c:cat>
            <c:numRef>
              <c:f>สรุปค่าใช้จ่าย!$A$4:$A$16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</c:numCache>
            </c:numRef>
          </c:cat>
          <c:val>
            <c:numRef>
              <c:f>สรุปค่าใช้จ่าย!$D$4:$D$16</c:f>
              <c:numCache>
                <c:formatCode>#,##0</c:formatCode>
                <c:ptCount val="13"/>
                <c:pt idx="0">
                  <c:v>1334.0954769689172</c:v>
                </c:pt>
                <c:pt idx="1">
                  <c:v>1403.4727917286043</c:v>
                </c:pt>
                <c:pt idx="2">
                  <c:v>1370.7604055853144</c:v>
                </c:pt>
                <c:pt idx="3">
                  <c:v>1446.2294719986537</c:v>
                </c:pt>
                <c:pt idx="4">
                  <c:v>1670.4174607123198</c:v>
                </c:pt>
                <c:pt idx="5">
                  <c:v>1687.7576549090647</c:v>
                </c:pt>
                <c:pt idx="6">
                  <c:v>1365.5717876235767</c:v>
                </c:pt>
                <c:pt idx="7">
                  <c:v>1569.038412462012</c:v>
                </c:pt>
                <c:pt idx="8">
                  <c:v>1747.2633467656724</c:v>
                </c:pt>
                <c:pt idx="9">
                  <c:v>1536.4047399827018</c:v>
                </c:pt>
                <c:pt idx="10">
                  <c:v>2263.1952261386864</c:v>
                </c:pt>
                <c:pt idx="11">
                  <c:v>2262.1856544789507</c:v>
                </c:pt>
                <c:pt idx="12">
                  <c:v>3858.2687949018245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B14-4220-805C-48A65C3721BB}"/>
            </c:ext>
          </c:extLst>
        </c:ser>
        <c:ser>
          <c:idx val="4"/>
          <c:order val="3"/>
          <c:tx>
            <c:strRef>
              <c:f>สรุปค่าใช้จ่าย!$E$3</c:f>
              <c:strCache>
                <c:ptCount val="1"/>
                <c:pt idx="0">
                  <c:v>วัสดุการแพทย์</c:v>
                </c:pt>
              </c:strCache>
            </c:strRef>
          </c:tx>
          <c:spPr>
            <a:solidFill>
              <a:srgbClr val="660066"/>
            </a:solidFill>
            <a:ln w="25400">
              <a:noFill/>
            </a:ln>
          </c:spPr>
          <c:invertIfNegative val="0"/>
          <c:cat>
            <c:numRef>
              <c:f>สรุปค่าใช้จ่าย!$A$4:$A$16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</c:numCache>
            </c:numRef>
          </c:cat>
          <c:val>
            <c:numRef>
              <c:f>สรุปค่าใช้จ่าย!$E$4:$E$16</c:f>
              <c:numCache>
                <c:formatCode>#,##0</c:formatCode>
                <c:ptCount val="13"/>
                <c:pt idx="0">
                  <c:v>601.45948556783071</c:v>
                </c:pt>
                <c:pt idx="1">
                  <c:v>577.2205518031202</c:v>
                </c:pt>
                <c:pt idx="2">
                  <c:v>648.95862775397677</c:v>
                </c:pt>
                <c:pt idx="3">
                  <c:v>617.58323650409102</c:v>
                </c:pt>
                <c:pt idx="4">
                  <c:v>689.82593456863651</c:v>
                </c:pt>
                <c:pt idx="5">
                  <c:v>714.61870031333137</c:v>
                </c:pt>
                <c:pt idx="6">
                  <c:v>486.77831835482976</c:v>
                </c:pt>
                <c:pt idx="7">
                  <c:v>635.52397209347089</c:v>
                </c:pt>
                <c:pt idx="8">
                  <c:v>695.24614653793208</c:v>
                </c:pt>
                <c:pt idx="9">
                  <c:v>719.07000214635423</c:v>
                </c:pt>
                <c:pt idx="10">
                  <c:v>1314.746123309126</c:v>
                </c:pt>
                <c:pt idx="11">
                  <c:v>1469.3580036065459</c:v>
                </c:pt>
                <c:pt idx="12">
                  <c:v>2529.8949580729263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B14-4220-805C-48A65C3721BB}"/>
            </c:ext>
          </c:extLst>
        </c:ser>
        <c:ser>
          <c:idx val="5"/>
          <c:order val="4"/>
          <c:tx>
            <c:strRef>
              <c:f>สรุปค่าใช้จ่าย!$F$3</c:f>
              <c:strCache>
                <c:ptCount val="1"/>
                <c:pt idx="0">
                  <c:v>วัสดุวิทยาศาสตร์ 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cat>
            <c:numRef>
              <c:f>สรุปค่าใช้จ่าย!$A$4:$A$16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</c:numCache>
            </c:numRef>
          </c:cat>
          <c:val>
            <c:numRef>
              <c:f>สรุปค่าใช้จ่าย!$F$4:$F$16</c:f>
              <c:numCache>
                <c:formatCode>#,##0</c:formatCode>
                <c:ptCount val="13"/>
                <c:pt idx="0">
                  <c:v>793.46625211037747</c:v>
                </c:pt>
                <c:pt idx="1">
                  <c:v>732.16493638376187</c:v>
                </c:pt>
                <c:pt idx="2">
                  <c:v>667.87473256610872</c:v>
                </c:pt>
                <c:pt idx="3">
                  <c:v>731.18885986801024</c:v>
                </c:pt>
                <c:pt idx="4">
                  <c:v>826.63607615068702</c:v>
                </c:pt>
                <c:pt idx="5">
                  <c:v>724.06810021518379</c:v>
                </c:pt>
                <c:pt idx="6">
                  <c:v>697.1746136954323</c:v>
                </c:pt>
                <c:pt idx="7">
                  <c:v>442.00177757970192</c:v>
                </c:pt>
                <c:pt idx="8">
                  <c:v>532.92160506905361</c:v>
                </c:pt>
                <c:pt idx="9">
                  <c:v>539.69487335803399</c:v>
                </c:pt>
                <c:pt idx="10">
                  <c:v>416.23388429239697</c:v>
                </c:pt>
                <c:pt idx="11">
                  <c:v>167.57826335832553</c:v>
                </c:pt>
                <c:pt idx="12">
                  <c:v>113.32511806952496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B14-4220-805C-48A65C3721BB}"/>
            </c:ext>
          </c:extLst>
        </c:ser>
        <c:ser>
          <c:idx val="6"/>
          <c:order val="5"/>
          <c:tx>
            <c:strRef>
              <c:f>สรุปค่าใช้จ่าย!$G$3</c:f>
              <c:strCache>
                <c:ptCount val="1"/>
                <c:pt idx="0">
                  <c:v>วัสดุอื่น</c:v>
                </c:pt>
              </c:strCache>
            </c:strRef>
          </c:tx>
          <c:spPr>
            <a:solidFill>
              <a:srgbClr val="0066CC"/>
            </a:solidFill>
            <a:ln w="25400">
              <a:noFill/>
            </a:ln>
          </c:spPr>
          <c:invertIfNegative val="0"/>
          <c:cat>
            <c:numRef>
              <c:f>สรุปค่าใช้จ่าย!$A$4:$A$16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</c:numCache>
            </c:numRef>
          </c:cat>
          <c:val>
            <c:numRef>
              <c:f>สรุปค่าใช้จ่าย!$G$4:$G$16</c:f>
              <c:numCache>
                <c:formatCode>#,##0</c:formatCode>
                <c:ptCount val="13"/>
                <c:pt idx="0">
                  <c:v>827.28126258880627</c:v>
                </c:pt>
                <c:pt idx="1">
                  <c:v>650.69477337573119</c:v>
                </c:pt>
                <c:pt idx="2">
                  <c:v>705.26363318681661</c:v>
                </c:pt>
                <c:pt idx="3">
                  <c:v>784.53537318729138</c:v>
                </c:pt>
                <c:pt idx="4">
                  <c:v>649.93888300708829</c:v>
                </c:pt>
                <c:pt idx="5">
                  <c:v>772.84604501387332</c:v>
                </c:pt>
                <c:pt idx="6">
                  <c:v>807.90040119407593</c:v>
                </c:pt>
                <c:pt idx="7">
                  <c:v>571.48243936917186</c:v>
                </c:pt>
                <c:pt idx="8">
                  <c:v>553.14443755586353</c:v>
                </c:pt>
                <c:pt idx="9">
                  <c:v>432.68802847808217</c:v>
                </c:pt>
                <c:pt idx="10">
                  <c:v>435.98118972759369</c:v>
                </c:pt>
                <c:pt idx="11">
                  <c:v>405.83849887335407</c:v>
                </c:pt>
                <c:pt idx="12">
                  <c:v>402.57826644338797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B14-4220-805C-48A65C3721BB}"/>
            </c:ext>
          </c:extLst>
        </c:ser>
        <c:ser>
          <c:idx val="7"/>
          <c:order val="6"/>
          <c:tx>
            <c:strRef>
              <c:f>สรุปค่าใช้จ่าย!$H$3</c:f>
              <c:strCache>
                <c:ptCount val="1"/>
                <c:pt idx="0">
                  <c:v>ซ่อมแซม/จ้างเหมา</c:v>
                </c:pt>
              </c:strCache>
            </c:strRef>
          </c:tx>
          <c:spPr>
            <a:solidFill>
              <a:srgbClr val="CCFFFF"/>
            </a:solidFill>
            <a:ln w="25400">
              <a:noFill/>
            </a:ln>
          </c:spPr>
          <c:invertIfNegative val="0"/>
          <c:cat>
            <c:numRef>
              <c:f>สรุปค่าใช้จ่าย!$A$4:$A$16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</c:numCache>
            </c:numRef>
          </c:cat>
          <c:val>
            <c:numRef>
              <c:f>สรุปค่าใช้จ่าย!$H$4:$H$16</c:f>
              <c:numCache>
                <c:formatCode>#,##0</c:formatCode>
                <c:ptCount val="13"/>
                <c:pt idx="0">
                  <c:v>693.21325257741114</c:v>
                </c:pt>
                <c:pt idx="1">
                  <c:v>543.9864554671185</c:v>
                </c:pt>
                <c:pt idx="2">
                  <c:v>686.69925233324466</c:v>
                </c:pt>
                <c:pt idx="3">
                  <c:v>613.74731234162471</c:v>
                </c:pt>
                <c:pt idx="4">
                  <c:v>804.68985931921191</c:v>
                </c:pt>
                <c:pt idx="5">
                  <c:v>735.63455659446026</c:v>
                </c:pt>
                <c:pt idx="6">
                  <c:v>910.2146940658065</c:v>
                </c:pt>
                <c:pt idx="7">
                  <c:v>906.60866322283039</c:v>
                </c:pt>
                <c:pt idx="8">
                  <c:v>916.72415558363934</c:v>
                </c:pt>
                <c:pt idx="9">
                  <c:v>624.93512967213462</c:v>
                </c:pt>
                <c:pt idx="10">
                  <c:v>1041.396963718772</c:v>
                </c:pt>
                <c:pt idx="11">
                  <c:v>401.27912991816044</c:v>
                </c:pt>
                <c:pt idx="12">
                  <c:v>831.34527307011081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B14-4220-805C-48A65C3721BB}"/>
            </c:ext>
          </c:extLst>
        </c:ser>
        <c:ser>
          <c:idx val="8"/>
          <c:order val="7"/>
          <c:tx>
            <c:strRef>
              <c:f>สรุปค่าใช้จ่าย!$I$3</c:f>
              <c:strCache>
                <c:ptCount val="1"/>
                <c:pt idx="0">
                  <c:v>จ้างตรวจLAB</c:v>
                </c:pt>
              </c:strCache>
            </c:strRef>
          </c:tx>
          <c:spPr>
            <a:solidFill>
              <a:srgbClr val="FFFF00"/>
            </a:solidFill>
            <a:ln w="25400">
              <a:noFill/>
            </a:ln>
          </c:spPr>
          <c:invertIfNegative val="0"/>
          <c:cat>
            <c:numRef>
              <c:f>สรุปค่าใช้จ่าย!$A$4:$A$16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</c:numCache>
            </c:numRef>
          </c:cat>
          <c:val>
            <c:numRef>
              <c:f>สรุปค่าใช้จ่าย!$I$4:$I$16</c:f>
              <c:numCache>
                <c:formatCode>#,##0</c:formatCode>
                <c:ptCount val="13"/>
                <c:pt idx="0">
                  <c:v>187.49276057900872</c:v>
                </c:pt>
                <c:pt idx="1">
                  <c:v>194.36512302285396</c:v>
                </c:pt>
                <c:pt idx="2">
                  <c:v>184.11483873647364</c:v>
                </c:pt>
                <c:pt idx="3">
                  <c:v>257.38366177177301</c:v>
                </c:pt>
                <c:pt idx="4">
                  <c:v>266.47682091261669</c:v>
                </c:pt>
                <c:pt idx="5">
                  <c:v>329.63824198794191</c:v>
                </c:pt>
                <c:pt idx="6">
                  <c:v>140.68017085161983</c:v>
                </c:pt>
                <c:pt idx="7">
                  <c:v>392.996750649896</c:v>
                </c:pt>
                <c:pt idx="8">
                  <c:v>442.79266549863343</c:v>
                </c:pt>
                <c:pt idx="9">
                  <c:v>492.87857900378737</c:v>
                </c:pt>
                <c:pt idx="10">
                  <c:v>564.91630284882922</c:v>
                </c:pt>
                <c:pt idx="11">
                  <c:v>655.8916264458752</c:v>
                </c:pt>
                <c:pt idx="12">
                  <c:v>644.81414164285206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BB14-4220-805C-48A65C3721BB}"/>
            </c:ext>
          </c:extLst>
        </c:ser>
        <c:ser>
          <c:idx val="9"/>
          <c:order val="8"/>
          <c:tx>
            <c:strRef>
              <c:f>สรุปค่าใช้จ่าย!$J$3</c:f>
              <c:strCache>
                <c:ptCount val="1"/>
                <c:pt idx="0">
                  <c:v>ค่าสาธารณูปโภค</c:v>
                </c:pt>
              </c:strCache>
            </c:strRef>
          </c:tx>
          <c:spPr>
            <a:solidFill>
              <a:srgbClr val="FF00FF"/>
            </a:solidFill>
            <a:ln w="25400">
              <a:noFill/>
            </a:ln>
          </c:spPr>
          <c:invertIfNegative val="0"/>
          <c:cat>
            <c:numRef>
              <c:f>สรุปค่าใช้จ่าย!$A$4:$A$16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</c:numCache>
            </c:numRef>
          </c:cat>
          <c:val>
            <c:numRef>
              <c:f>สรุปค่าใช้จ่าย!$J$4:$J$16</c:f>
              <c:numCache>
                <c:formatCode>#,##0</c:formatCode>
                <c:ptCount val="13"/>
                <c:pt idx="0">
                  <c:v>436.23443980538184</c:v>
                </c:pt>
                <c:pt idx="1">
                  <c:v>305.31484887539909</c:v>
                </c:pt>
                <c:pt idx="2">
                  <c:v>365.74652884296972</c:v>
                </c:pt>
                <c:pt idx="3">
                  <c:v>385.73218907993004</c:v>
                </c:pt>
                <c:pt idx="4">
                  <c:v>337.49995541232556</c:v>
                </c:pt>
                <c:pt idx="5">
                  <c:v>383.98796436995605</c:v>
                </c:pt>
                <c:pt idx="6">
                  <c:v>354.56440384705701</c:v>
                </c:pt>
                <c:pt idx="7">
                  <c:v>302.36215798590194</c:v>
                </c:pt>
                <c:pt idx="8">
                  <c:v>329.68721577825642</c:v>
                </c:pt>
                <c:pt idx="9">
                  <c:v>276.58135635048137</c:v>
                </c:pt>
                <c:pt idx="10">
                  <c:v>341.79799783443889</c:v>
                </c:pt>
                <c:pt idx="11">
                  <c:v>304.50536795933806</c:v>
                </c:pt>
                <c:pt idx="12">
                  <c:v>313.22469283725701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B14-4220-805C-48A65C3721BB}"/>
            </c:ext>
          </c:extLst>
        </c:ser>
        <c:ser>
          <c:idx val="10"/>
          <c:order val="9"/>
          <c:tx>
            <c:strRef>
              <c:f>สรุปค่าใช้จ่าย!$K$3</c:f>
              <c:strCache>
                <c:ptCount val="1"/>
                <c:pt idx="0">
                  <c:v>ค่าใช้สอยอื่นๆ</c:v>
                </c:pt>
              </c:strCache>
            </c:strRef>
          </c:tx>
          <c:spPr>
            <a:solidFill>
              <a:srgbClr val="FFFF00"/>
            </a:solidFill>
            <a:ln w="25400">
              <a:noFill/>
            </a:ln>
          </c:spPr>
          <c:invertIfNegative val="0"/>
          <c:cat>
            <c:numRef>
              <c:f>สรุปค่าใช้จ่าย!$A$4:$A$16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</c:numCache>
            </c:numRef>
          </c:cat>
          <c:val>
            <c:numRef>
              <c:f>สรุปค่าใช้จ่าย!$K$4:$K$16</c:f>
              <c:numCache>
                <c:formatCode>#,##0</c:formatCode>
                <c:ptCount val="13"/>
                <c:pt idx="0">
                  <c:v>56.708637303781465</c:v>
                </c:pt>
                <c:pt idx="1">
                  <c:v>86.795656594608644</c:v>
                </c:pt>
                <c:pt idx="2">
                  <c:v>57.056117632797047</c:v>
                </c:pt>
                <c:pt idx="3">
                  <c:v>70.137575222329929</c:v>
                </c:pt>
                <c:pt idx="4">
                  <c:v>37.820379522175685</c:v>
                </c:pt>
                <c:pt idx="5">
                  <c:v>68.265629942498563</c:v>
                </c:pt>
                <c:pt idx="6">
                  <c:v>27.520583201591666</c:v>
                </c:pt>
                <c:pt idx="7">
                  <c:v>65.816215349638469</c:v>
                </c:pt>
                <c:pt idx="8">
                  <c:v>28.241965028584303</c:v>
                </c:pt>
                <c:pt idx="9">
                  <c:v>32.064156726779871</c:v>
                </c:pt>
                <c:pt idx="10">
                  <c:v>40.377168814300539</c:v>
                </c:pt>
                <c:pt idx="11">
                  <c:v>280.85058826001091</c:v>
                </c:pt>
                <c:pt idx="12">
                  <c:v>10.025812736036197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BB14-4220-805C-48A65C3721BB}"/>
            </c:ext>
          </c:extLst>
        </c:ser>
        <c:ser>
          <c:idx val="11"/>
          <c:order val="10"/>
          <c:tx>
            <c:strRef>
              <c:f>สรุปค่าใช้จ่าย!$L$3</c:f>
              <c:strCache>
                <c:ptCount val="1"/>
                <c:pt idx="0">
                  <c:v>ค่าใช้จ่ายอื่นๆ</c:v>
                </c:pt>
              </c:strCache>
            </c:strRef>
          </c:tx>
          <c:spPr>
            <a:solidFill>
              <a:srgbClr val="00FFFF"/>
            </a:solidFill>
            <a:ln w="25400">
              <a:noFill/>
            </a:ln>
          </c:spPr>
          <c:invertIfNegative val="0"/>
          <c:cat>
            <c:numRef>
              <c:f>สรุปค่าใช้จ่าย!$A$4:$A$16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</c:numCache>
            </c:numRef>
          </c:cat>
          <c:val>
            <c:numRef>
              <c:f>สรุปค่าใช้จ่าย!$L$4:$L$16</c:f>
              <c:numCache>
                <c:formatCode>#,##0</c:formatCode>
                <c:ptCount val="13"/>
                <c:pt idx="0">
                  <c:v>532.99121270328953</c:v>
                </c:pt>
                <c:pt idx="1">
                  <c:v>387.27182214952995</c:v>
                </c:pt>
                <c:pt idx="2">
                  <c:v>420.67497540021435</c:v>
                </c:pt>
                <c:pt idx="3">
                  <c:v>350.08661477078414</c:v>
                </c:pt>
                <c:pt idx="4">
                  <c:v>400.88290093217341</c:v>
                </c:pt>
                <c:pt idx="5">
                  <c:v>550.75324162635957</c:v>
                </c:pt>
                <c:pt idx="6">
                  <c:v>349.76433409837455</c:v>
                </c:pt>
                <c:pt idx="7">
                  <c:v>365.31491204754911</c:v>
                </c:pt>
                <c:pt idx="8">
                  <c:v>302.74296664688609</c:v>
                </c:pt>
                <c:pt idx="9">
                  <c:v>121.78869975801345</c:v>
                </c:pt>
                <c:pt idx="10">
                  <c:v>123.04291534055365</c:v>
                </c:pt>
                <c:pt idx="11">
                  <c:v>127.31844505513766</c:v>
                </c:pt>
                <c:pt idx="12">
                  <c:v>78.577480190716628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BB14-4220-805C-48A65C3721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58067232"/>
        <c:axId val="886445728"/>
      </c:barChart>
      <c:catAx>
        <c:axId val="1058067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864457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864457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5806723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4407777326331922"/>
          <c:y val="0.8124515356633053"/>
          <c:w val="0.70270644647537939"/>
          <c:h val="0.1601006891682399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th-TH" sz="2150" b="1" i="0" u="none" strike="noStrike" baseline="0">
                <a:solidFill>
                  <a:srgbClr val="000000"/>
                </a:solidFill>
                <a:latin typeface="Arial"/>
              </a:rPr>
              <a:t>ค่าใช้จ่าย(บาท)/RW แยกหมวดค่าใช้จ่าย Q3Y2568</a:t>
            </a:r>
          </a:p>
        </c:rich>
      </c:tx>
      <c:layout>
        <c:manualLayout>
          <c:xMode val="edge"/>
          <c:yMode val="edge"/>
          <c:x val="0.19742311057271686"/>
          <c:y val="2.782701653920054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4098819691865135E-2"/>
          <c:y val="0.18609264549527668"/>
          <c:w val="0.89209371217679989"/>
          <c:h val="0.5304509988416765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สรุปค่าใช้จ่าย!$B$3</c:f>
              <c:strCache>
                <c:ptCount val="1"/>
                <c:pt idx="0">
                  <c:v>บุคลากรรวม</c:v>
                </c:pt>
              </c:strCache>
            </c:strRef>
          </c:tx>
          <c:spPr>
            <a:solidFill>
              <a:srgbClr val="9999FF"/>
            </a:solidFill>
            <a:ln w="25400">
              <a:noFill/>
            </a:ln>
          </c:spPr>
          <c:invertIfNegative val="0"/>
          <c:cat>
            <c:numRef>
              <c:f>สรุปค่าใช้จ่าย!$A$4:$A$16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</c:numCache>
            </c:numRef>
          </c:cat>
          <c:val>
            <c:numRef>
              <c:f>สรุปค่าใช้จ่าย!$B$4:$B$16</c:f>
              <c:numCache>
                <c:formatCode>#,##0</c:formatCode>
                <c:ptCount val="13"/>
                <c:pt idx="0">
                  <c:v>13378.598721314242</c:v>
                </c:pt>
                <c:pt idx="1">
                  <c:v>10749.225537764354</c:v>
                </c:pt>
                <c:pt idx="2">
                  <c:v>10366.412781904928</c:v>
                </c:pt>
                <c:pt idx="3">
                  <c:v>10174.853598219719</c:v>
                </c:pt>
                <c:pt idx="4">
                  <c:v>10179.28529048051</c:v>
                </c:pt>
                <c:pt idx="5">
                  <c:v>10495.794774381508</c:v>
                </c:pt>
                <c:pt idx="6">
                  <c:v>8916.9405364071063</c:v>
                </c:pt>
                <c:pt idx="7">
                  <c:v>7438.9624824641533</c:v>
                </c:pt>
                <c:pt idx="8">
                  <c:v>8162.0973171716441</c:v>
                </c:pt>
                <c:pt idx="9">
                  <c:v>6986.9297930571938</c:v>
                </c:pt>
                <c:pt idx="10">
                  <c:v>7150.9552809899305</c:v>
                </c:pt>
                <c:pt idx="11">
                  <c:v>7047.9376028312454</c:v>
                </c:pt>
                <c:pt idx="12">
                  <c:v>6808.5621930957241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57-40D4-BF3B-6ABE848318C9}"/>
            </c:ext>
          </c:extLst>
        </c:ser>
        <c:ser>
          <c:idx val="1"/>
          <c:order val="1"/>
          <c:tx>
            <c:strRef>
              <c:f>สรุปค่าใช้จ่าย!$C$3</c:f>
              <c:strCache>
                <c:ptCount val="1"/>
                <c:pt idx="0">
                  <c:v>ค่าฝึกอบรม</c:v>
                </c:pt>
              </c:strCache>
            </c:strRef>
          </c:tx>
          <c:spPr>
            <a:solidFill>
              <a:srgbClr val="FFFF99"/>
            </a:solidFill>
            <a:ln w="25400">
              <a:noFill/>
            </a:ln>
          </c:spPr>
          <c:invertIfNegative val="0"/>
          <c:cat>
            <c:numRef>
              <c:f>สรุปค่าใช้จ่าย!$A$4:$A$16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</c:numCache>
            </c:numRef>
          </c:cat>
          <c:val>
            <c:numRef>
              <c:f>สรุปค่าใช้จ่าย!$C$4:$C$16</c:f>
              <c:numCache>
                <c:formatCode>#,##0</c:formatCode>
                <c:ptCount val="13"/>
                <c:pt idx="0">
                  <c:v>78.732636141946358</c:v>
                </c:pt>
                <c:pt idx="1">
                  <c:v>76.785607448641329</c:v>
                </c:pt>
                <c:pt idx="2">
                  <c:v>67.138728777274764</c:v>
                </c:pt>
                <c:pt idx="3">
                  <c:v>83.808365785437161</c:v>
                </c:pt>
                <c:pt idx="4">
                  <c:v>58.641702626641013</c:v>
                </c:pt>
                <c:pt idx="5">
                  <c:v>68.020725078860508</c:v>
                </c:pt>
                <c:pt idx="6">
                  <c:v>48.75734623694386</c:v>
                </c:pt>
                <c:pt idx="7">
                  <c:v>73.496550081048966</c:v>
                </c:pt>
                <c:pt idx="8">
                  <c:v>42.680629965494497</c:v>
                </c:pt>
                <c:pt idx="9">
                  <c:v>46.396841343869973</c:v>
                </c:pt>
                <c:pt idx="10">
                  <c:v>67.052454971304002</c:v>
                </c:pt>
                <c:pt idx="11">
                  <c:v>51.097999895134151</c:v>
                </c:pt>
                <c:pt idx="12">
                  <c:v>50.798208361053014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C57-40D4-BF3B-6ABE848318C9}"/>
            </c:ext>
          </c:extLst>
        </c:ser>
        <c:ser>
          <c:idx val="2"/>
          <c:order val="2"/>
          <c:tx>
            <c:strRef>
              <c:f>สรุปค่าใช้จ่าย!$D$3</c:f>
              <c:strCache>
                <c:ptCount val="1"/>
                <c:pt idx="0">
                  <c:v>ยาใช้ไป</c:v>
                </c:pt>
              </c:strCache>
            </c:strRef>
          </c:tx>
          <c:spPr>
            <a:solidFill>
              <a:srgbClr val="00FF00"/>
            </a:solidFill>
            <a:ln w="25400">
              <a:noFill/>
            </a:ln>
          </c:spPr>
          <c:invertIfNegative val="0"/>
          <c:cat>
            <c:numRef>
              <c:f>สรุปค่าใช้จ่าย!$A$4:$A$16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</c:numCache>
            </c:numRef>
          </c:cat>
          <c:val>
            <c:numRef>
              <c:f>สรุปค่าใช้จ่าย!$D$4:$D$16</c:f>
              <c:numCache>
                <c:formatCode>#,##0</c:formatCode>
                <c:ptCount val="13"/>
                <c:pt idx="0">
                  <c:v>1334.0954769689172</c:v>
                </c:pt>
                <c:pt idx="1">
                  <c:v>1403.4727917286043</c:v>
                </c:pt>
                <c:pt idx="2">
                  <c:v>1370.7604055853144</c:v>
                </c:pt>
                <c:pt idx="3">
                  <c:v>1446.2294719986537</c:v>
                </c:pt>
                <c:pt idx="4">
                  <c:v>1670.4174607123198</c:v>
                </c:pt>
                <c:pt idx="5">
                  <c:v>1687.7576549090647</c:v>
                </c:pt>
                <c:pt idx="6">
                  <c:v>1365.5717876235767</c:v>
                </c:pt>
                <c:pt idx="7">
                  <c:v>1569.038412462012</c:v>
                </c:pt>
                <c:pt idx="8">
                  <c:v>1747.2633467656724</c:v>
                </c:pt>
                <c:pt idx="9">
                  <c:v>1536.4047399827018</c:v>
                </c:pt>
                <c:pt idx="10">
                  <c:v>2263.1952261386864</c:v>
                </c:pt>
                <c:pt idx="11">
                  <c:v>2262.1856544789507</c:v>
                </c:pt>
                <c:pt idx="12">
                  <c:v>3858.2687949018245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C57-40D4-BF3B-6ABE848318C9}"/>
            </c:ext>
          </c:extLst>
        </c:ser>
        <c:ser>
          <c:idx val="4"/>
          <c:order val="3"/>
          <c:tx>
            <c:strRef>
              <c:f>สรุปค่าใช้จ่าย!$E$3</c:f>
              <c:strCache>
                <c:ptCount val="1"/>
                <c:pt idx="0">
                  <c:v>วัสดุการแพทย์</c:v>
                </c:pt>
              </c:strCache>
            </c:strRef>
          </c:tx>
          <c:spPr>
            <a:solidFill>
              <a:srgbClr val="660066"/>
            </a:solidFill>
            <a:ln w="25400">
              <a:noFill/>
            </a:ln>
          </c:spPr>
          <c:invertIfNegative val="0"/>
          <c:cat>
            <c:numRef>
              <c:f>สรุปค่าใช้จ่าย!$A$4:$A$16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</c:numCache>
            </c:numRef>
          </c:cat>
          <c:val>
            <c:numRef>
              <c:f>สรุปค่าใช้จ่าย!$E$4:$E$16</c:f>
              <c:numCache>
                <c:formatCode>#,##0</c:formatCode>
                <c:ptCount val="13"/>
                <c:pt idx="0">
                  <c:v>601.45948556783071</c:v>
                </c:pt>
                <c:pt idx="1">
                  <c:v>577.2205518031202</c:v>
                </c:pt>
                <c:pt idx="2">
                  <c:v>648.95862775397677</c:v>
                </c:pt>
                <c:pt idx="3">
                  <c:v>617.58323650409102</c:v>
                </c:pt>
                <c:pt idx="4">
                  <c:v>689.82593456863651</c:v>
                </c:pt>
                <c:pt idx="5">
                  <c:v>714.61870031333137</c:v>
                </c:pt>
                <c:pt idx="6">
                  <c:v>486.77831835482976</c:v>
                </c:pt>
                <c:pt idx="7">
                  <c:v>635.52397209347089</c:v>
                </c:pt>
                <c:pt idx="8">
                  <c:v>695.24614653793208</c:v>
                </c:pt>
                <c:pt idx="9">
                  <c:v>719.07000214635423</c:v>
                </c:pt>
                <c:pt idx="10">
                  <c:v>1314.746123309126</c:v>
                </c:pt>
                <c:pt idx="11">
                  <c:v>1469.3580036065459</c:v>
                </c:pt>
                <c:pt idx="12">
                  <c:v>2529.8949580729263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C57-40D4-BF3B-6ABE848318C9}"/>
            </c:ext>
          </c:extLst>
        </c:ser>
        <c:ser>
          <c:idx val="5"/>
          <c:order val="4"/>
          <c:tx>
            <c:strRef>
              <c:f>สรุปค่าใช้จ่าย!$F$3</c:f>
              <c:strCache>
                <c:ptCount val="1"/>
                <c:pt idx="0">
                  <c:v>วัสดุวิทยาศาสตร์ 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cat>
            <c:numRef>
              <c:f>สรุปค่าใช้จ่าย!$A$4:$A$16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</c:numCache>
            </c:numRef>
          </c:cat>
          <c:val>
            <c:numRef>
              <c:f>สรุปค่าใช้จ่าย!$F$4:$F$16</c:f>
              <c:numCache>
                <c:formatCode>#,##0</c:formatCode>
                <c:ptCount val="13"/>
                <c:pt idx="0">
                  <c:v>793.46625211037747</c:v>
                </c:pt>
                <c:pt idx="1">
                  <c:v>732.16493638376187</c:v>
                </c:pt>
                <c:pt idx="2">
                  <c:v>667.87473256610872</c:v>
                </c:pt>
                <c:pt idx="3">
                  <c:v>731.18885986801024</c:v>
                </c:pt>
                <c:pt idx="4">
                  <c:v>826.63607615068702</c:v>
                </c:pt>
                <c:pt idx="5">
                  <c:v>724.06810021518379</c:v>
                </c:pt>
                <c:pt idx="6">
                  <c:v>697.1746136954323</c:v>
                </c:pt>
                <c:pt idx="7">
                  <c:v>442.00177757970192</c:v>
                </c:pt>
                <c:pt idx="8">
                  <c:v>532.92160506905361</c:v>
                </c:pt>
                <c:pt idx="9">
                  <c:v>539.69487335803399</c:v>
                </c:pt>
                <c:pt idx="10">
                  <c:v>416.23388429239697</c:v>
                </c:pt>
                <c:pt idx="11">
                  <c:v>167.57826335832553</c:v>
                </c:pt>
                <c:pt idx="12">
                  <c:v>113.32511806952496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C57-40D4-BF3B-6ABE848318C9}"/>
            </c:ext>
          </c:extLst>
        </c:ser>
        <c:ser>
          <c:idx val="6"/>
          <c:order val="5"/>
          <c:tx>
            <c:strRef>
              <c:f>สรุปค่าใช้จ่าย!$G$3</c:f>
              <c:strCache>
                <c:ptCount val="1"/>
                <c:pt idx="0">
                  <c:v>วัสดุอื่น</c:v>
                </c:pt>
              </c:strCache>
            </c:strRef>
          </c:tx>
          <c:spPr>
            <a:solidFill>
              <a:srgbClr val="0066CC"/>
            </a:solidFill>
            <a:ln w="25400">
              <a:noFill/>
            </a:ln>
          </c:spPr>
          <c:invertIfNegative val="0"/>
          <c:cat>
            <c:numRef>
              <c:f>สรุปค่าใช้จ่าย!$A$4:$A$16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</c:numCache>
            </c:numRef>
          </c:cat>
          <c:val>
            <c:numRef>
              <c:f>สรุปค่าใช้จ่าย!$G$4:$G$16</c:f>
              <c:numCache>
                <c:formatCode>#,##0</c:formatCode>
                <c:ptCount val="13"/>
                <c:pt idx="0">
                  <c:v>827.28126258880627</c:v>
                </c:pt>
                <c:pt idx="1">
                  <c:v>650.69477337573119</c:v>
                </c:pt>
                <c:pt idx="2">
                  <c:v>705.26363318681661</c:v>
                </c:pt>
                <c:pt idx="3">
                  <c:v>784.53537318729138</c:v>
                </c:pt>
                <c:pt idx="4">
                  <c:v>649.93888300708829</c:v>
                </c:pt>
                <c:pt idx="5">
                  <c:v>772.84604501387332</c:v>
                </c:pt>
                <c:pt idx="6">
                  <c:v>807.90040119407593</c:v>
                </c:pt>
                <c:pt idx="7">
                  <c:v>571.48243936917186</c:v>
                </c:pt>
                <c:pt idx="8">
                  <c:v>553.14443755586353</c:v>
                </c:pt>
                <c:pt idx="9">
                  <c:v>432.68802847808217</c:v>
                </c:pt>
                <c:pt idx="10">
                  <c:v>435.98118972759369</c:v>
                </c:pt>
                <c:pt idx="11">
                  <c:v>405.83849887335407</c:v>
                </c:pt>
                <c:pt idx="12">
                  <c:v>402.57826644338797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C57-40D4-BF3B-6ABE848318C9}"/>
            </c:ext>
          </c:extLst>
        </c:ser>
        <c:ser>
          <c:idx val="7"/>
          <c:order val="6"/>
          <c:tx>
            <c:strRef>
              <c:f>สรุปค่าใช้จ่าย!$H$3</c:f>
              <c:strCache>
                <c:ptCount val="1"/>
                <c:pt idx="0">
                  <c:v>ซ่อมแซม/จ้างเหมา</c:v>
                </c:pt>
              </c:strCache>
            </c:strRef>
          </c:tx>
          <c:spPr>
            <a:solidFill>
              <a:srgbClr val="CCFFFF"/>
            </a:solidFill>
            <a:ln w="25400">
              <a:noFill/>
            </a:ln>
          </c:spPr>
          <c:invertIfNegative val="0"/>
          <c:cat>
            <c:numRef>
              <c:f>สรุปค่าใช้จ่าย!$A$4:$A$16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</c:numCache>
            </c:numRef>
          </c:cat>
          <c:val>
            <c:numRef>
              <c:f>สรุปค่าใช้จ่าย!$H$4:$H$16</c:f>
              <c:numCache>
                <c:formatCode>#,##0</c:formatCode>
                <c:ptCount val="13"/>
                <c:pt idx="0">
                  <c:v>693.21325257741114</c:v>
                </c:pt>
                <c:pt idx="1">
                  <c:v>543.9864554671185</c:v>
                </c:pt>
                <c:pt idx="2">
                  <c:v>686.69925233324466</c:v>
                </c:pt>
                <c:pt idx="3">
                  <c:v>613.74731234162471</c:v>
                </c:pt>
                <c:pt idx="4">
                  <c:v>804.68985931921191</c:v>
                </c:pt>
                <c:pt idx="5">
                  <c:v>735.63455659446026</c:v>
                </c:pt>
                <c:pt idx="6">
                  <c:v>910.2146940658065</c:v>
                </c:pt>
                <c:pt idx="7">
                  <c:v>906.60866322283039</c:v>
                </c:pt>
                <c:pt idx="8">
                  <c:v>916.72415558363934</c:v>
                </c:pt>
                <c:pt idx="9">
                  <c:v>624.93512967213462</c:v>
                </c:pt>
                <c:pt idx="10">
                  <c:v>1041.396963718772</c:v>
                </c:pt>
                <c:pt idx="11">
                  <c:v>401.27912991816044</c:v>
                </c:pt>
                <c:pt idx="12">
                  <c:v>831.34527307011081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C57-40D4-BF3B-6ABE848318C9}"/>
            </c:ext>
          </c:extLst>
        </c:ser>
        <c:ser>
          <c:idx val="8"/>
          <c:order val="7"/>
          <c:tx>
            <c:strRef>
              <c:f>สรุปค่าใช้จ่าย!$I$3</c:f>
              <c:strCache>
                <c:ptCount val="1"/>
                <c:pt idx="0">
                  <c:v>จ้างตรวจLAB</c:v>
                </c:pt>
              </c:strCache>
            </c:strRef>
          </c:tx>
          <c:spPr>
            <a:solidFill>
              <a:srgbClr val="FFFF00"/>
            </a:solidFill>
            <a:ln w="25400">
              <a:noFill/>
            </a:ln>
          </c:spPr>
          <c:invertIfNegative val="0"/>
          <c:cat>
            <c:numRef>
              <c:f>สรุปค่าใช้จ่าย!$A$4:$A$16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</c:numCache>
            </c:numRef>
          </c:cat>
          <c:val>
            <c:numRef>
              <c:f>สรุปค่าใช้จ่าย!$I$4:$I$16</c:f>
              <c:numCache>
                <c:formatCode>#,##0</c:formatCode>
                <c:ptCount val="13"/>
                <c:pt idx="0">
                  <c:v>187.49276057900872</c:v>
                </c:pt>
                <c:pt idx="1">
                  <c:v>194.36512302285396</c:v>
                </c:pt>
                <c:pt idx="2">
                  <c:v>184.11483873647364</c:v>
                </c:pt>
                <c:pt idx="3">
                  <c:v>257.38366177177301</c:v>
                </c:pt>
                <c:pt idx="4">
                  <c:v>266.47682091261669</c:v>
                </c:pt>
                <c:pt idx="5">
                  <c:v>329.63824198794191</c:v>
                </c:pt>
                <c:pt idx="6">
                  <c:v>140.68017085161983</c:v>
                </c:pt>
                <c:pt idx="7">
                  <c:v>392.996750649896</c:v>
                </c:pt>
                <c:pt idx="8">
                  <c:v>442.79266549863343</c:v>
                </c:pt>
                <c:pt idx="9">
                  <c:v>492.87857900378737</c:v>
                </c:pt>
                <c:pt idx="10">
                  <c:v>564.91630284882922</c:v>
                </c:pt>
                <c:pt idx="11">
                  <c:v>655.8916264458752</c:v>
                </c:pt>
                <c:pt idx="12">
                  <c:v>644.81414164285206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FC57-40D4-BF3B-6ABE848318C9}"/>
            </c:ext>
          </c:extLst>
        </c:ser>
        <c:ser>
          <c:idx val="9"/>
          <c:order val="8"/>
          <c:tx>
            <c:strRef>
              <c:f>สรุปค่าใช้จ่าย!$J$3</c:f>
              <c:strCache>
                <c:ptCount val="1"/>
                <c:pt idx="0">
                  <c:v>ค่าสาธารณูปโภค</c:v>
                </c:pt>
              </c:strCache>
            </c:strRef>
          </c:tx>
          <c:spPr>
            <a:solidFill>
              <a:srgbClr val="FF00FF"/>
            </a:solidFill>
            <a:ln w="25400">
              <a:noFill/>
            </a:ln>
          </c:spPr>
          <c:invertIfNegative val="0"/>
          <c:cat>
            <c:numRef>
              <c:f>สรุปค่าใช้จ่าย!$A$4:$A$16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</c:numCache>
            </c:numRef>
          </c:cat>
          <c:val>
            <c:numRef>
              <c:f>สรุปค่าใช้จ่าย!$J$4:$J$16</c:f>
              <c:numCache>
                <c:formatCode>#,##0</c:formatCode>
                <c:ptCount val="13"/>
                <c:pt idx="0">
                  <c:v>436.23443980538184</c:v>
                </c:pt>
                <c:pt idx="1">
                  <c:v>305.31484887539909</c:v>
                </c:pt>
                <c:pt idx="2">
                  <c:v>365.74652884296972</c:v>
                </c:pt>
                <c:pt idx="3">
                  <c:v>385.73218907993004</c:v>
                </c:pt>
                <c:pt idx="4">
                  <c:v>337.49995541232556</c:v>
                </c:pt>
                <c:pt idx="5">
                  <c:v>383.98796436995605</c:v>
                </c:pt>
                <c:pt idx="6">
                  <c:v>354.56440384705701</c:v>
                </c:pt>
                <c:pt idx="7">
                  <c:v>302.36215798590194</c:v>
                </c:pt>
                <c:pt idx="8">
                  <c:v>329.68721577825642</c:v>
                </c:pt>
                <c:pt idx="9">
                  <c:v>276.58135635048137</c:v>
                </c:pt>
                <c:pt idx="10">
                  <c:v>341.79799783443889</c:v>
                </c:pt>
                <c:pt idx="11">
                  <c:v>304.50536795933806</c:v>
                </c:pt>
                <c:pt idx="12">
                  <c:v>313.22469283725701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C57-40D4-BF3B-6ABE848318C9}"/>
            </c:ext>
          </c:extLst>
        </c:ser>
        <c:ser>
          <c:idx val="10"/>
          <c:order val="9"/>
          <c:tx>
            <c:strRef>
              <c:f>สรุปค่าใช้จ่าย!$K$3</c:f>
              <c:strCache>
                <c:ptCount val="1"/>
                <c:pt idx="0">
                  <c:v>ค่าใช้สอยอื่นๆ</c:v>
                </c:pt>
              </c:strCache>
            </c:strRef>
          </c:tx>
          <c:spPr>
            <a:solidFill>
              <a:srgbClr val="FFFF00"/>
            </a:solidFill>
            <a:ln w="25400">
              <a:noFill/>
            </a:ln>
          </c:spPr>
          <c:invertIfNegative val="0"/>
          <c:cat>
            <c:numRef>
              <c:f>สรุปค่าใช้จ่าย!$A$4:$A$16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</c:numCache>
            </c:numRef>
          </c:cat>
          <c:val>
            <c:numRef>
              <c:f>สรุปค่าใช้จ่าย!$K$4:$K$16</c:f>
              <c:numCache>
                <c:formatCode>#,##0</c:formatCode>
                <c:ptCount val="13"/>
                <c:pt idx="0">
                  <c:v>56.708637303781465</c:v>
                </c:pt>
                <c:pt idx="1">
                  <c:v>86.795656594608644</c:v>
                </c:pt>
                <c:pt idx="2">
                  <c:v>57.056117632797047</c:v>
                </c:pt>
                <c:pt idx="3">
                  <c:v>70.137575222329929</c:v>
                </c:pt>
                <c:pt idx="4">
                  <c:v>37.820379522175685</c:v>
                </c:pt>
                <c:pt idx="5">
                  <c:v>68.265629942498563</c:v>
                </c:pt>
                <c:pt idx="6">
                  <c:v>27.520583201591666</c:v>
                </c:pt>
                <c:pt idx="7">
                  <c:v>65.816215349638469</c:v>
                </c:pt>
                <c:pt idx="8">
                  <c:v>28.241965028584303</c:v>
                </c:pt>
                <c:pt idx="9">
                  <c:v>32.064156726779871</c:v>
                </c:pt>
                <c:pt idx="10">
                  <c:v>40.377168814300539</c:v>
                </c:pt>
                <c:pt idx="11">
                  <c:v>280.85058826001091</c:v>
                </c:pt>
                <c:pt idx="12">
                  <c:v>10.025812736036197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FC57-40D4-BF3B-6ABE848318C9}"/>
            </c:ext>
          </c:extLst>
        </c:ser>
        <c:ser>
          <c:idx val="11"/>
          <c:order val="10"/>
          <c:tx>
            <c:strRef>
              <c:f>สรุปค่าใช้จ่าย!$L$3</c:f>
              <c:strCache>
                <c:ptCount val="1"/>
                <c:pt idx="0">
                  <c:v>ค่าใช้จ่ายอื่นๆ</c:v>
                </c:pt>
              </c:strCache>
            </c:strRef>
          </c:tx>
          <c:spPr>
            <a:solidFill>
              <a:srgbClr val="00FFFF"/>
            </a:solidFill>
            <a:ln w="25400">
              <a:noFill/>
            </a:ln>
          </c:spPr>
          <c:invertIfNegative val="0"/>
          <c:cat>
            <c:numRef>
              <c:f>สรุปค่าใช้จ่าย!$A$4:$A$16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</c:numCache>
            </c:numRef>
          </c:cat>
          <c:val>
            <c:numRef>
              <c:f>สรุปค่าใช้จ่าย!$L$4:$L$16</c:f>
              <c:numCache>
                <c:formatCode>#,##0</c:formatCode>
                <c:ptCount val="13"/>
                <c:pt idx="0">
                  <c:v>532.99121270328953</c:v>
                </c:pt>
                <c:pt idx="1">
                  <c:v>387.27182214952995</c:v>
                </c:pt>
                <c:pt idx="2">
                  <c:v>420.67497540021435</c:v>
                </c:pt>
                <c:pt idx="3">
                  <c:v>350.08661477078414</c:v>
                </c:pt>
                <c:pt idx="4">
                  <c:v>400.88290093217341</c:v>
                </c:pt>
                <c:pt idx="5">
                  <c:v>550.75324162635957</c:v>
                </c:pt>
                <c:pt idx="6">
                  <c:v>349.76433409837455</c:v>
                </c:pt>
                <c:pt idx="7">
                  <c:v>365.31491204754911</c:v>
                </c:pt>
                <c:pt idx="8">
                  <c:v>302.74296664688609</c:v>
                </c:pt>
                <c:pt idx="9">
                  <c:v>121.78869975801345</c:v>
                </c:pt>
                <c:pt idx="10">
                  <c:v>123.04291534055365</c:v>
                </c:pt>
                <c:pt idx="11">
                  <c:v>127.31844505513766</c:v>
                </c:pt>
                <c:pt idx="12">
                  <c:v>78.577480190716628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FC57-40D4-BF3B-6ABE848318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86452800"/>
        <c:axId val="1158603952"/>
      </c:barChart>
      <c:catAx>
        <c:axId val="886452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586039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586039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8645280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4432768019382192"/>
          <c:y val="0.81013669642969266"/>
          <c:w val="0.70431909953563487"/>
          <c:h val="0.159067990305039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36</xdr:row>
      <xdr:rowOff>76200</xdr:rowOff>
    </xdr:from>
    <xdr:to>
      <xdr:col>7</xdr:col>
      <xdr:colOff>937260</xdr:colOff>
      <xdr:row>70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F9C52FF-10DB-4905-9ABD-B9DF41B4D3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464419</xdr:colOff>
      <xdr:row>1</xdr:row>
      <xdr:rowOff>157614</xdr:rowOff>
    </xdr:from>
    <xdr:to>
      <xdr:col>19</xdr:col>
      <xdr:colOff>406667</xdr:colOff>
      <xdr:row>29</xdr:row>
      <xdr:rowOff>134754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79B23D73-341E-4A45-91EE-396B62C42C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68580</xdr:colOff>
      <xdr:row>2</xdr:row>
      <xdr:rowOff>22860</xdr:rowOff>
    </xdr:from>
    <xdr:to>
      <xdr:col>27</xdr:col>
      <xdr:colOff>640080</xdr:colOff>
      <xdr:row>37</xdr:row>
      <xdr:rowOff>167640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B38FBDD-4898-4BFB-829E-B776FBC4C9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41</xdr:row>
      <xdr:rowOff>22860</xdr:rowOff>
    </xdr:from>
    <xdr:to>
      <xdr:col>11</xdr:col>
      <xdr:colOff>998220</xdr:colOff>
      <xdr:row>78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4C62D05-262E-4AEE-9C26-FD61541D5C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notebook%20anniz/Anniz/&#3611;&#3637;&#3591;&#3610;%2061/Risk%20score%2061/1.%20&#3605;.&#3588;.60/1.%20&#3605;.&#3588;.60/WorkSheetPlanfinPlus2561%20&#3648;&#3604;&#3639;&#3629;&#3609;%20&#3605;.&#3588;.60%20&#3603;%20&#3623;&#3633;&#3609;&#3607;&#3637;&#3656;%20......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Planfin2561"/>
      <sheetName val="Revenue"/>
      <sheetName val="Expense"/>
      <sheetName val="HGR2559"/>
      <sheetName val="การวิเคราะห์แผน 8 แบบ"/>
      <sheetName val="Mapping60"/>
      <sheetName val="1.WS-Re-Exp"/>
      <sheetName val="งบทดลอง รพ."/>
      <sheetName val="2.WS-ยา วชภฯ"/>
      <sheetName val="3.WS-วัสดุอื่น"/>
      <sheetName val="4.WS-แผน จน."/>
      <sheetName val="5.WS-แผน ลน."/>
      <sheetName val="6.WS-แผนลงทุน"/>
      <sheetName val="7.WS-แผน รพ.สต."/>
      <sheetName val="PlanFin Analysis"/>
      <sheetName val="WS2-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2">
          <cell r="A2" t="str">
            <v>4201020106.101</v>
          </cell>
          <cell r="B2" t="str">
            <v>รายได้แผ่นดิน-เงินชดใช้จากการผิดสัญญาการศึกษาและดูงาน</v>
          </cell>
          <cell r="C2">
            <v>1213</v>
          </cell>
          <cell r="D2">
            <v>32512544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  <cell r="L2">
            <v>0</v>
          </cell>
          <cell r="M2">
            <v>0</v>
          </cell>
          <cell r="N2">
            <v>0</v>
          </cell>
          <cell r="O2">
            <v>210814.42</v>
          </cell>
          <cell r="P2">
            <v>0</v>
          </cell>
          <cell r="Q2">
            <v>0</v>
          </cell>
          <cell r="R2">
            <v>0</v>
          </cell>
          <cell r="S2">
            <v>0</v>
          </cell>
          <cell r="T2">
            <v>0</v>
          </cell>
          <cell r="U2">
            <v>0</v>
          </cell>
          <cell r="V2">
            <v>0</v>
          </cell>
          <cell r="W2">
            <v>0</v>
          </cell>
          <cell r="X2">
            <v>0</v>
          </cell>
          <cell r="Y2">
            <v>0</v>
          </cell>
          <cell r="Z2">
            <v>0</v>
          </cell>
          <cell r="AA2">
            <v>0</v>
          </cell>
          <cell r="AB2">
            <v>0</v>
          </cell>
          <cell r="AC2">
            <v>0</v>
          </cell>
          <cell r="AD2">
            <v>0</v>
          </cell>
          <cell r="AE2">
            <v>0</v>
          </cell>
          <cell r="AF2">
            <v>0</v>
          </cell>
          <cell r="AG2">
            <v>0</v>
          </cell>
          <cell r="AH2">
            <v>0</v>
          </cell>
          <cell r="AI2">
            <v>0</v>
          </cell>
          <cell r="AJ2">
            <v>0</v>
          </cell>
          <cell r="AK2">
            <v>0</v>
          </cell>
          <cell r="AL2">
            <v>0</v>
          </cell>
          <cell r="AM2">
            <v>0</v>
          </cell>
          <cell r="AN2">
            <v>0</v>
          </cell>
          <cell r="AO2">
            <v>0</v>
          </cell>
          <cell r="AP2">
            <v>0</v>
          </cell>
          <cell r="AQ2">
            <v>0</v>
          </cell>
          <cell r="AR2">
            <v>0</v>
          </cell>
          <cell r="AS2">
            <v>0</v>
          </cell>
          <cell r="AT2">
            <v>0</v>
          </cell>
          <cell r="AU2">
            <v>0</v>
          </cell>
          <cell r="AV2">
            <v>0</v>
          </cell>
          <cell r="AW2">
            <v>0</v>
          </cell>
          <cell r="AX2">
            <v>0</v>
          </cell>
          <cell r="AY2">
            <v>0</v>
          </cell>
          <cell r="AZ2">
            <v>0</v>
          </cell>
          <cell r="BA2">
            <v>0</v>
          </cell>
          <cell r="BB2">
            <v>0</v>
          </cell>
          <cell r="BC2">
            <v>580598</v>
          </cell>
          <cell r="BD2">
            <v>0</v>
          </cell>
          <cell r="BE2">
            <v>0</v>
          </cell>
          <cell r="BF2">
            <v>0</v>
          </cell>
          <cell r="BG2">
            <v>0</v>
          </cell>
          <cell r="BH2">
            <v>0</v>
          </cell>
          <cell r="BI2">
            <v>0</v>
          </cell>
          <cell r="BJ2">
            <v>0</v>
          </cell>
          <cell r="BK2">
            <v>0</v>
          </cell>
          <cell r="BL2">
            <v>437762.32</v>
          </cell>
          <cell r="BM2">
            <v>0</v>
          </cell>
          <cell r="BN2">
            <v>0</v>
          </cell>
          <cell r="BO2">
            <v>0</v>
          </cell>
          <cell r="BP2">
            <v>0</v>
          </cell>
          <cell r="BQ2">
            <v>0</v>
          </cell>
          <cell r="BR2">
            <v>3848701.95</v>
          </cell>
          <cell r="BS2">
            <v>0</v>
          </cell>
          <cell r="BT2">
            <v>0</v>
          </cell>
          <cell r="BU2">
            <v>0</v>
          </cell>
          <cell r="BV2">
            <v>0</v>
          </cell>
          <cell r="BW2">
            <v>0</v>
          </cell>
          <cell r="BX2">
            <v>0</v>
          </cell>
          <cell r="BY2">
            <v>0</v>
          </cell>
          <cell r="BZ2">
            <v>0</v>
          </cell>
          <cell r="CA2">
            <v>0</v>
          </cell>
          <cell r="CB2">
            <v>0</v>
          </cell>
          <cell r="CC2">
            <v>0</v>
          </cell>
          <cell r="CD2">
            <v>0</v>
          </cell>
          <cell r="CE2">
            <v>0</v>
          </cell>
          <cell r="CF2">
            <v>0</v>
          </cell>
          <cell r="CG2">
            <v>0</v>
          </cell>
          <cell r="CH2">
            <v>0</v>
          </cell>
          <cell r="CI2">
            <v>0</v>
          </cell>
          <cell r="CJ2">
            <v>0</v>
          </cell>
          <cell r="CK2">
            <v>0</v>
          </cell>
          <cell r="CL2">
            <v>0</v>
          </cell>
        </row>
        <row r="3">
          <cell r="A3" t="str">
            <v>4201020199.101</v>
          </cell>
          <cell r="B3" t="str">
            <v>รายได้แผ่นดิน-ค่าปรับอื่น</v>
          </cell>
          <cell r="C3">
            <v>0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L3">
            <v>0</v>
          </cell>
          <cell r="M3">
            <v>0</v>
          </cell>
          <cell r="N3">
            <v>0</v>
          </cell>
          <cell r="O3">
            <v>61760</v>
          </cell>
          <cell r="P3">
            <v>0</v>
          </cell>
          <cell r="Q3">
            <v>0</v>
          </cell>
          <cell r="R3">
            <v>0</v>
          </cell>
          <cell r="S3">
            <v>0</v>
          </cell>
          <cell r="T3">
            <v>0</v>
          </cell>
          <cell r="U3">
            <v>0</v>
          </cell>
          <cell r="V3">
            <v>0</v>
          </cell>
          <cell r="W3">
            <v>1928640</v>
          </cell>
          <cell r="X3">
            <v>0</v>
          </cell>
          <cell r="Y3">
            <v>0</v>
          </cell>
          <cell r="Z3">
            <v>0</v>
          </cell>
          <cell r="AA3">
            <v>0</v>
          </cell>
          <cell r="AB3">
            <v>0</v>
          </cell>
          <cell r="AC3">
            <v>0</v>
          </cell>
          <cell r="AD3">
            <v>0</v>
          </cell>
          <cell r="AE3">
            <v>0</v>
          </cell>
          <cell r="AF3">
            <v>0</v>
          </cell>
          <cell r="AG3">
            <v>0</v>
          </cell>
          <cell r="AH3">
            <v>0</v>
          </cell>
          <cell r="AI3">
            <v>0</v>
          </cell>
          <cell r="AJ3">
            <v>0</v>
          </cell>
          <cell r="AK3">
            <v>0</v>
          </cell>
          <cell r="AL3">
            <v>0</v>
          </cell>
          <cell r="AM3">
            <v>0</v>
          </cell>
          <cell r="AN3">
            <v>0</v>
          </cell>
          <cell r="AO3">
            <v>0</v>
          </cell>
          <cell r="AP3">
            <v>0</v>
          </cell>
          <cell r="AQ3">
            <v>0</v>
          </cell>
          <cell r="AR3">
            <v>0</v>
          </cell>
          <cell r="AS3">
            <v>0</v>
          </cell>
          <cell r="AT3">
            <v>0</v>
          </cell>
          <cell r="AU3">
            <v>0</v>
          </cell>
          <cell r="AV3">
            <v>0</v>
          </cell>
          <cell r="AW3">
            <v>0</v>
          </cell>
          <cell r="AX3">
            <v>0</v>
          </cell>
          <cell r="AY3">
            <v>0</v>
          </cell>
          <cell r="AZ3">
            <v>0</v>
          </cell>
          <cell r="BA3">
            <v>0</v>
          </cell>
          <cell r="BB3">
            <v>0</v>
          </cell>
          <cell r="BC3">
            <v>0</v>
          </cell>
          <cell r="BD3">
            <v>4340</v>
          </cell>
          <cell r="BE3">
            <v>0</v>
          </cell>
          <cell r="BF3">
            <v>0</v>
          </cell>
          <cell r="BG3">
            <v>0</v>
          </cell>
          <cell r="BH3">
            <v>0</v>
          </cell>
          <cell r="BI3">
            <v>0</v>
          </cell>
          <cell r="BJ3">
            <v>0</v>
          </cell>
          <cell r="BK3">
            <v>0</v>
          </cell>
          <cell r="BL3">
            <v>0</v>
          </cell>
          <cell r="BM3">
            <v>0</v>
          </cell>
          <cell r="BN3">
            <v>0</v>
          </cell>
          <cell r="BO3">
            <v>0</v>
          </cell>
          <cell r="BP3">
            <v>0</v>
          </cell>
          <cell r="BQ3">
            <v>0</v>
          </cell>
          <cell r="BR3">
            <v>145278</v>
          </cell>
          <cell r="BS3">
            <v>0</v>
          </cell>
          <cell r="BT3">
            <v>0</v>
          </cell>
          <cell r="BU3">
            <v>0</v>
          </cell>
          <cell r="BV3">
            <v>0</v>
          </cell>
          <cell r="BW3">
            <v>0</v>
          </cell>
          <cell r="BX3">
            <v>0</v>
          </cell>
          <cell r="BY3">
            <v>0</v>
          </cell>
          <cell r="BZ3">
            <v>0</v>
          </cell>
          <cell r="CA3">
            <v>0</v>
          </cell>
          <cell r="CB3">
            <v>0</v>
          </cell>
          <cell r="CC3">
            <v>0</v>
          </cell>
          <cell r="CD3">
            <v>0</v>
          </cell>
          <cell r="CE3">
            <v>0</v>
          </cell>
          <cell r="CF3">
            <v>0</v>
          </cell>
          <cell r="CG3">
            <v>0</v>
          </cell>
          <cell r="CH3">
            <v>0</v>
          </cell>
          <cell r="CI3">
            <v>0</v>
          </cell>
          <cell r="CJ3">
            <v>0</v>
          </cell>
          <cell r="CK3">
            <v>0</v>
          </cell>
          <cell r="CL3">
            <v>0</v>
          </cell>
        </row>
        <row r="4">
          <cell r="A4" t="str">
            <v>4202010199.101</v>
          </cell>
          <cell r="B4" t="str">
            <v>รายได้ค่าธรรมเนียมการบริการอื่น</v>
          </cell>
          <cell r="C4">
            <v>386800</v>
          </cell>
          <cell r="D4">
            <v>900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700</v>
          </cell>
          <cell r="N4">
            <v>0</v>
          </cell>
          <cell r="O4">
            <v>30280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6100</v>
          </cell>
          <cell r="X4">
            <v>0</v>
          </cell>
          <cell r="Y4">
            <v>0</v>
          </cell>
          <cell r="Z4">
            <v>14200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  <cell r="AI4">
            <v>0</v>
          </cell>
          <cell r="AJ4">
            <v>900</v>
          </cell>
          <cell r="AK4">
            <v>1000</v>
          </cell>
          <cell r="AL4">
            <v>0</v>
          </cell>
          <cell r="AM4">
            <v>0</v>
          </cell>
          <cell r="AN4">
            <v>0</v>
          </cell>
          <cell r="AO4">
            <v>0</v>
          </cell>
          <cell r="AP4">
            <v>0</v>
          </cell>
          <cell r="AQ4">
            <v>0</v>
          </cell>
          <cell r="AR4">
            <v>0</v>
          </cell>
          <cell r="AS4">
            <v>0</v>
          </cell>
          <cell r="AT4">
            <v>0</v>
          </cell>
          <cell r="AU4">
            <v>0</v>
          </cell>
          <cell r="AV4">
            <v>0</v>
          </cell>
          <cell r="AW4">
            <v>0</v>
          </cell>
          <cell r="AX4">
            <v>0</v>
          </cell>
          <cell r="AY4">
            <v>200</v>
          </cell>
          <cell r="AZ4">
            <v>0</v>
          </cell>
          <cell r="BA4">
            <v>0</v>
          </cell>
          <cell r="BB4">
            <v>0</v>
          </cell>
          <cell r="BC4">
            <v>12200</v>
          </cell>
          <cell r="BD4">
            <v>0</v>
          </cell>
          <cell r="BE4">
            <v>0</v>
          </cell>
          <cell r="BF4">
            <v>0</v>
          </cell>
          <cell r="BG4">
            <v>0</v>
          </cell>
          <cell r="BH4">
            <v>0</v>
          </cell>
          <cell r="BI4">
            <v>0</v>
          </cell>
          <cell r="BJ4">
            <v>0</v>
          </cell>
          <cell r="BK4">
            <v>0</v>
          </cell>
          <cell r="BL4">
            <v>0</v>
          </cell>
          <cell r="BM4">
            <v>0</v>
          </cell>
          <cell r="BN4">
            <v>0</v>
          </cell>
          <cell r="BO4">
            <v>0</v>
          </cell>
          <cell r="BP4">
            <v>0</v>
          </cell>
          <cell r="BQ4">
            <v>0</v>
          </cell>
          <cell r="BR4">
            <v>263800</v>
          </cell>
          <cell r="BS4">
            <v>0</v>
          </cell>
          <cell r="BT4">
            <v>0</v>
          </cell>
          <cell r="BU4">
            <v>0</v>
          </cell>
          <cell r="BV4">
            <v>0</v>
          </cell>
          <cell r="BW4">
            <v>0</v>
          </cell>
          <cell r="BX4">
            <v>0</v>
          </cell>
          <cell r="BY4">
            <v>0</v>
          </cell>
          <cell r="BZ4">
            <v>0</v>
          </cell>
          <cell r="CA4">
            <v>0</v>
          </cell>
          <cell r="CB4">
            <v>51660</v>
          </cell>
          <cell r="CC4">
            <v>0</v>
          </cell>
          <cell r="CD4">
            <v>0</v>
          </cell>
          <cell r="CE4">
            <v>0</v>
          </cell>
          <cell r="CF4">
            <v>0</v>
          </cell>
          <cell r="CG4">
            <v>300</v>
          </cell>
          <cell r="CH4">
            <v>0</v>
          </cell>
          <cell r="CI4">
            <v>0</v>
          </cell>
          <cell r="CJ4">
            <v>0</v>
          </cell>
          <cell r="CK4">
            <v>0</v>
          </cell>
          <cell r="CL4">
            <v>0</v>
          </cell>
        </row>
        <row r="5">
          <cell r="A5" t="str">
            <v>4202020102.101</v>
          </cell>
          <cell r="B5" t="str">
            <v>รายได้ค่าเช่าอสังหา ริมทรัพย์จากบุคคลภายนอก</v>
          </cell>
          <cell r="C5">
            <v>0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  <cell r="AI5">
            <v>0</v>
          </cell>
          <cell r="AJ5">
            <v>0</v>
          </cell>
          <cell r="AK5">
            <v>14000</v>
          </cell>
          <cell r="AL5">
            <v>0</v>
          </cell>
          <cell r="AM5">
            <v>0</v>
          </cell>
          <cell r="AN5">
            <v>0</v>
          </cell>
          <cell r="AO5">
            <v>0</v>
          </cell>
          <cell r="AP5">
            <v>0</v>
          </cell>
          <cell r="AQ5">
            <v>0</v>
          </cell>
          <cell r="AR5">
            <v>0</v>
          </cell>
          <cell r="AS5">
            <v>0</v>
          </cell>
          <cell r="AT5">
            <v>0</v>
          </cell>
          <cell r="AU5">
            <v>0</v>
          </cell>
          <cell r="AV5">
            <v>0</v>
          </cell>
          <cell r="AW5">
            <v>0</v>
          </cell>
          <cell r="AX5">
            <v>0</v>
          </cell>
          <cell r="AY5">
            <v>0</v>
          </cell>
          <cell r="AZ5">
            <v>0</v>
          </cell>
          <cell r="BA5">
            <v>0</v>
          </cell>
          <cell r="BB5">
            <v>0</v>
          </cell>
          <cell r="BC5">
            <v>0</v>
          </cell>
          <cell r="BD5">
            <v>0</v>
          </cell>
          <cell r="BE5">
            <v>0</v>
          </cell>
          <cell r="BF5">
            <v>0</v>
          </cell>
          <cell r="BG5">
            <v>0</v>
          </cell>
          <cell r="BH5">
            <v>0</v>
          </cell>
          <cell r="BI5">
            <v>0</v>
          </cell>
          <cell r="BJ5">
            <v>0</v>
          </cell>
          <cell r="BK5">
            <v>0</v>
          </cell>
          <cell r="BL5">
            <v>1500</v>
          </cell>
          <cell r="BM5">
            <v>0</v>
          </cell>
          <cell r="BN5">
            <v>0</v>
          </cell>
          <cell r="BO5">
            <v>0</v>
          </cell>
          <cell r="BP5">
            <v>0</v>
          </cell>
          <cell r="BQ5">
            <v>0</v>
          </cell>
          <cell r="BR5">
            <v>0</v>
          </cell>
          <cell r="BS5">
            <v>0</v>
          </cell>
          <cell r="BT5">
            <v>0</v>
          </cell>
          <cell r="BU5">
            <v>0</v>
          </cell>
          <cell r="BV5">
            <v>0</v>
          </cell>
          <cell r="BW5">
            <v>0</v>
          </cell>
          <cell r="BX5">
            <v>0</v>
          </cell>
          <cell r="BY5">
            <v>0</v>
          </cell>
          <cell r="BZ5">
            <v>0</v>
          </cell>
          <cell r="CA5">
            <v>0</v>
          </cell>
          <cell r="CB5">
            <v>0</v>
          </cell>
          <cell r="CC5">
            <v>0</v>
          </cell>
          <cell r="CD5">
            <v>0</v>
          </cell>
          <cell r="CE5">
            <v>0</v>
          </cell>
          <cell r="CF5">
            <v>0</v>
          </cell>
          <cell r="CG5">
            <v>0</v>
          </cell>
          <cell r="CH5">
            <v>0</v>
          </cell>
          <cell r="CI5">
            <v>0</v>
          </cell>
          <cell r="CJ5">
            <v>0</v>
          </cell>
          <cell r="CK5">
            <v>0</v>
          </cell>
          <cell r="CL5">
            <v>0</v>
          </cell>
        </row>
        <row r="6">
          <cell r="A6" t="str">
            <v>4202030105.101</v>
          </cell>
          <cell r="B6" t="str">
            <v>รายได้แผ่นดิน-ค่าขายของเบ็ดเตล็ด</v>
          </cell>
          <cell r="C6">
            <v>128925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35200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71700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  <cell r="BD6">
            <v>0</v>
          </cell>
          <cell r="BE6">
            <v>0</v>
          </cell>
          <cell r="BF6">
            <v>0</v>
          </cell>
          <cell r="BG6">
            <v>0</v>
          </cell>
          <cell r="BH6">
            <v>0</v>
          </cell>
          <cell r="BI6">
            <v>0</v>
          </cell>
          <cell r="BJ6">
            <v>0</v>
          </cell>
          <cell r="BK6">
            <v>0</v>
          </cell>
          <cell r="BL6">
            <v>0</v>
          </cell>
          <cell r="BM6">
            <v>0</v>
          </cell>
          <cell r="BN6">
            <v>0</v>
          </cell>
          <cell r="BO6">
            <v>0</v>
          </cell>
          <cell r="BP6">
            <v>0</v>
          </cell>
          <cell r="BQ6">
            <v>0</v>
          </cell>
          <cell r="BR6">
            <v>42946</v>
          </cell>
          <cell r="BS6">
            <v>0</v>
          </cell>
          <cell r="BT6">
            <v>0</v>
          </cell>
          <cell r="BU6">
            <v>0</v>
          </cell>
          <cell r="BV6">
            <v>0</v>
          </cell>
          <cell r="BW6">
            <v>0</v>
          </cell>
          <cell r="BX6">
            <v>0</v>
          </cell>
          <cell r="BY6">
            <v>0</v>
          </cell>
          <cell r="BZ6">
            <v>0</v>
          </cell>
          <cell r="CA6">
            <v>0</v>
          </cell>
          <cell r="CB6">
            <v>0</v>
          </cell>
          <cell r="CC6">
            <v>0</v>
          </cell>
          <cell r="CD6">
            <v>0</v>
          </cell>
          <cell r="CE6">
            <v>0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</row>
        <row r="7">
          <cell r="A7" t="str">
            <v>4203010101.101</v>
          </cell>
          <cell r="B7" t="str">
            <v>รายได้ดอกเบี้ยเงินฝากที่สถาบันการเงิน</v>
          </cell>
          <cell r="C7">
            <v>0</v>
          </cell>
          <cell r="D7">
            <v>96691.4</v>
          </cell>
          <cell r="E7">
            <v>0</v>
          </cell>
          <cell r="F7">
            <v>86504.35</v>
          </cell>
          <cell r="G7">
            <v>0</v>
          </cell>
          <cell r="H7">
            <v>4207.5600000000004</v>
          </cell>
          <cell r="I7">
            <v>0</v>
          </cell>
          <cell r="J7">
            <v>0</v>
          </cell>
          <cell r="K7">
            <v>30156.34</v>
          </cell>
          <cell r="L7">
            <v>54722.18</v>
          </cell>
          <cell r="M7">
            <v>96.72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10338.18</v>
          </cell>
          <cell r="T7">
            <v>0</v>
          </cell>
          <cell r="U7">
            <v>0</v>
          </cell>
          <cell r="V7">
            <v>0</v>
          </cell>
          <cell r="W7">
            <v>624881.34</v>
          </cell>
          <cell r="X7">
            <v>0</v>
          </cell>
          <cell r="Y7">
            <v>0</v>
          </cell>
          <cell r="Z7">
            <v>76404.259999999995</v>
          </cell>
          <cell r="AA7">
            <v>0</v>
          </cell>
          <cell r="AB7">
            <v>6335.33</v>
          </cell>
          <cell r="AC7">
            <v>59287.83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>
            <v>0</v>
          </cell>
          <cell r="AJ7">
            <v>61828.51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O7">
            <v>0</v>
          </cell>
          <cell r="AP7">
            <v>0</v>
          </cell>
          <cell r="AQ7">
            <v>1719.98</v>
          </cell>
          <cell r="AR7">
            <v>0</v>
          </cell>
          <cell r="AS7">
            <v>0</v>
          </cell>
          <cell r="AT7">
            <v>0</v>
          </cell>
          <cell r="AU7">
            <v>0</v>
          </cell>
          <cell r="AV7">
            <v>0</v>
          </cell>
          <cell r="AW7">
            <v>0</v>
          </cell>
          <cell r="AX7">
            <v>0</v>
          </cell>
          <cell r="AY7">
            <v>0</v>
          </cell>
          <cell r="AZ7">
            <v>0</v>
          </cell>
          <cell r="BA7">
            <v>0</v>
          </cell>
          <cell r="BB7">
            <v>0</v>
          </cell>
          <cell r="BC7">
            <v>20933.650000000001</v>
          </cell>
          <cell r="BD7">
            <v>0</v>
          </cell>
          <cell r="BE7">
            <v>0</v>
          </cell>
          <cell r="BF7">
            <v>0</v>
          </cell>
          <cell r="BG7">
            <v>0</v>
          </cell>
          <cell r="BH7">
            <v>0</v>
          </cell>
          <cell r="BI7">
            <v>0</v>
          </cell>
          <cell r="BJ7">
            <v>0</v>
          </cell>
          <cell r="BK7">
            <v>0</v>
          </cell>
          <cell r="BL7">
            <v>0</v>
          </cell>
          <cell r="BM7">
            <v>0</v>
          </cell>
          <cell r="BN7">
            <v>0</v>
          </cell>
          <cell r="BO7">
            <v>25143.759999999998</v>
          </cell>
          <cell r="BP7">
            <v>0</v>
          </cell>
          <cell r="BQ7">
            <v>0</v>
          </cell>
          <cell r="BR7">
            <v>1572808.29</v>
          </cell>
          <cell r="BS7">
            <v>0</v>
          </cell>
          <cell r="BT7">
            <v>57381.85</v>
          </cell>
          <cell r="BU7">
            <v>0</v>
          </cell>
          <cell r="BV7">
            <v>0</v>
          </cell>
          <cell r="BW7">
            <v>83510.880000000005</v>
          </cell>
          <cell r="BX7">
            <v>179038.9</v>
          </cell>
          <cell r="BY7">
            <v>0</v>
          </cell>
          <cell r="BZ7">
            <v>0</v>
          </cell>
          <cell r="CA7">
            <v>0</v>
          </cell>
          <cell r="CB7">
            <v>4379.21</v>
          </cell>
          <cell r="CC7">
            <v>0</v>
          </cell>
          <cell r="CD7">
            <v>0</v>
          </cell>
          <cell r="CE7">
            <v>0</v>
          </cell>
          <cell r="CF7">
            <v>8553.01</v>
          </cell>
          <cell r="CG7">
            <v>833</v>
          </cell>
          <cell r="CH7">
            <v>77423.34</v>
          </cell>
          <cell r="CI7">
            <v>9459.5400000000009</v>
          </cell>
          <cell r="CJ7">
            <v>0</v>
          </cell>
          <cell r="CK7">
            <v>0</v>
          </cell>
          <cell r="CL7">
            <v>0</v>
          </cell>
        </row>
        <row r="8">
          <cell r="A8" t="str">
            <v>4205010104.101</v>
          </cell>
          <cell r="B8" t="str">
            <v>รายรับจากการขายอาคารและสิ่งปลูกสร้าง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141000</v>
          </cell>
          <cell r="BD8">
            <v>0</v>
          </cell>
          <cell r="BE8">
            <v>0</v>
          </cell>
          <cell r="BF8">
            <v>0</v>
          </cell>
          <cell r="BG8">
            <v>0</v>
          </cell>
          <cell r="BH8">
            <v>0</v>
          </cell>
          <cell r="BI8">
            <v>0</v>
          </cell>
          <cell r="BJ8">
            <v>0</v>
          </cell>
          <cell r="BK8">
            <v>0</v>
          </cell>
          <cell r="BL8">
            <v>0</v>
          </cell>
          <cell r="BM8">
            <v>0</v>
          </cell>
          <cell r="BN8">
            <v>0</v>
          </cell>
          <cell r="BO8">
            <v>0</v>
          </cell>
          <cell r="BP8">
            <v>0</v>
          </cell>
          <cell r="BQ8">
            <v>0</v>
          </cell>
          <cell r="BR8">
            <v>0</v>
          </cell>
          <cell r="BS8">
            <v>0</v>
          </cell>
          <cell r="BT8">
            <v>0</v>
          </cell>
          <cell r="BU8">
            <v>0</v>
          </cell>
          <cell r="BV8">
            <v>0</v>
          </cell>
          <cell r="BW8">
            <v>0</v>
          </cell>
          <cell r="BX8">
            <v>0</v>
          </cell>
          <cell r="BY8">
            <v>0</v>
          </cell>
          <cell r="BZ8">
            <v>0</v>
          </cell>
          <cell r="CA8">
            <v>0</v>
          </cell>
          <cell r="CB8">
            <v>0</v>
          </cell>
          <cell r="CC8">
            <v>0</v>
          </cell>
          <cell r="CD8">
            <v>0</v>
          </cell>
          <cell r="CE8">
            <v>0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</row>
        <row r="9">
          <cell r="A9" t="str">
            <v>4205010110.101</v>
          </cell>
          <cell r="B9" t="str">
            <v>รายรับจากการขายครุภัณฑ์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35500</v>
          </cell>
          <cell r="P9">
            <v>0</v>
          </cell>
          <cell r="Q9">
            <v>0</v>
          </cell>
          <cell r="R9">
            <v>0</v>
          </cell>
          <cell r="S9">
            <v>15874.68</v>
          </cell>
          <cell r="T9">
            <v>0</v>
          </cell>
          <cell r="U9">
            <v>0</v>
          </cell>
          <cell r="V9">
            <v>0</v>
          </cell>
          <cell r="W9">
            <v>11600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0</v>
          </cell>
          <cell r="BA9">
            <v>0</v>
          </cell>
          <cell r="BB9">
            <v>0</v>
          </cell>
          <cell r="BC9">
            <v>0</v>
          </cell>
          <cell r="BD9">
            <v>0</v>
          </cell>
          <cell r="BE9">
            <v>0</v>
          </cell>
          <cell r="BF9">
            <v>0</v>
          </cell>
          <cell r="BG9">
            <v>0</v>
          </cell>
          <cell r="BH9">
            <v>0</v>
          </cell>
          <cell r="BI9">
            <v>0</v>
          </cell>
          <cell r="BJ9">
            <v>0</v>
          </cell>
          <cell r="BK9">
            <v>0</v>
          </cell>
          <cell r="BL9">
            <v>0</v>
          </cell>
          <cell r="BM9">
            <v>0</v>
          </cell>
          <cell r="BN9">
            <v>0</v>
          </cell>
          <cell r="BO9">
            <v>0</v>
          </cell>
          <cell r="BP9">
            <v>0</v>
          </cell>
          <cell r="BQ9">
            <v>0</v>
          </cell>
          <cell r="BR9">
            <v>0</v>
          </cell>
          <cell r="BS9">
            <v>0</v>
          </cell>
          <cell r="BT9">
            <v>0</v>
          </cell>
          <cell r="BU9">
            <v>0</v>
          </cell>
          <cell r="BV9">
            <v>0</v>
          </cell>
          <cell r="BW9">
            <v>0</v>
          </cell>
          <cell r="BX9">
            <v>0</v>
          </cell>
          <cell r="BY9">
            <v>0</v>
          </cell>
          <cell r="BZ9">
            <v>0</v>
          </cell>
          <cell r="CA9">
            <v>0</v>
          </cell>
          <cell r="CB9">
            <v>0</v>
          </cell>
          <cell r="CC9">
            <v>0</v>
          </cell>
          <cell r="CD9">
            <v>0</v>
          </cell>
          <cell r="CE9">
            <v>0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</row>
        <row r="10">
          <cell r="A10" t="str">
            <v>4206010102.101</v>
          </cell>
          <cell r="B10" t="str">
            <v>รายได้เงินเหลือจ่ายปีเก่า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38337.42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105240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  <cell r="AN10">
            <v>0</v>
          </cell>
          <cell r="AO10">
            <v>0</v>
          </cell>
          <cell r="AP10">
            <v>0</v>
          </cell>
          <cell r="AQ10">
            <v>0</v>
          </cell>
          <cell r="AR10">
            <v>0</v>
          </cell>
          <cell r="AS10">
            <v>0</v>
          </cell>
          <cell r="AT10">
            <v>0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0</v>
          </cell>
          <cell r="BA10">
            <v>0</v>
          </cell>
          <cell r="BB10">
            <v>0</v>
          </cell>
          <cell r="BC10">
            <v>0</v>
          </cell>
          <cell r="BD10">
            <v>0</v>
          </cell>
          <cell r="BE10">
            <v>0</v>
          </cell>
          <cell r="BF10">
            <v>0</v>
          </cell>
          <cell r="BG10">
            <v>0</v>
          </cell>
          <cell r="BH10">
            <v>0</v>
          </cell>
          <cell r="BI10">
            <v>0</v>
          </cell>
          <cell r="BJ10">
            <v>0</v>
          </cell>
          <cell r="BK10">
            <v>0</v>
          </cell>
          <cell r="BL10">
            <v>500</v>
          </cell>
          <cell r="BM10">
            <v>0</v>
          </cell>
          <cell r="BN10">
            <v>0</v>
          </cell>
          <cell r="BO10">
            <v>0</v>
          </cell>
          <cell r="BP10">
            <v>0</v>
          </cell>
          <cell r="BQ10">
            <v>0</v>
          </cell>
          <cell r="BR10">
            <v>674954.36</v>
          </cell>
          <cell r="BS10">
            <v>0</v>
          </cell>
          <cell r="BT10">
            <v>0</v>
          </cell>
          <cell r="BU10">
            <v>0</v>
          </cell>
          <cell r="BV10">
            <v>0</v>
          </cell>
          <cell r="BW10">
            <v>0</v>
          </cell>
          <cell r="BX10">
            <v>0</v>
          </cell>
          <cell r="BY10">
            <v>0</v>
          </cell>
          <cell r="BZ10">
            <v>0</v>
          </cell>
          <cell r="CA10">
            <v>0</v>
          </cell>
          <cell r="CB10">
            <v>0</v>
          </cell>
          <cell r="CC10">
            <v>0</v>
          </cell>
          <cell r="CD10">
            <v>0</v>
          </cell>
          <cell r="CE10">
            <v>0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</row>
        <row r="11">
          <cell r="A11" t="str">
            <v>4207010102.102</v>
          </cell>
          <cell r="B11" t="str">
            <v>รายได้แผ่นดิน-ค่าปรับอื่นจ่ายคืน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0</v>
          </cell>
          <cell r="BA11">
            <v>0</v>
          </cell>
          <cell r="BB11">
            <v>0</v>
          </cell>
          <cell r="BC11">
            <v>0</v>
          </cell>
          <cell r="BD11">
            <v>0</v>
          </cell>
          <cell r="BE11">
            <v>0</v>
          </cell>
          <cell r="BF11">
            <v>0</v>
          </cell>
          <cell r="BG11">
            <v>0</v>
          </cell>
          <cell r="BH11">
            <v>0</v>
          </cell>
          <cell r="BI11">
            <v>0</v>
          </cell>
          <cell r="BJ11">
            <v>0</v>
          </cell>
          <cell r="BK11">
            <v>0</v>
          </cell>
          <cell r="BL11">
            <v>0</v>
          </cell>
          <cell r="BM11">
            <v>0</v>
          </cell>
          <cell r="BN11">
            <v>0</v>
          </cell>
          <cell r="BO11">
            <v>0</v>
          </cell>
          <cell r="BP11">
            <v>0</v>
          </cell>
          <cell r="BQ11">
            <v>0</v>
          </cell>
          <cell r="BR11">
            <v>-3653.3</v>
          </cell>
          <cell r="BS11">
            <v>0</v>
          </cell>
          <cell r="BT11">
            <v>0</v>
          </cell>
          <cell r="BU11">
            <v>0</v>
          </cell>
          <cell r="BV11">
            <v>0</v>
          </cell>
          <cell r="BW11">
            <v>0</v>
          </cell>
          <cell r="BX11">
            <v>0</v>
          </cell>
          <cell r="BY11">
            <v>0</v>
          </cell>
          <cell r="BZ11">
            <v>0</v>
          </cell>
          <cell r="CA11">
            <v>0</v>
          </cell>
          <cell r="CB11">
            <v>0</v>
          </cell>
          <cell r="CC11">
            <v>0</v>
          </cell>
          <cell r="CD11">
            <v>0</v>
          </cell>
          <cell r="CE11">
            <v>0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</row>
        <row r="12">
          <cell r="A12" t="str">
            <v>4301010102.101</v>
          </cell>
          <cell r="B12" t="str">
            <v>รายได้จากการจำหน่ายยาสมุนไพร -บุคคลภายนอก</v>
          </cell>
          <cell r="C12">
            <v>1354.77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381244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282416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500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2120</v>
          </cell>
          <cell r="BD12">
            <v>28917</v>
          </cell>
          <cell r="BE12">
            <v>0</v>
          </cell>
          <cell r="BF12">
            <v>0</v>
          </cell>
          <cell r="BG12">
            <v>120</v>
          </cell>
          <cell r="BH12">
            <v>0</v>
          </cell>
          <cell r="BI12">
            <v>0</v>
          </cell>
          <cell r="BJ12">
            <v>0</v>
          </cell>
          <cell r="BK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33506.300000000003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5081</v>
          </cell>
          <cell r="BV12">
            <v>21905</v>
          </cell>
          <cell r="BW12">
            <v>0</v>
          </cell>
          <cell r="BX12">
            <v>0</v>
          </cell>
          <cell r="BY12">
            <v>0</v>
          </cell>
          <cell r="BZ12">
            <v>0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600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</row>
        <row r="13">
          <cell r="A13" t="str">
            <v>4301010102.102</v>
          </cell>
          <cell r="B13" t="str">
            <v>รายได้จากการจำหน่ายสินค้าอื่น ๆ -บุคคลภายนอก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280559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  <cell r="AR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0</v>
          </cell>
          <cell r="AW13">
            <v>0</v>
          </cell>
          <cell r="AX13">
            <v>0</v>
          </cell>
          <cell r="AY13">
            <v>0</v>
          </cell>
          <cell r="AZ13">
            <v>0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E13">
            <v>0</v>
          </cell>
          <cell r="BF13">
            <v>0</v>
          </cell>
          <cell r="BG13">
            <v>0</v>
          </cell>
          <cell r="BH13">
            <v>0</v>
          </cell>
          <cell r="BI13">
            <v>0</v>
          </cell>
          <cell r="BJ13">
            <v>0</v>
          </cell>
          <cell r="BK13">
            <v>0</v>
          </cell>
          <cell r="BL13">
            <v>0</v>
          </cell>
          <cell r="BM13">
            <v>0</v>
          </cell>
          <cell r="BN13">
            <v>0</v>
          </cell>
          <cell r="BO13">
            <v>0</v>
          </cell>
          <cell r="BP13">
            <v>0</v>
          </cell>
          <cell r="BQ13">
            <v>0</v>
          </cell>
          <cell r="BR13">
            <v>0</v>
          </cell>
          <cell r="BS13">
            <v>0</v>
          </cell>
          <cell r="BT13">
            <v>0</v>
          </cell>
          <cell r="BU13">
            <v>0</v>
          </cell>
          <cell r="BV13">
            <v>1820</v>
          </cell>
          <cell r="BW13">
            <v>0</v>
          </cell>
          <cell r="BX13">
            <v>0</v>
          </cell>
          <cell r="BY13">
            <v>0</v>
          </cell>
          <cell r="BZ13">
            <v>0</v>
          </cell>
          <cell r="CA13">
            <v>0</v>
          </cell>
          <cell r="CB13">
            <v>0</v>
          </cell>
          <cell r="CC13">
            <v>0</v>
          </cell>
          <cell r="CD13">
            <v>0</v>
          </cell>
          <cell r="CE13">
            <v>0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</row>
        <row r="14">
          <cell r="A14" t="str">
            <v>4301010102.103</v>
          </cell>
          <cell r="B14" t="str">
            <v>รายได้จากการจำหน่ายยาสมุนไพร -หน่วยงานภาครัฐ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603940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7425148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  <cell r="BD14">
            <v>0</v>
          </cell>
          <cell r="BE14">
            <v>0</v>
          </cell>
          <cell r="BF14">
            <v>0</v>
          </cell>
          <cell r="BG14">
            <v>0</v>
          </cell>
          <cell r="BH14">
            <v>0</v>
          </cell>
          <cell r="BI14">
            <v>0</v>
          </cell>
          <cell r="BJ14">
            <v>0</v>
          </cell>
          <cell r="BK14">
            <v>0</v>
          </cell>
          <cell r="BL14">
            <v>0</v>
          </cell>
          <cell r="BM14">
            <v>0</v>
          </cell>
          <cell r="BN14">
            <v>0</v>
          </cell>
          <cell r="BO14">
            <v>0</v>
          </cell>
          <cell r="BP14">
            <v>0</v>
          </cell>
          <cell r="BQ14">
            <v>0</v>
          </cell>
          <cell r="BR14">
            <v>0</v>
          </cell>
          <cell r="BS14">
            <v>0</v>
          </cell>
          <cell r="BT14">
            <v>0</v>
          </cell>
          <cell r="BU14">
            <v>0</v>
          </cell>
          <cell r="BV14">
            <v>162167</v>
          </cell>
          <cell r="BW14">
            <v>0</v>
          </cell>
          <cell r="BX14">
            <v>0</v>
          </cell>
          <cell r="BY14">
            <v>0</v>
          </cell>
          <cell r="BZ14">
            <v>0</v>
          </cell>
          <cell r="CA14">
            <v>0</v>
          </cell>
          <cell r="CB14">
            <v>0</v>
          </cell>
          <cell r="CC14">
            <v>0</v>
          </cell>
          <cell r="CD14">
            <v>0</v>
          </cell>
          <cell r="CE14">
            <v>0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</row>
        <row r="15">
          <cell r="A15" t="str">
            <v>4301010102.104</v>
          </cell>
          <cell r="B15" t="str">
            <v>รายได้จากการจำหน่ายสินค้าอื่น ๆ -หน่วยงานภาครัฐ</v>
          </cell>
          <cell r="C15">
            <v>282557.40999999997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J15">
            <v>0</v>
          </cell>
          <cell r="BK15">
            <v>0</v>
          </cell>
          <cell r="BL15">
            <v>0</v>
          </cell>
          <cell r="BM15">
            <v>0</v>
          </cell>
          <cell r="BN15">
            <v>0</v>
          </cell>
          <cell r="BO15">
            <v>0</v>
          </cell>
          <cell r="BP15">
            <v>0</v>
          </cell>
          <cell r="BQ15">
            <v>0</v>
          </cell>
          <cell r="BR15">
            <v>0</v>
          </cell>
          <cell r="BS15">
            <v>0</v>
          </cell>
          <cell r="BT15">
            <v>0</v>
          </cell>
          <cell r="BU15">
            <v>0</v>
          </cell>
          <cell r="BV15">
            <v>4500</v>
          </cell>
          <cell r="BW15">
            <v>0</v>
          </cell>
          <cell r="BX15">
            <v>0</v>
          </cell>
          <cell r="BY15">
            <v>0</v>
          </cell>
          <cell r="BZ15">
            <v>0</v>
          </cell>
          <cell r="CA15">
            <v>0</v>
          </cell>
          <cell r="CB15">
            <v>0</v>
          </cell>
          <cell r="CC15">
            <v>0</v>
          </cell>
          <cell r="CD15">
            <v>0</v>
          </cell>
          <cell r="CE15">
            <v>0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</row>
        <row r="16">
          <cell r="A16" t="str">
            <v>4301010102.105</v>
          </cell>
          <cell r="B16" t="str">
            <v>ส่วนเพิ่มมูลค่าจากการผลิตสินค้า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29075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1423160.38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  <cell r="BD16">
            <v>0</v>
          </cell>
          <cell r="BE16">
            <v>0</v>
          </cell>
          <cell r="BF16">
            <v>0</v>
          </cell>
          <cell r="BG16">
            <v>0</v>
          </cell>
          <cell r="BH16">
            <v>0</v>
          </cell>
          <cell r="BI16">
            <v>0</v>
          </cell>
          <cell r="BJ16">
            <v>0</v>
          </cell>
          <cell r="BK16">
            <v>0</v>
          </cell>
          <cell r="BL16">
            <v>0</v>
          </cell>
          <cell r="BM16">
            <v>0</v>
          </cell>
          <cell r="BN16">
            <v>0</v>
          </cell>
          <cell r="BO16">
            <v>0</v>
          </cell>
          <cell r="BP16">
            <v>0</v>
          </cell>
          <cell r="BQ16">
            <v>0</v>
          </cell>
          <cell r="BR16">
            <v>0</v>
          </cell>
          <cell r="BS16">
            <v>0</v>
          </cell>
          <cell r="BT16">
            <v>0</v>
          </cell>
          <cell r="BU16">
            <v>0</v>
          </cell>
          <cell r="BV16">
            <v>0</v>
          </cell>
          <cell r="BW16">
            <v>0</v>
          </cell>
          <cell r="BX16">
            <v>0</v>
          </cell>
          <cell r="BY16">
            <v>0</v>
          </cell>
          <cell r="BZ16">
            <v>0</v>
          </cell>
          <cell r="CA16">
            <v>0</v>
          </cell>
          <cell r="CB16">
            <v>0</v>
          </cell>
          <cell r="CC16">
            <v>0</v>
          </cell>
          <cell r="CD16">
            <v>0</v>
          </cell>
          <cell r="CE16">
            <v>0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</row>
        <row r="17">
          <cell r="A17" t="str">
            <v>4301020102.101</v>
          </cell>
          <cell r="B17" t="str">
            <v>รายได้ค่าสิ่งส่งตรวจ - บุคคลภายนอก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2210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15600</v>
          </cell>
          <cell r="V17">
            <v>0</v>
          </cell>
          <cell r="W17">
            <v>87600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58630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0</v>
          </cell>
          <cell r="AR17">
            <v>0</v>
          </cell>
          <cell r="AS17">
            <v>0</v>
          </cell>
          <cell r="AT17">
            <v>0</v>
          </cell>
          <cell r="AU17">
            <v>0</v>
          </cell>
          <cell r="AV17">
            <v>0</v>
          </cell>
          <cell r="AW17">
            <v>0</v>
          </cell>
          <cell r="AX17">
            <v>27150</v>
          </cell>
          <cell r="AY17">
            <v>0</v>
          </cell>
          <cell r="AZ17">
            <v>0</v>
          </cell>
          <cell r="BA17">
            <v>0</v>
          </cell>
          <cell r="BB17">
            <v>0</v>
          </cell>
          <cell r="BC17">
            <v>2500150</v>
          </cell>
          <cell r="BD17">
            <v>0</v>
          </cell>
          <cell r="BE17">
            <v>0</v>
          </cell>
          <cell r="BF17">
            <v>0</v>
          </cell>
          <cell r="BG17">
            <v>0</v>
          </cell>
          <cell r="BH17">
            <v>0</v>
          </cell>
          <cell r="BI17">
            <v>0</v>
          </cell>
          <cell r="BJ17">
            <v>0</v>
          </cell>
          <cell r="BK17">
            <v>0</v>
          </cell>
          <cell r="BL17">
            <v>3013937</v>
          </cell>
          <cell r="BM17">
            <v>0</v>
          </cell>
          <cell r="BN17">
            <v>0</v>
          </cell>
          <cell r="BO17">
            <v>0</v>
          </cell>
          <cell r="BP17">
            <v>0</v>
          </cell>
          <cell r="BQ17">
            <v>0</v>
          </cell>
          <cell r="BR17">
            <v>424125</v>
          </cell>
          <cell r="BS17">
            <v>0</v>
          </cell>
          <cell r="BT17">
            <v>0</v>
          </cell>
          <cell r="BU17">
            <v>97385</v>
          </cell>
          <cell r="BV17">
            <v>0</v>
          </cell>
          <cell r="BW17">
            <v>0</v>
          </cell>
          <cell r="BX17">
            <v>0</v>
          </cell>
          <cell r="BY17">
            <v>0</v>
          </cell>
          <cell r="BZ17">
            <v>0</v>
          </cell>
          <cell r="CA17">
            <v>0</v>
          </cell>
          <cell r="CB17">
            <v>0</v>
          </cell>
          <cell r="CC17">
            <v>0</v>
          </cell>
          <cell r="CD17">
            <v>165173</v>
          </cell>
          <cell r="CE17">
            <v>0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</row>
        <row r="18">
          <cell r="A18" t="str">
            <v>4301020102.102</v>
          </cell>
          <cell r="B18" t="str">
            <v>รายได้ค่าตรวจสุขภาพ - บุคคลภายนอก</v>
          </cell>
          <cell r="C18">
            <v>1117818</v>
          </cell>
          <cell r="D18">
            <v>0</v>
          </cell>
          <cell r="E18">
            <v>7000</v>
          </cell>
          <cell r="F18">
            <v>16540</v>
          </cell>
          <cell r="G18">
            <v>0</v>
          </cell>
          <cell r="H18">
            <v>0</v>
          </cell>
          <cell r="I18">
            <v>13680</v>
          </cell>
          <cell r="J18">
            <v>72135</v>
          </cell>
          <cell r="K18">
            <v>0</v>
          </cell>
          <cell r="L18">
            <v>0</v>
          </cell>
          <cell r="M18">
            <v>142070</v>
          </cell>
          <cell r="N18">
            <v>0</v>
          </cell>
          <cell r="O18">
            <v>239539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15200</v>
          </cell>
          <cell r="V18">
            <v>0</v>
          </cell>
          <cell r="W18">
            <v>25800</v>
          </cell>
          <cell r="X18">
            <v>2400</v>
          </cell>
          <cell r="Y18">
            <v>54530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1500</v>
          </cell>
          <cell r="AF18">
            <v>0</v>
          </cell>
          <cell r="AG18">
            <v>0</v>
          </cell>
          <cell r="AH18">
            <v>150</v>
          </cell>
          <cell r="AI18">
            <v>31820</v>
          </cell>
          <cell r="AJ18">
            <v>1000</v>
          </cell>
          <cell r="AK18">
            <v>705580</v>
          </cell>
          <cell r="AL18">
            <v>1000</v>
          </cell>
          <cell r="AM18">
            <v>0</v>
          </cell>
          <cell r="AN18">
            <v>12350</v>
          </cell>
          <cell r="AO18">
            <v>0</v>
          </cell>
          <cell r="AP18">
            <v>4160</v>
          </cell>
          <cell r="AQ18">
            <v>0</v>
          </cell>
          <cell r="AR18">
            <v>310398</v>
          </cell>
          <cell r="AS18">
            <v>1500</v>
          </cell>
          <cell r="AT18">
            <v>8000</v>
          </cell>
          <cell r="AU18">
            <v>0</v>
          </cell>
          <cell r="AV18">
            <v>44410</v>
          </cell>
          <cell r="AW18">
            <v>0</v>
          </cell>
          <cell r="AX18">
            <v>2000</v>
          </cell>
          <cell r="AY18">
            <v>0</v>
          </cell>
          <cell r="AZ18">
            <v>500</v>
          </cell>
          <cell r="BA18">
            <v>0</v>
          </cell>
          <cell r="BB18">
            <v>0</v>
          </cell>
          <cell r="BC18">
            <v>717430</v>
          </cell>
          <cell r="BD18">
            <v>180147</v>
          </cell>
          <cell r="BE18">
            <v>12230</v>
          </cell>
          <cell r="BF18">
            <v>0</v>
          </cell>
          <cell r="BG18">
            <v>453033.5</v>
          </cell>
          <cell r="BH18">
            <v>0</v>
          </cell>
          <cell r="BI18">
            <v>0</v>
          </cell>
          <cell r="BJ18">
            <v>0</v>
          </cell>
          <cell r="BK18">
            <v>0</v>
          </cell>
          <cell r="BL18">
            <v>0</v>
          </cell>
          <cell r="BM18">
            <v>1000</v>
          </cell>
          <cell r="BN18">
            <v>1200</v>
          </cell>
          <cell r="BO18">
            <v>7000</v>
          </cell>
          <cell r="BP18">
            <v>28366</v>
          </cell>
          <cell r="BQ18">
            <v>1045</v>
          </cell>
          <cell r="BR18">
            <v>92360</v>
          </cell>
          <cell r="BS18">
            <v>23400</v>
          </cell>
          <cell r="BT18">
            <v>0</v>
          </cell>
          <cell r="BU18">
            <v>2800</v>
          </cell>
          <cell r="BV18">
            <v>0</v>
          </cell>
          <cell r="BW18">
            <v>0</v>
          </cell>
          <cell r="BX18">
            <v>79970</v>
          </cell>
          <cell r="BY18">
            <v>4400</v>
          </cell>
          <cell r="BZ18">
            <v>0</v>
          </cell>
          <cell r="CA18">
            <v>81439</v>
          </cell>
          <cell r="CB18">
            <v>0</v>
          </cell>
          <cell r="CC18">
            <v>104975</v>
          </cell>
          <cell r="CD18">
            <v>0</v>
          </cell>
          <cell r="CE18">
            <v>0</v>
          </cell>
          <cell r="CF18">
            <v>3480</v>
          </cell>
          <cell r="CG18">
            <v>37530</v>
          </cell>
          <cell r="CH18">
            <v>1500</v>
          </cell>
          <cell r="CI18">
            <v>0</v>
          </cell>
          <cell r="CJ18">
            <v>14240</v>
          </cell>
          <cell r="CK18">
            <v>0</v>
          </cell>
          <cell r="CL18">
            <v>0</v>
          </cell>
        </row>
        <row r="19">
          <cell r="A19" t="str">
            <v>4301020102.103</v>
          </cell>
          <cell r="B19" t="str">
            <v>รายได้ค่าสิ่งส่งตรวจ - หน่วยงานภาครัฐ</v>
          </cell>
          <cell r="C19">
            <v>3620030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1018505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200</v>
          </cell>
          <cell r="V19">
            <v>0</v>
          </cell>
          <cell r="W19">
            <v>6593274.6299999999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213660</v>
          </cell>
          <cell r="AI19">
            <v>0</v>
          </cell>
          <cell r="AJ19">
            <v>0</v>
          </cell>
          <cell r="AK19">
            <v>2052003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540</v>
          </cell>
          <cell r="AQ19">
            <v>1260</v>
          </cell>
          <cell r="AR19">
            <v>0</v>
          </cell>
          <cell r="AS19">
            <v>1400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955885</v>
          </cell>
          <cell r="BB19">
            <v>0</v>
          </cell>
          <cell r="BC19">
            <v>712410</v>
          </cell>
          <cell r="BD19">
            <v>1211161</v>
          </cell>
          <cell r="BE19">
            <v>0</v>
          </cell>
          <cell r="BF19">
            <v>0</v>
          </cell>
          <cell r="BG19">
            <v>424545</v>
          </cell>
          <cell r="BH19">
            <v>0</v>
          </cell>
          <cell r="BI19">
            <v>0</v>
          </cell>
          <cell r="BJ19">
            <v>0</v>
          </cell>
          <cell r="BK19">
            <v>0</v>
          </cell>
          <cell r="BL19">
            <v>5908400</v>
          </cell>
          <cell r="BM19">
            <v>0</v>
          </cell>
          <cell r="BN19">
            <v>0</v>
          </cell>
          <cell r="BO19">
            <v>7590</v>
          </cell>
          <cell r="BP19">
            <v>0</v>
          </cell>
          <cell r="BQ19">
            <v>0</v>
          </cell>
          <cell r="BR19">
            <v>4715960</v>
          </cell>
          <cell r="BS19">
            <v>0</v>
          </cell>
          <cell r="BT19">
            <v>0</v>
          </cell>
          <cell r="BU19">
            <v>127960</v>
          </cell>
          <cell r="BV19">
            <v>0</v>
          </cell>
          <cell r="BW19">
            <v>0</v>
          </cell>
          <cell r="BX19">
            <v>295060</v>
          </cell>
          <cell r="BY19">
            <v>0</v>
          </cell>
          <cell r="BZ19">
            <v>0</v>
          </cell>
          <cell r="CA19">
            <v>0</v>
          </cell>
          <cell r="CB19">
            <v>0</v>
          </cell>
          <cell r="CC19">
            <v>0</v>
          </cell>
          <cell r="CD19">
            <v>16500</v>
          </cell>
          <cell r="CE19">
            <v>0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</row>
        <row r="20">
          <cell r="A20" t="str">
            <v>4301020102.104</v>
          </cell>
          <cell r="B20" t="str">
            <v>รายได้ค่าตรวจสุขภาพ-หน่วยงานภาครัฐ</v>
          </cell>
          <cell r="C20">
            <v>967610</v>
          </cell>
          <cell r="D20">
            <v>0</v>
          </cell>
          <cell r="E20">
            <v>16200</v>
          </cell>
          <cell r="F20">
            <v>0</v>
          </cell>
          <cell r="G20">
            <v>0</v>
          </cell>
          <cell r="H20">
            <v>106710</v>
          </cell>
          <cell r="I20">
            <v>0</v>
          </cell>
          <cell r="J20">
            <v>120585</v>
          </cell>
          <cell r="K20">
            <v>0</v>
          </cell>
          <cell r="L20">
            <v>40710</v>
          </cell>
          <cell r="M20">
            <v>131030</v>
          </cell>
          <cell r="N20">
            <v>0</v>
          </cell>
          <cell r="O20">
            <v>370210</v>
          </cell>
          <cell r="P20">
            <v>3460</v>
          </cell>
          <cell r="Q20">
            <v>4560</v>
          </cell>
          <cell r="R20">
            <v>0</v>
          </cell>
          <cell r="S20">
            <v>117234</v>
          </cell>
          <cell r="T20">
            <v>0</v>
          </cell>
          <cell r="U20">
            <v>53035</v>
          </cell>
          <cell r="V20">
            <v>0</v>
          </cell>
          <cell r="W20">
            <v>2886417</v>
          </cell>
          <cell r="X20">
            <v>134384</v>
          </cell>
          <cell r="Y20">
            <v>98170</v>
          </cell>
          <cell r="Z20">
            <v>282489</v>
          </cell>
          <cell r="AA20">
            <v>0</v>
          </cell>
          <cell r="AB20">
            <v>110593</v>
          </cell>
          <cell r="AC20">
            <v>140603</v>
          </cell>
          <cell r="AD20">
            <v>99000</v>
          </cell>
          <cell r="AE20">
            <v>0</v>
          </cell>
          <cell r="AF20">
            <v>102489</v>
          </cell>
          <cell r="AG20">
            <v>1920</v>
          </cell>
          <cell r="AH20">
            <v>38419</v>
          </cell>
          <cell r="AI20">
            <v>0</v>
          </cell>
          <cell r="AJ20">
            <v>0</v>
          </cell>
          <cell r="AK20">
            <v>556510</v>
          </cell>
          <cell r="AL20">
            <v>0</v>
          </cell>
          <cell r="AM20">
            <v>92158</v>
          </cell>
          <cell r="AN20">
            <v>386217</v>
          </cell>
          <cell r="AO20">
            <v>40170</v>
          </cell>
          <cell r="AP20">
            <v>176450</v>
          </cell>
          <cell r="AQ20">
            <v>0</v>
          </cell>
          <cell r="AR20">
            <v>92190</v>
          </cell>
          <cell r="AS20">
            <v>0</v>
          </cell>
          <cell r="AT20">
            <v>250</v>
          </cell>
          <cell r="AU20">
            <v>55645</v>
          </cell>
          <cell r="AV20">
            <v>68943</v>
          </cell>
          <cell r="AW20">
            <v>0</v>
          </cell>
          <cell r="AX20">
            <v>94120</v>
          </cell>
          <cell r="AY20">
            <v>0</v>
          </cell>
          <cell r="AZ20">
            <v>0</v>
          </cell>
          <cell r="BA20">
            <v>397467</v>
          </cell>
          <cell r="BB20">
            <v>0</v>
          </cell>
          <cell r="BC20">
            <v>1936638</v>
          </cell>
          <cell r="BD20">
            <v>212740</v>
          </cell>
          <cell r="BE20">
            <v>37420</v>
          </cell>
          <cell r="BF20">
            <v>0</v>
          </cell>
          <cell r="BG20">
            <v>1030312.49</v>
          </cell>
          <cell r="BH20">
            <v>49250</v>
          </cell>
          <cell r="BI20">
            <v>0</v>
          </cell>
          <cell r="BJ20">
            <v>0</v>
          </cell>
          <cell r="BK20">
            <v>0</v>
          </cell>
          <cell r="BL20">
            <v>698066</v>
          </cell>
          <cell r="BM20">
            <v>0</v>
          </cell>
          <cell r="BN20">
            <v>0</v>
          </cell>
          <cell r="BO20">
            <v>123900</v>
          </cell>
          <cell r="BP20">
            <v>38566</v>
          </cell>
          <cell r="BQ20">
            <v>0</v>
          </cell>
          <cell r="BR20">
            <v>898770</v>
          </cell>
          <cell r="BS20">
            <v>0</v>
          </cell>
          <cell r="BT20">
            <v>0</v>
          </cell>
          <cell r="BU20">
            <v>0</v>
          </cell>
          <cell r="BV20">
            <v>0</v>
          </cell>
          <cell r="BW20">
            <v>0</v>
          </cell>
          <cell r="BX20">
            <v>12040</v>
          </cell>
          <cell r="BY20">
            <v>0</v>
          </cell>
          <cell r="BZ20">
            <v>0</v>
          </cell>
          <cell r="CA20">
            <v>0</v>
          </cell>
          <cell r="CB20">
            <v>0</v>
          </cell>
          <cell r="CC20">
            <v>58110</v>
          </cell>
          <cell r="CD20">
            <v>14600</v>
          </cell>
          <cell r="CE20">
            <v>112630</v>
          </cell>
          <cell r="CF20">
            <v>0</v>
          </cell>
          <cell r="CG20">
            <v>64190</v>
          </cell>
          <cell r="CH20">
            <v>0</v>
          </cell>
          <cell r="CI20">
            <v>0</v>
          </cell>
          <cell r="CJ20">
            <v>94238</v>
          </cell>
          <cell r="CK20">
            <v>0</v>
          </cell>
          <cell r="CL20">
            <v>0</v>
          </cell>
        </row>
        <row r="21">
          <cell r="A21" t="str">
            <v>4301020102.105</v>
          </cell>
          <cell r="B21" t="str">
            <v>รายได้จากระบบปฏิบัติการฉุกเฉิน (EMS)</v>
          </cell>
          <cell r="C21">
            <v>1477432</v>
          </cell>
          <cell r="D21">
            <v>44350</v>
          </cell>
          <cell r="E21">
            <v>107400</v>
          </cell>
          <cell r="F21">
            <v>52350</v>
          </cell>
          <cell r="G21">
            <v>9950</v>
          </cell>
          <cell r="H21">
            <v>114600</v>
          </cell>
          <cell r="I21">
            <v>52200</v>
          </cell>
          <cell r="J21">
            <v>93150</v>
          </cell>
          <cell r="K21">
            <v>59050</v>
          </cell>
          <cell r="L21">
            <v>154950</v>
          </cell>
          <cell r="M21">
            <v>297790</v>
          </cell>
          <cell r="N21">
            <v>0</v>
          </cell>
          <cell r="O21">
            <v>233450</v>
          </cell>
          <cell r="P21">
            <v>217400</v>
          </cell>
          <cell r="Q21">
            <v>47000</v>
          </cell>
          <cell r="R21">
            <v>233910.53</v>
          </cell>
          <cell r="S21">
            <v>84200</v>
          </cell>
          <cell r="T21">
            <v>92700</v>
          </cell>
          <cell r="U21">
            <v>84950</v>
          </cell>
          <cell r="V21">
            <v>95400</v>
          </cell>
          <cell r="W21">
            <v>1182450</v>
          </cell>
          <cell r="X21">
            <v>85350</v>
          </cell>
          <cell r="Y21">
            <v>284700</v>
          </cell>
          <cell r="Z21">
            <v>171100</v>
          </cell>
          <cell r="AA21">
            <v>73650</v>
          </cell>
          <cell r="AB21">
            <v>81800</v>
          </cell>
          <cell r="AC21">
            <v>345650</v>
          </cell>
          <cell r="AD21">
            <v>456800</v>
          </cell>
          <cell r="AE21">
            <v>178050</v>
          </cell>
          <cell r="AF21">
            <v>150450</v>
          </cell>
          <cell r="AG21">
            <v>197450</v>
          </cell>
          <cell r="AH21">
            <v>253000</v>
          </cell>
          <cell r="AI21">
            <v>115883</v>
          </cell>
          <cell r="AJ21">
            <v>213150</v>
          </cell>
          <cell r="AK21">
            <v>695850</v>
          </cell>
          <cell r="AL21">
            <v>91950</v>
          </cell>
          <cell r="AM21">
            <v>78900</v>
          </cell>
          <cell r="AN21">
            <v>309550</v>
          </cell>
          <cell r="AO21">
            <v>301900</v>
          </cell>
          <cell r="AP21">
            <v>323400</v>
          </cell>
          <cell r="AQ21">
            <v>64300</v>
          </cell>
          <cell r="AR21">
            <v>554272</v>
          </cell>
          <cell r="AS21">
            <v>227650</v>
          </cell>
          <cell r="AT21">
            <v>492850</v>
          </cell>
          <cell r="AU21">
            <v>389100</v>
          </cell>
          <cell r="AV21">
            <v>379750</v>
          </cell>
          <cell r="AW21">
            <v>58350</v>
          </cell>
          <cell r="AX21">
            <v>107450</v>
          </cell>
          <cell r="AY21">
            <v>84950</v>
          </cell>
          <cell r="AZ21">
            <v>75700</v>
          </cell>
          <cell r="BA21">
            <v>551200</v>
          </cell>
          <cell r="BB21">
            <v>153300</v>
          </cell>
          <cell r="BC21">
            <v>1031050</v>
          </cell>
          <cell r="BD21">
            <v>263150</v>
          </cell>
          <cell r="BE21">
            <v>69900</v>
          </cell>
          <cell r="BF21">
            <v>24450</v>
          </cell>
          <cell r="BG21">
            <v>70200</v>
          </cell>
          <cell r="BH21">
            <v>59950</v>
          </cell>
          <cell r="BI21">
            <v>3350</v>
          </cell>
          <cell r="BJ21">
            <v>92000</v>
          </cell>
          <cell r="BK21">
            <v>56550</v>
          </cell>
          <cell r="BL21">
            <v>801705</v>
          </cell>
          <cell r="BM21">
            <v>310850</v>
          </cell>
          <cell r="BN21">
            <v>152250</v>
          </cell>
          <cell r="BO21">
            <v>198450</v>
          </cell>
          <cell r="BP21">
            <v>160450</v>
          </cell>
          <cell r="BQ21">
            <v>93450</v>
          </cell>
          <cell r="BR21">
            <v>1284800</v>
          </cell>
          <cell r="BS21">
            <v>131400</v>
          </cell>
          <cell r="BT21">
            <v>66500</v>
          </cell>
          <cell r="BU21">
            <v>264850</v>
          </cell>
          <cell r="BV21">
            <v>52750</v>
          </cell>
          <cell r="BW21">
            <v>157450</v>
          </cell>
          <cell r="BX21">
            <v>300850</v>
          </cell>
          <cell r="BY21">
            <v>169600</v>
          </cell>
          <cell r="BZ21">
            <v>122400</v>
          </cell>
          <cell r="CA21">
            <v>106950</v>
          </cell>
          <cell r="CB21">
            <v>78950</v>
          </cell>
          <cell r="CC21">
            <v>243050</v>
          </cell>
          <cell r="CD21">
            <v>131900</v>
          </cell>
          <cell r="CE21">
            <v>144450</v>
          </cell>
          <cell r="CF21">
            <v>109100</v>
          </cell>
          <cell r="CG21">
            <v>45550</v>
          </cell>
          <cell r="CH21">
            <v>118150</v>
          </cell>
          <cell r="CI21">
            <v>115200</v>
          </cell>
          <cell r="CJ21">
            <v>251750</v>
          </cell>
          <cell r="CK21">
            <v>24500</v>
          </cell>
          <cell r="CL21">
            <v>34950</v>
          </cell>
        </row>
        <row r="22">
          <cell r="A22" t="str">
            <v>4301020102.106</v>
          </cell>
          <cell r="B22" t="str">
            <v xml:space="preserve">รายได้สนับสนุนยาและอื่น ๆ </v>
          </cell>
          <cell r="C22">
            <v>16357720.66</v>
          </cell>
          <cell r="D22">
            <v>0</v>
          </cell>
          <cell r="E22">
            <v>0</v>
          </cell>
          <cell r="F22">
            <v>1335768.21</v>
          </cell>
          <cell r="G22">
            <v>1244767.69</v>
          </cell>
          <cell r="H22">
            <v>2180792.48</v>
          </cell>
          <cell r="I22">
            <v>0</v>
          </cell>
          <cell r="J22">
            <v>4346448.22</v>
          </cell>
          <cell r="K22">
            <v>0</v>
          </cell>
          <cell r="L22">
            <v>1945015.24</v>
          </cell>
          <cell r="M22">
            <v>3892826.08</v>
          </cell>
          <cell r="N22">
            <v>302039.3</v>
          </cell>
          <cell r="O22">
            <v>10568309.17</v>
          </cell>
          <cell r="P22">
            <v>524719.14</v>
          </cell>
          <cell r="Q22">
            <v>1107733.03</v>
          </cell>
          <cell r="R22">
            <v>3165279.8</v>
          </cell>
          <cell r="S22">
            <v>0</v>
          </cell>
          <cell r="T22">
            <v>840329.59</v>
          </cell>
          <cell r="U22">
            <v>1408471.48</v>
          </cell>
          <cell r="V22">
            <v>0</v>
          </cell>
          <cell r="W22">
            <v>45962825</v>
          </cell>
          <cell r="X22">
            <v>0</v>
          </cell>
          <cell r="Y22">
            <v>1307786.83</v>
          </cell>
          <cell r="Z22">
            <v>0</v>
          </cell>
          <cell r="AA22">
            <v>104798.64</v>
          </cell>
          <cell r="AB22">
            <v>461457.62</v>
          </cell>
          <cell r="AC22">
            <v>0</v>
          </cell>
          <cell r="AD22">
            <v>0</v>
          </cell>
          <cell r="AE22">
            <v>0</v>
          </cell>
          <cell r="AF22">
            <v>1050</v>
          </cell>
          <cell r="AG22">
            <v>85942.399999999994</v>
          </cell>
          <cell r="AH22">
            <v>1201477.3600000001</v>
          </cell>
          <cell r="AI22">
            <v>0</v>
          </cell>
          <cell r="AJ22">
            <v>496763.28</v>
          </cell>
          <cell r="AK22">
            <v>54770714.729999997</v>
          </cell>
          <cell r="AL22">
            <v>0</v>
          </cell>
          <cell r="AM22">
            <v>0</v>
          </cell>
          <cell r="AN22">
            <v>315077.34999999998</v>
          </cell>
          <cell r="AO22">
            <v>0</v>
          </cell>
          <cell r="AP22">
            <v>3599995.45</v>
          </cell>
          <cell r="AQ22">
            <v>613891.78</v>
          </cell>
          <cell r="AR22">
            <v>131440</v>
          </cell>
          <cell r="AS22">
            <v>465057.93</v>
          </cell>
          <cell r="AT22">
            <v>2027558.87</v>
          </cell>
          <cell r="AU22">
            <v>2262880.73</v>
          </cell>
          <cell r="AV22">
            <v>530454</v>
          </cell>
          <cell r="AW22">
            <v>4023</v>
          </cell>
          <cell r="AX22">
            <v>2022639.6</v>
          </cell>
          <cell r="AY22">
            <v>2229795.81</v>
          </cell>
          <cell r="AZ22">
            <v>1467413.86</v>
          </cell>
          <cell r="BA22">
            <v>8839373.0399999991</v>
          </cell>
          <cell r="BB22">
            <v>633054.53</v>
          </cell>
          <cell r="BC22">
            <v>31568520.57</v>
          </cell>
          <cell r="BD22">
            <v>4261504.74</v>
          </cell>
          <cell r="BE22">
            <v>1117055.68</v>
          </cell>
          <cell r="BF22">
            <v>0</v>
          </cell>
          <cell r="BG22">
            <v>1187552.0900000001</v>
          </cell>
          <cell r="BH22">
            <v>2043224.22</v>
          </cell>
          <cell r="BI22">
            <v>0</v>
          </cell>
          <cell r="BJ22">
            <v>0</v>
          </cell>
          <cell r="BK22">
            <v>36611</v>
          </cell>
          <cell r="BL22">
            <v>2689037.73</v>
          </cell>
          <cell r="BM22">
            <v>3862046.92</v>
          </cell>
          <cell r="BN22">
            <v>2342501.7200000002</v>
          </cell>
          <cell r="BO22">
            <v>1502700.6</v>
          </cell>
          <cell r="BP22">
            <v>1054226.26</v>
          </cell>
          <cell r="BQ22">
            <v>869709.45</v>
          </cell>
          <cell r="BR22">
            <v>68988953.349999994</v>
          </cell>
          <cell r="BS22">
            <v>1104327.53</v>
          </cell>
          <cell r="BT22">
            <v>0</v>
          </cell>
          <cell r="BU22">
            <v>8110750.4199999999</v>
          </cell>
          <cell r="BV22">
            <v>0</v>
          </cell>
          <cell r="BW22">
            <v>1239321.51</v>
          </cell>
          <cell r="BX22">
            <v>6314339.4500000002</v>
          </cell>
          <cell r="BY22">
            <v>0</v>
          </cell>
          <cell r="BZ22">
            <v>0</v>
          </cell>
          <cell r="CA22">
            <v>1243218.1499999999</v>
          </cell>
          <cell r="CB22">
            <v>2223033.0699999998</v>
          </cell>
          <cell r="CC22">
            <v>3253911.15</v>
          </cell>
          <cell r="CD22">
            <v>1887795.3</v>
          </cell>
          <cell r="CE22">
            <v>3055947.29</v>
          </cell>
          <cell r="CF22">
            <v>0</v>
          </cell>
          <cell r="CG22">
            <v>446819.15</v>
          </cell>
          <cell r="CH22">
            <v>0</v>
          </cell>
          <cell r="CI22">
            <v>965830.43</v>
          </cell>
          <cell r="CJ22">
            <v>0</v>
          </cell>
          <cell r="CK22">
            <v>0</v>
          </cell>
          <cell r="CL22">
            <v>0</v>
          </cell>
        </row>
        <row r="23">
          <cell r="A23" t="str">
            <v>4301020104.104</v>
          </cell>
          <cell r="B23" t="str">
            <v>รายได้ค่ารักษาเบิกต้นสังกัด OP</v>
          </cell>
          <cell r="C23">
            <v>69674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51673</v>
          </cell>
          <cell r="J23">
            <v>2712450</v>
          </cell>
          <cell r="K23">
            <v>48620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613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21973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S23">
            <v>13227</v>
          </cell>
          <cell r="AT23">
            <v>5810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A23">
            <v>0</v>
          </cell>
          <cell r="BB23">
            <v>0</v>
          </cell>
          <cell r="BC23">
            <v>299429</v>
          </cell>
          <cell r="BD23">
            <v>0</v>
          </cell>
          <cell r="BE23">
            <v>0</v>
          </cell>
          <cell r="BF23">
            <v>0</v>
          </cell>
          <cell r="BG23">
            <v>0</v>
          </cell>
          <cell r="BH23">
            <v>0</v>
          </cell>
          <cell r="BI23">
            <v>0</v>
          </cell>
          <cell r="BJ23">
            <v>0</v>
          </cell>
          <cell r="BK23">
            <v>0</v>
          </cell>
          <cell r="BL23">
            <v>0</v>
          </cell>
          <cell r="BM23">
            <v>0</v>
          </cell>
          <cell r="BN23">
            <v>0</v>
          </cell>
          <cell r="BO23">
            <v>20690</v>
          </cell>
          <cell r="BP23">
            <v>0</v>
          </cell>
          <cell r="BQ23">
            <v>0</v>
          </cell>
          <cell r="BR23">
            <v>12911</v>
          </cell>
          <cell r="BS23">
            <v>0</v>
          </cell>
          <cell r="BT23">
            <v>0</v>
          </cell>
          <cell r="BU23">
            <v>0</v>
          </cell>
          <cell r="BV23">
            <v>0</v>
          </cell>
          <cell r="BW23">
            <v>0</v>
          </cell>
          <cell r="BX23">
            <v>0</v>
          </cell>
          <cell r="BY23">
            <v>0</v>
          </cell>
          <cell r="BZ23">
            <v>0</v>
          </cell>
          <cell r="CA23">
            <v>0</v>
          </cell>
          <cell r="CB23">
            <v>0</v>
          </cell>
          <cell r="CC23">
            <v>0</v>
          </cell>
          <cell r="CD23">
            <v>3570</v>
          </cell>
          <cell r="CE23">
            <v>0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</row>
        <row r="24">
          <cell r="A24" t="str">
            <v>4301020104.105</v>
          </cell>
          <cell r="B24" t="str">
            <v>รายได้ค่ารักษาเบิกต้นสังกัด IP</v>
          </cell>
          <cell r="C24">
            <v>1422061</v>
          </cell>
          <cell r="D24">
            <v>7919</v>
          </cell>
          <cell r="E24">
            <v>46254</v>
          </cell>
          <cell r="F24">
            <v>42359</v>
          </cell>
          <cell r="G24">
            <v>0</v>
          </cell>
          <cell r="H24">
            <v>92070</v>
          </cell>
          <cell r="I24">
            <v>6342.48</v>
          </cell>
          <cell r="J24">
            <v>53005</v>
          </cell>
          <cell r="K24">
            <v>0</v>
          </cell>
          <cell r="L24">
            <v>91603</v>
          </cell>
          <cell r="M24">
            <v>255749</v>
          </cell>
          <cell r="N24">
            <v>0</v>
          </cell>
          <cell r="O24">
            <v>497171.75</v>
          </cell>
          <cell r="P24">
            <v>53294</v>
          </cell>
          <cell r="Q24">
            <v>10576</v>
          </cell>
          <cell r="R24">
            <v>447488</v>
          </cell>
          <cell r="S24">
            <v>0</v>
          </cell>
          <cell r="T24">
            <v>106751</v>
          </cell>
          <cell r="U24">
            <v>25444</v>
          </cell>
          <cell r="V24">
            <v>0</v>
          </cell>
          <cell r="W24">
            <v>1807789</v>
          </cell>
          <cell r="X24">
            <v>0</v>
          </cell>
          <cell r="Y24">
            <v>18416</v>
          </cell>
          <cell r="Z24">
            <v>2382</v>
          </cell>
          <cell r="AA24">
            <v>72645</v>
          </cell>
          <cell r="AB24">
            <v>36889</v>
          </cell>
          <cell r="AC24">
            <v>75162</v>
          </cell>
          <cell r="AD24">
            <v>145361</v>
          </cell>
          <cell r="AE24">
            <v>66728</v>
          </cell>
          <cell r="AF24">
            <v>15711</v>
          </cell>
          <cell r="AG24">
            <v>15915</v>
          </cell>
          <cell r="AH24">
            <v>41616</v>
          </cell>
          <cell r="AI24">
            <v>13480</v>
          </cell>
          <cell r="AJ24">
            <v>2245</v>
          </cell>
          <cell r="AK24">
            <v>5518256</v>
          </cell>
          <cell r="AL24">
            <v>20437</v>
          </cell>
          <cell r="AM24">
            <v>0</v>
          </cell>
          <cell r="AN24">
            <v>172201</v>
          </cell>
          <cell r="AO24">
            <v>286230</v>
          </cell>
          <cell r="AP24">
            <v>62253</v>
          </cell>
          <cell r="AQ24">
            <v>2043</v>
          </cell>
          <cell r="AR24">
            <v>280523</v>
          </cell>
          <cell r="AS24">
            <v>5132</v>
          </cell>
          <cell r="AT24">
            <v>93513</v>
          </cell>
          <cell r="AU24">
            <v>49032</v>
          </cell>
          <cell r="AV24">
            <v>24877</v>
          </cell>
          <cell r="AW24">
            <v>24558</v>
          </cell>
          <cell r="AX24">
            <v>130265</v>
          </cell>
          <cell r="AY24">
            <v>15797</v>
          </cell>
          <cell r="AZ24">
            <v>4715</v>
          </cell>
          <cell r="BA24">
            <v>529079</v>
          </cell>
          <cell r="BB24">
            <v>0</v>
          </cell>
          <cell r="BC24">
            <v>2103644</v>
          </cell>
          <cell r="BD24">
            <v>153489</v>
          </cell>
          <cell r="BE24">
            <v>10992.25</v>
          </cell>
          <cell r="BF24">
            <v>6240</v>
          </cell>
          <cell r="BG24">
            <v>1177044.8</v>
          </cell>
          <cell r="BH24">
            <v>15116.5</v>
          </cell>
          <cell r="BI24">
            <v>0</v>
          </cell>
          <cell r="BJ24">
            <v>0</v>
          </cell>
          <cell r="BK24">
            <v>0</v>
          </cell>
          <cell r="BL24">
            <v>1078472</v>
          </cell>
          <cell r="BM24">
            <v>14109</v>
          </cell>
          <cell r="BN24">
            <v>0</v>
          </cell>
          <cell r="BO24">
            <v>43525</v>
          </cell>
          <cell r="BP24">
            <v>0</v>
          </cell>
          <cell r="BQ24">
            <v>0</v>
          </cell>
          <cell r="BR24">
            <v>10513633</v>
          </cell>
          <cell r="BS24">
            <v>90610</v>
          </cell>
          <cell r="BT24">
            <v>3749</v>
          </cell>
          <cell r="BU24">
            <v>829781</v>
          </cell>
          <cell r="BV24">
            <v>0</v>
          </cell>
          <cell r="BW24">
            <v>17690</v>
          </cell>
          <cell r="BX24">
            <v>91812</v>
          </cell>
          <cell r="BY24">
            <v>15249.94</v>
          </cell>
          <cell r="BZ24">
            <v>14629</v>
          </cell>
          <cell r="CA24">
            <v>93949</v>
          </cell>
          <cell r="CB24">
            <v>49555</v>
          </cell>
          <cell r="CC24">
            <v>85427</v>
          </cell>
          <cell r="CD24">
            <v>59838</v>
          </cell>
          <cell r="CE24">
            <v>25210</v>
          </cell>
          <cell r="CF24">
            <v>9580</v>
          </cell>
          <cell r="CG24">
            <v>0</v>
          </cell>
          <cell r="CH24">
            <v>0</v>
          </cell>
          <cell r="CI24">
            <v>10423</v>
          </cell>
          <cell r="CJ24">
            <v>249302</v>
          </cell>
          <cell r="CK24">
            <v>0</v>
          </cell>
          <cell r="CL24">
            <v>0</v>
          </cell>
        </row>
        <row r="25">
          <cell r="A25" t="str">
            <v>4301020104.106</v>
          </cell>
          <cell r="B25" t="str">
            <v>รายได้ค่ารักษาชำระเงิน OP</v>
          </cell>
          <cell r="C25">
            <v>32302008</v>
          </cell>
          <cell r="D25">
            <v>1977156</v>
          </cell>
          <cell r="E25">
            <v>1343397</v>
          </cell>
          <cell r="F25">
            <v>2716496</v>
          </cell>
          <cell r="G25">
            <v>892377</v>
          </cell>
          <cell r="H25">
            <v>3317808</v>
          </cell>
          <cell r="I25">
            <v>829352.83</v>
          </cell>
          <cell r="J25">
            <v>4415404</v>
          </cell>
          <cell r="K25">
            <v>722413</v>
          </cell>
          <cell r="L25">
            <v>1086919</v>
          </cell>
          <cell r="M25">
            <v>11240136.48</v>
          </cell>
          <cell r="N25">
            <v>33167</v>
          </cell>
          <cell r="O25">
            <v>15516752.25</v>
          </cell>
          <cell r="P25">
            <v>2391524</v>
          </cell>
          <cell r="Q25">
            <v>2373827.1</v>
          </cell>
          <cell r="R25">
            <v>3882390.5</v>
          </cell>
          <cell r="S25">
            <v>2165337</v>
          </cell>
          <cell r="T25">
            <v>3502209</v>
          </cell>
          <cell r="U25">
            <v>1583158.5</v>
          </cell>
          <cell r="V25">
            <v>1206916.24</v>
          </cell>
          <cell r="W25">
            <v>20827796.16</v>
          </cell>
          <cell r="X25">
            <v>1142115</v>
          </cell>
          <cell r="Y25">
            <v>4159984.26</v>
          </cell>
          <cell r="Z25">
            <v>2643689</v>
          </cell>
          <cell r="AA25">
            <v>920313.5</v>
          </cell>
          <cell r="AB25">
            <v>1331317.5</v>
          </cell>
          <cell r="AC25">
            <v>5574799.2000000002</v>
          </cell>
          <cell r="AD25">
            <v>6927669</v>
          </cell>
          <cell r="AE25">
            <v>1489282.64</v>
          </cell>
          <cell r="AF25">
            <v>949526</v>
          </cell>
          <cell r="AG25">
            <v>1029779</v>
          </cell>
          <cell r="AH25">
            <v>5369000.9199999999</v>
          </cell>
          <cell r="AI25">
            <v>1221876.25</v>
          </cell>
          <cell r="AJ25">
            <v>1803994.75</v>
          </cell>
          <cell r="AK25">
            <v>39360732</v>
          </cell>
          <cell r="AL25">
            <v>1504348</v>
          </cell>
          <cell r="AM25">
            <v>849556.47999999998</v>
          </cell>
          <cell r="AN25">
            <v>3436923</v>
          </cell>
          <cell r="AO25">
            <v>2907703</v>
          </cell>
          <cell r="AP25">
            <v>1399503</v>
          </cell>
          <cell r="AQ25">
            <v>475110</v>
          </cell>
          <cell r="AR25">
            <v>8137226</v>
          </cell>
          <cell r="AS25">
            <v>1619912</v>
          </cell>
          <cell r="AT25">
            <v>2916008.23</v>
          </cell>
          <cell r="AU25">
            <v>2167817</v>
          </cell>
          <cell r="AV25">
            <v>1056041</v>
          </cell>
          <cell r="AW25">
            <v>706259</v>
          </cell>
          <cell r="AX25">
            <v>1418027.25</v>
          </cell>
          <cell r="AY25">
            <v>1300735</v>
          </cell>
          <cell r="AZ25">
            <v>716617</v>
          </cell>
          <cell r="BA25">
            <v>12890238.5</v>
          </cell>
          <cell r="BB25">
            <v>1473050</v>
          </cell>
          <cell r="BC25">
            <v>35303988.299999997</v>
          </cell>
          <cell r="BD25">
            <v>5263503</v>
          </cell>
          <cell r="BE25">
            <v>1625024.5</v>
          </cell>
          <cell r="BF25">
            <v>2296705</v>
          </cell>
          <cell r="BG25">
            <v>30860615.129999999</v>
          </cell>
          <cell r="BH25">
            <v>819855.55</v>
          </cell>
          <cell r="BI25">
            <v>539571</v>
          </cell>
          <cell r="BJ25">
            <v>1370893</v>
          </cell>
          <cell r="BK25">
            <v>1514570</v>
          </cell>
          <cell r="BL25">
            <v>13778185.939999999</v>
          </cell>
          <cell r="BM25">
            <v>3669847</v>
          </cell>
          <cell r="BN25">
            <v>1542304.25</v>
          </cell>
          <cell r="BO25">
            <v>3714383.47</v>
          </cell>
          <cell r="BP25">
            <v>1544039</v>
          </cell>
          <cell r="BQ25">
            <v>3326053</v>
          </cell>
          <cell r="BR25">
            <v>45099895.549999997</v>
          </cell>
          <cell r="BS25">
            <v>2979228.25</v>
          </cell>
          <cell r="BT25">
            <v>2398370</v>
          </cell>
          <cell r="BU25">
            <v>9261401.5800000001</v>
          </cell>
          <cell r="BV25">
            <v>589414</v>
          </cell>
          <cell r="BW25">
            <v>2143766</v>
          </cell>
          <cell r="BX25">
            <v>6085195.25</v>
          </cell>
          <cell r="BY25">
            <v>1104400</v>
          </cell>
          <cell r="BZ25">
            <v>1667381</v>
          </cell>
          <cell r="CA25">
            <v>1354098</v>
          </cell>
          <cell r="CB25">
            <v>1889097.5</v>
          </cell>
          <cell r="CC25">
            <v>7693360.75</v>
          </cell>
          <cell r="CD25">
            <v>2484148</v>
          </cell>
          <cell r="CE25">
            <v>4713533</v>
          </cell>
          <cell r="CF25">
            <v>940860</v>
          </cell>
          <cell r="CG25">
            <v>1099532</v>
          </cell>
          <cell r="CH25">
            <v>626314</v>
          </cell>
          <cell r="CI25">
            <v>1192018</v>
          </cell>
          <cell r="CJ25">
            <v>7959432.5</v>
          </cell>
          <cell r="CK25">
            <v>556946</v>
          </cell>
          <cell r="CL25">
            <v>797957</v>
          </cell>
        </row>
        <row r="26">
          <cell r="A26" t="str">
            <v>4301020104.107</v>
          </cell>
          <cell r="B26" t="str">
            <v>รายได้ค่ารักษาชำระเงิน IP</v>
          </cell>
          <cell r="C26">
            <v>50035207</v>
          </cell>
          <cell r="D26">
            <v>895767</v>
          </cell>
          <cell r="E26">
            <v>828682</v>
          </cell>
          <cell r="F26">
            <v>2204794</v>
          </cell>
          <cell r="G26">
            <v>256084</v>
          </cell>
          <cell r="H26">
            <v>604729</v>
          </cell>
          <cell r="I26">
            <v>244176.38</v>
          </cell>
          <cell r="J26">
            <v>3101037</v>
          </cell>
          <cell r="K26">
            <v>45669</v>
          </cell>
          <cell r="L26">
            <v>430116</v>
          </cell>
          <cell r="M26">
            <v>7454455</v>
          </cell>
          <cell r="N26">
            <v>0</v>
          </cell>
          <cell r="O26">
            <v>20244723</v>
          </cell>
          <cell r="P26">
            <v>1249542</v>
          </cell>
          <cell r="Q26">
            <v>1054215</v>
          </cell>
          <cell r="R26">
            <v>4784914</v>
          </cell>
          <cell r="S26">
            <v>1503123</v>
          </cell>
          <cell r="T26">
            <v>4644419</v>
          </cell>
          <cell r="U26">
            <v>609249</v>
          </cell>
          <cell r="V26">
            <v>607513.98</v>
          </cell>
          <cell r="W26">
            <v>57904393.659999996</v>
          </cell>
          <cell r="X26">
            <v>368022</v>
          </cell>
          <cell r="Y26">
            <v>3541330</v>
          </cell>
          <cell r="Z26">
            <v>1907599</v>
          </cell>
          <cell r="AA26">
            <v>285269</v>
          </cell>
          <cell r="AB26">
            <v>567642</v>
          </cell>
          <cell r="AC26">
            <v>5528452</v>
          </cell>
          <cell r="AD26">
            <v>2870785</v>
          </cell>
          <cell r="AE26">
            <v>539983</v>
          </cell>
          <cell r="AF26">
            <v>327990</v>
          </cell>
          <cell r="AG26">
            <v>679662</v>
          </cell>
          <cell r="AH26">
            <v>5320466</v>
          </cell>
          <cell r="AI26">
            <v>664530</v>
          </cell>
          <cell r="AJ26">
            <v>466874</v>
          </cell>
          <cell r="AK26">
            <v>142883781.5</v>
          </cell>
          <cell r="AL26">
            <v>528549</v>
          </cell>
          <cell r="AM26">
            <v>604564.5</v>
          </cell>
          <cell r="AN26">
            <v>2720893</v>
          </cell>
          <cell r="AO26">
            <v>9333640</v>
          </cell>
          <cell r="AP26">
            <v>424937</v>
          </cell>
          <cell r="AQ26">
            <v>90349</v>
          </cell>
          <cell r="AR26">
            <v>9524077</v>
          </cell>
          <cell r="AS26">
            <v>429666</v>
          </cell>
          <cell r="AT26">
            <v>3454686</v>
          </cell>
          <cell r="AU26">
            <v>2822186</v>
          </cell>
          <cell r="AV26">
            <v>699558</v>
          </cell>
          <cell r="AW26">
            <v>435293</v>
          </cell>
          <cell r="AX26">
            <v>849843</v>
          </cell>
          <cell r="AY26">
            <v>454657</v>
          </cell>
          <cell r="AZ26">
            <v>351082</v>
          </cell>
          <cell r="BA26">
            <v>12949327</v>
          </cell>
          <cell r="BB26">
            <v>586427</v>
          </cell>
          <cell r="BC26">
            <v>60802715.420000002</v>
          </cell>
          <cell r="BD26">
            <v>4860349.9400000004</v>
          </cell>
          <cell r="BE26">
            <v>482930</v>
          </cell>
          <cell r="BF26">
            <v>1224365</v>
          </cell>
          <cell r="BG26">
            <v>49567269.880000003</v>
          </cell>
          <cell r="BH26">
            <v>267804</v>
          </cell>
          <cell r="BI26">
            <v>0</v>
          </cell>
          <cell r="BJ26">
            <v>164101</v>
          </cell>
          <cell r="BK26">
            <v>0</v>
          </cell>
          <cell r="BL26">
            <v>33432657</v>
          </cell>
          <cell r="BM26">
            <v>543459</v>
          </cell>
          <cell r="BN26">
            <v>290890</v>
          </cell>
          <cell r="BO26">
            <v>1653825.3</v>
          </cell>
          <cell r="BP26">
            <v>586753</v>
          </cell>
          <cell r="BQ26">
            <v>451032</v>
          </cell>
          <cell r="BR26">
            <v>99464939</v>
          </cell>
          <cell r="BS26">
            <v>844348</v>
          </cell>
          <cell r="BT26">
            <v>878519</v>
          </cell>
          <cell r="BU26">
            <v>7752089</v>
          </cell>
          <cell r="BV26">
            <v>10764</v>
          </cell>
          <cell r="BW26">
            <v>82055</v>
          </cell>
          <cell r="BX26">
            <v>3188598</v>
          </cell>
          <cell r="BY26">
            <v>392754</v>
          </cell>
          <cell r="BZ26">
            <v>342404</v>
          </cell>
          <cell r="CA26">
            <v>334138</v>
          </cell>
          <cell r="CB26">
            <v>1094372</v>
          </cell>
          <cell r="CC26">
            <v>3391454</v>
          </cell>
          <cell r="CD26">
            <v>2575348.9</v>
          </cell>
          <cell r="CE26">
            <v>3412091</v>
          </cell>
          <cell r="CF26">
            <v>663623</v>
          </cell>
          <cell r="CG26">
            <v>145453</v>
          </cell>
          <cell r="CH26">
            <v>448856</v>
          </cell>
          <cell r="CI26">
            <v>150600</v>
          </cell>
          <cell r="CJ26">
            <v>3136441</v>
          </cell>
          <cell r="CK26">
            <v>69631</v>
          </cell>
          <cell r="CL26">
            <v>14941</v>
          </cell>
        </row>
        <row r="27">
          <cell r="A27" t="str">
            <v>4301020104.401</v>
          </cell>
          <cell r="B27" t="str">
            <v>รายได้ค่ารักษาเบิกจ่ายตรงกรมบัญชีกลาง OP</v>
          </cell>
          <cell r="C27">
            <v>64973485</v>
          </cell>
          <cell r="D27">
            <v>9348908.3599999994</v>
          </cell>
          <cell r="E27">
            <v>3613667.5</v>
          </cell>
          <cell r="F27">
            <v>2674648</v>
          </cell>
          <cell r="G27">
            <v>1062952</v>
          </cell>
          <cell r="H27">
            <v>12150186</v>
          </cell>
          <cell r="I27">
            <v>2435057.64</v>
          </cell>
          <cell r="J27">
            <v>10848367.949999999</v>
          </cell>
          <cell r="K27">
            <v>2733541</v>
          </cell>
          <cell r="L27">
            <v>1761038.24</v>
          </cell>
          <cell r="M27">
            <v>18322668.829999998</v>
          </cell>
          <cell r="N27">
            <v>0</v>
          </cell>
          <cell r="O27">
            <v>27278596</v>
          </cell>
          <cell r="P27">
            <v>3449457.55</v>
          </cell>
          <cell r="Q27">
            <v>2384415.2999999998</v>
          </cell>
          <cell r="R27">
            <v>11021973</v>
          </cell>
          <cell r="S27">
            <v>4071017</v>
          </cell>
          <cell r="T27">
            <v>5373340</v>
          </cell>
          <cell r="U27">
            <v>3060373</v>
          </cell>
          <cell r="V27">
            <v>1212004.76</v>
          </cell>
          <cell r="W27">
            <v>70111467</v>
          </cell>
          <cell r="X27">
            <v>1079524</v>
          </cell>
          <cell r="Y27">
            <v>5354107.75</v>
          </cell>
          <cell r="Z27">
            <v>2136221</v>
          </cell>
          <cell r="AA27">
            <v>1617467</v>
          </cell>
          <cell r="AB27">
            <v>2577730.5</v>
          </cell>
          <cell r="AC27">
            <v>3953287.5</v>
          </cell>
          <cell r="AD27">
            <v>10213199.199999999</v>
          </cell>
          <cell r="AE27">
            <v>3039386.11</v>
          </cell>
          <cell r="AF27">
            <v>1930725</v>
          </cell>
          <cell r="AG27">
            <v>1960694</v>
          </cell>
          <cell r="AH27">
            <v>8332144</v>
          </cell>
          <cell r="AI27">
            <v>2095722</v>
          </cell>
          <cell r="AJ27">
            <v>1583376.75</v>
          </cell>
          <cell r="AK27">
            <v>218422368.59999999</v>
          </cell>
          <cell r="AL27">
            <v>2214753</v>
          </cell>
          <cell r="AM27">
            <v>2109997.5</v>
          </cell>
          <cell r="AN27">
            <v>7653909</v>
          </cell>
          <cell r="AO27">
            <v>8555746</v>
          </cell>
          <cell r="AP27">
            <v>5414663</v>
          </cell>
          <cell r="AQ27">
            <v>1186308</v>
          </cell>
          <cell r="AR27">
            <v>30486529.75</v>
          </cell>
          <cell r="AS27">
            <v>3325980.5</v>
          </cell>
          <cell r="AT27">
            <v>21139480</v>
          </cell>
          <cell r="AU27">
            <v>6730253</v>
          </cell>
          <cell r="AV27">
            <v>1789416</v>
          </cell>
          <cell r="AW27">
            <v>1327080.5</v>
          </cell>
          <cell r="AX27">
            <v>4592639.4400000004</v>
          </cell>
          <cell r="AY27">
            <v>2764886</v>
          </cell>
          <cell r="AZ27">
            <v>2116080</v>
          </cell>
          <cell r="BA27">
            <v>43390916</v>
          </cell>
          <cell r="BB27">
            <v>1954877.26</v>
          </cell>
          <cell r="BC27">
            <v>88650279</v>
          </cell>
          <cell r="BD27">
            <v>9230252</v>
          </cell>
          <cell r="BE27">
            <v>2965201.75</v>
          </cell>
          <cell r="BF27">
            <v>2070226</v>
          </cell>
          <cell r="BG27">
            <v>43547547.170000002</v>
          </cell>
          <cell r="BH27">
            <v>892437</v>
          </cell>
          <cell r="BI27">
            <v>612966</v>
          </cell>
          <cell r="BJ27">
            <v>742635.85</v>
          </cell>
          <cell r="BK27">
            <v>781705</v>
          </cell>
          <cell r="BL27">
            <v>44493282</v>
          </cell>
          <cell r="BM27">
            <v>6053035</v>
          </cell>
          <cell r="BN27">
            <v>3421531</v>
          </cell>
          <cell r="BO27">
            <v>5874070</v>
          </cell>
          <cell r="BP27">
            <v>2791178.51</v>
          </cell>
          <cell r="BQ27">
            <v>1988776</v>
          </cell>
          <cell r="BR27">
            <v>268917459</v>
          </cell>
          <cell r="BS27">
            <v>4184425.25</v>
          </cell>
          <cell r="BT27">
            <v>3013592.72</v>
          </cell>
          <cell r="BU27">
            <v>31863852.48</v>
          </cell>
          <cell r="BV27">
            <v>1077311</v>
          </cell>
          <cell r="BW27">
            <v>2858526</v>
          </cell>
          <cell r="BX27">
            <v>19978691.75</v>
          </cell>
          <cell r="BY27">
            <v>2662702.89</v>
          </cell>
          <cell r="BZ27">
            <v>2110813.85</v>
          </cell>
          <cell r="CA27">
            <v>3824714</v>
          </cell>
          <cell r="CB27">
            <v>3397516.75</v>
          </cell>
          <cell r="CC27">
            <v>12941554.25</v>
          </cell>
          <cell r="CD27">
            <v>2715401.4</v>
          </cell>
          <cell r="CE27">
            <v>7510011.5</v>
          </cell>
          <cell r="CF27">
            <v>2492688.5</v>
          </cell>
          <cell r="CG27">
            <v>1940293</v>
          </cell>
          <cell r="CH27">
            <v>1089978.5</v>
          </cell>
          <cell r="CI27">
            <v>1777923</v>
          </cell>
          <cell r="CJ27">
            <v>15440579.5</v>
          </cell>
          <cell r="CK27">
            <v>777575</v>
          </cell>
          <cell r="CL27">
            <v>629254.39</v>
          </cell>
        </row>
        <row r="28">
          <cell r="A28" t="str">
            <v>4301020104.402</v>
          </cell>
          <cell r="B28" t="str">
            <v>รายได้ค่ารักษาเบิกจ่ายตรงกรมบัญชีกลาง IP</v>
          </cell>
          <cell r="C28">
            <v>31717518.93</v>
          </cell>
          <cell r="D28">
            <v>513395</v>
          </cell>
          <cell r="E28">
            <v>1267882.95</v>
          </cell>
          <cell r="F28">
            <v>943408</v>
          </cell>
          <cell r="G28">
            <v>220633</v>
          </cell>
          <cell r="H28">
            <v>2862447.83</v>
          </cell>
          <cell r="I28">
            <v>1040409.18</v>
          </cell>
          <cell r="J28">
            <v>2789527.71</v>
          </cell>
          <cell r="K28">
            <v>727558</v>
          </cell>
          <cell r="L28">
            <v>641033.48</v>
          </cell>
          <cell r="M28">
            <v>8240945</v>
          </cell>
          <cell r="N28">
            <v>0</v>
          </cell>
          <cell r="O28">
            <v>14814964.5</v>
          </cell>
          <cell r="P28">
            <v>1623230</v>
          </cell>
          <cell r="Q28">
            <v>1465181.92</v>
          </cell>
          <cell r="R28">
            <v>6472442.4199999999</v>
          </cell>
          <cell r="S28">
            <v>943402.11</v>
          </cell>
          <cell r="T28">
            <v>1813231</v>
          </cell>
          <cell r="U28">
            <v>1778732</v>
          </cell>
          <cell r="V28">
            <v>430087.22</v>
          </cell>
          <cell r="W28">
            <v>61919053.710000001</v>
          </cell>
          <cell r="X28">
            <v>833159</v>
          </cell>
          <cell r="Y28">
            <v>2300348</v>
          </cell>
          <cell r="Z28">
            <v>1231002</v>
          </cell>
          <cell r="AA28">
            <v>647901</v>
          </cell>
          <cell r="AB28">
            <v>545499</v>
          </cell>
          <cell r="AC28">
            <v>2302801</v>
          </cell>
          <cell r="AD28">
            <v>4294563</v>
          </cell>
          <cell r="AE28">
            <v>1416782</v>
          </cell>
          <cell r="AF28">
            <v>962522</v>
          </cell>
          <cell r="AG28">
            <v>620986</v>
          </cell>
          <cell r="AH28">
            <v>3311461</v>
          </cell>
          <cell r="AI28">
            <v>867503</v>
          </cell>
          <cell r="AJ28">
            <v>557981.86</v>
          </cell>
          <cell r="AK28">
            <v>131826976.5</v>
          </cell>
          <cell r="AL28">
            <v>748524</v>
          </cell>
          <cell r="AM28">
            <v>903316.5</v>
          </cell>
          <cell r="AN28">
            <v>9075399.3399999999</v>
          </cell>
          <cell r="AO28">
            <v>4898455.96</v>
          </cell>
          <cell r="AP28">
            <v>1881609</v>
          </cell>
          <cell r="AQ28">
            <v>307081.05</v>
          </cell>
          <cell r="AR28">
            <v>12743474</v>
          </cell>
          <cell r="AS28">
            <v>1144820</v>
          </cell>
          <cell r="AT28">
            <v>2380584.09</v>
          </cell>
          <cell r="AU28">
            <v>4597407</v>
          </cell>
          <cell r="AV28">
            <v>1020207</v>
          </cell>
          <cell r="AW28">
            <v>999041</v>
          </cell>
          <cell r="AX28">
            <v>2166384.39</v>
          </cell>
          <cell r="AY28">
            <v>605323</v>
          </cell>
          <cell r="AZ28">
            <v>792285.7</v>
          </cell>
          <cell r="BA28">
            <v>15463921</v>
          </cell>
          <cell r="BB28">
            <v>1776212.8</v>
          </cell>
          <cell r="BC28">
            <v>58900411</v>
          </cell>
          <cell r="BD28">
            <v>4055181</v>
          </cell>
          <cell r="BE28">
            <v>634476.61</v>
          </cell>
          <cell r="BF28">
            <v>615254</v>
          </cell>
          <cell r="BG28">
            <v>34872369.899999999</v>
          </cell>
          <cell r="BH28">
            <v>315118</v>
          </cell>
          <cell r="BI28">
            <v>0</v>
          </cell>
          <cell r="BJ28">
            <v>267339</v>
          </cell>
          <cell r="BK28">
            <v>0</v>
          </cell>
          <cell r="BL28">
            <v>27757867</v>
          </cell>
          <cell r="BM28">
            <v>1807794.81</v>
          </cell>
          <cell r="BN28">
            <v>1116963.71</v>
          </cell>
          <cell r="BO28">
            <v>2708402.36</v>
          </cell>
          <cell r="BP28">
            <v>1165919</v>
          </cell>
          <cell r="BQ28">
            <v>1492598.35</v>
          </cell>
          <cell r="BR28">
            <v>218488425.87</v>
          </cell>
          <cell r="BS28">
            <v>2235840.12</v>
          </cell>
          <cell r="BT28">
            <v>2397330.04</v>
          </cell>
          <cell r="BU28">
            <v>13434131.779999999</v>
          </cell>
          <cell r="BV28">
            <v>102968</v>
          </cell>
          <cell r="BW28">
            <v>1044957</v>
          </cell>
          <cell r="BX28">
            <v>4530061.25</v>
          </cell>
          <cell r="BY28">
            <v>775791.5</v>
          </cell>
          <cell r="BZ28">
            <v>506692.09</v>
          </cell>
          <cell r="CA28">
            <v>1530153</v>
          </cell>
          <cell r="CB28">
            <v>2178481</v>
          </cell>
          <cell r="CC28">
            <v>3622239</v>
          </cell>
          <cell r="CD28">
            <v>1773479</v>
          </cell>
          <cell r="CE28">
            <v>3582300.5</v>
          </cell>
          <cell r="CF28">
            <v>1038001.3</v>
          </cell>
          <cell r="CG28">
            <v>784370</v>
          </cell>
          <cell r="CH28">
            <v>607690</v>
          </cell>
          <cell r="CI28">
            <v>1085003.7</v>
          </cell>
          <cell r="CJ28">
            <v>4820285.5</v>
          </cell>
          <cell r="CK28">
            <v>98457.31</v>
          </cell>
          <cell r="CL28">
            <v>87140</v>
          </cell>
        </row>
        <row r="29">
          <cell r="A29" t="str">
            <v>4301020104.405</v>
          </cell>
          <cell r="B29" t="str">
            <v>ส่วนต่างค่ารักษาที่สูงกว่าข้อตกลงในการจ่ายตาม DRG -เบิกจ่ายตรงกรมบัญชีกลาง</v>
          </cell>
          <cell r="C29">
            <v>-5920252.4800000004</v>
          </cell>
          <cell r="D29">
            <v>-18062.48</v>
          </cell>
          <cell r="E29">
            <v>-23875.7</v>
          </cell>
          <cell r="F29">
            <v>0</v>
          </cell>
          <cell r="G29">
            <v>-16838.490000000002</v>
          </cell>
          <cell r="H29">
            <v>-383152.25</v>
          </cell>
          <cell r="I29">
            <v>-758157.17</v>
          </cell>
          <cell r="J29">
            <v>-486678.32</v>
          </cell>
          <cell r="K29">
            <v>0</v>
          </cell>
          <cell r="L29">
            <v>-83117.25</v>
          </cell>
          <cell r="M29">
            <v>-2713155.83</v>
          </cell>
          <cell r="N29">
            <v>0</v>
          </cell>
          <cell r="O29">
            <v>-2598285.2599999998</v>
          </cell>
          <cell r="P29">
            <v>-404695.37</v>
          </cell>
          <cell r="Q29">
            <v>-271317.3</v>
          </cell>
          <cell r="R29">
            <v>-1729854.71</v>
          </cell>
          <cell r="S29">
            <v>-158699.17000000001</v>
          </cell>
          <cell r="T29">
            <v>-353952.45</v>
          </cell>
          <cell r="U29">
            <v>-254225.49</v>
          </cell>
          <cell r="V29">
            <v>-106029.42</v>
          </cell>
          <cell r="W29">
            <v>-5733189.0999999996</v>
          </cell>
          <cell r="X29">
            <v>-227948.65</v>
          </cell>
          <cell r="Y29">
            <v>-415489.76</v>
          </cell>
          <cell r="Z29">
            <v>-322057.15999999997</v>
          </cell>
          <cell r="AA29">
            <v>-149006.5</v>
          </cell>
          <cell r="AB29">
            <v>-42922.52</v>
          </cell>
          <cell r="AC29">
            <v>-309682.26</v>
          </cell>
          <cell r="AD29">
            <v>-482719.59</v>
          </cell>
          <cell r="AE29">
            <v>-475661.43</v>
          </cell>
          <cell r="AF29">
            <v>-156983.29999999999</v>
          </cell>
          <cell r="AG29">
            <v>-57569.03</v>
          </cell>
          <cell r="AH29">
            <v>-330156.52</v>
          </cell>
          <cell r="AI29">
            <v>-287880.09999999998</v>
          </cell>
          <cell r="AJ29">
            <v>-50013.23</v>
          </cell>
          <cell r="AK29">
            <v>-37999808.520000003</v>
          </cell>
          <cell r="AL29">
            <v>-95145.47</v>
          </cell>
          <cell r="AM29">
            <v>-103076.83</v>
          </cell>
          <cell r="AN29">
            <v>-3068962.41</v>
          </cell>
          <cell r="AO29">
            <v>-847435.08</v>
          </cell>
          <cell r="AP29">
            <v>-238637.3</v>
          </cell>
          <cell r="AQ29">
            <v>-30071.94</v>
          </cell>
          <cell r="AR29">
            <v>-2606881.7999999998</v>
          </cell>
          <cell r="AS29">
            <v>-133855.87</v>
          </cell>
          <cell r="AT29">
            <v>-557806.07999999996</v>
          </cell>
          <cell r="AU29">
            <v>-582146.42000000004</v>
          </cell>
          <cell r="AV29">
            <v>-137855.24</v>
          </cell>
          <cell r="AW29">
            <v>-207967.06</v>
          </cell>
          <cell r="AX29">
            <v>-341736.39</v>
          </cell>
          <cell r="AY29">
            <v>-98754.6</v>
          </cell>
          <cell r="AZ29">
            <v>-73443.789999999994</v>
          </cell>
          <cell r="BA29">
            <v>-2474194.92</v>
          </cell>
          <cell r="BB29">
            <v>-378546.45</v>
          </cell>
          <cell r="BC29">
            <v>-12514667.25</v>
          </cell>
          <cell r="BD29">
            <v>-521352.28</v>
          </cell>
          <cell r="BE29">
            <v>-33119.879999999997</v>
          </cell>
          <cell r="BF29">
            <v>-10240</v>
          </cell>
          <cell r="BG29">
            <v>-5143205.17</v>
          </cell>
          <cell r="BH29">
            <v>-41627.360000000001</v>
          </cell>
          <cell r="BI29">
            <v>0</v>
          </cell>
          <cell r="BJ29">
            <v>-113962.78</v>
          </cell>
          <cell r="BK29">
            <v>0</v>
          </cell>
          <cell r="BL29">
            <v>-7104449.7000000002</v>
          </cell>
          <cell r="BM29">
            <v>-263205.74</v>
          </cell>
          <cell r="BN29">
            <v>-273224.36</v>
          </cell>
          <cell r="BO29">
            <v>-360609.09</v>
          </cell>
          <cell r="BP29">
            <v>-377697.96</v>
          </cell>
          <cell r="BQ29">
            <v>-184435.02</v>
          </cell>
          <cell r="BR29">
            <v>-34826325.109999999</v>
          </cell>
          <cell r="BS29">
            <v>-556838.04</v>
          </cell>
          <cell r="BT29">
            <v>-406929.89</v>
          </cell>
          <cell r="BU29">
            <v>-2836756.48</v>
          </cell>
          <cell r="BV29">
            <v>-7449.27</v>
          </cell>
          <cell r="BW29">
            <v>-94646.52</v>
          </cell>
          <cell r="BX29">
            <v>-1204989.48</v>
          </cell>
          <cell r="BY29">
            <v>-66253.73</v>
          </cell>
          <cell r="BZ29">
            <v>-93506.53</v>
          </cell>
          <cell r="CA29">
            <v>-320377.65999999997</v>
          </cell>
          <cell r="CB29">
            <v>-263067.53999999998</v>
          </cell>
          <cell r="CC29">
            <v>-703816.76</v>
          </cell>
          <cell r="CD29">
            <v>-223359.37</v>
          </cell>
          <cell r="CE29">
            <v>-427180.37</v>
          </cell>
          <cell r="CF29">
            <v>-186139.01</v>
          </cell>
          <cell r="CG29">
            <v>-111188.43</v>
          </cell>
          <cell r="CH29">
            <v>-80964.45</v>
          </cell>
          <cell r="CI29">
            <v>-200216.81</v>
          </cell>
          <cell r="CJ29">
            <v>-1399999.48</v>
          </cell>
          <cell r="CK29">
            <v>-82154.41</v>
          </cell>
          <cell r="CL29">
            <v>-20198.52</v>
          </cell>
        </row>
        <row r="30">
          <cell r="A30" t="str">
            <v>4301020104.406</v>
          </cell>
          <cell r="B30" t="str">
            <v>ส่วนต่างค่ารักษาที่ต่ำกว่าข้อตกลงในการจ่ายตาม DRG -เบิกจ่ายตรงกรมบัญชีกลาง</v>
          </cell>
          <cell r="C30">
            <v>6826769.4299999997</v>
          </cell>
          <cell r="D30">
            <v>77633.84</v>
          </cell>
          <cell r="E30">
            <v>222422.89</v>
          </cell>
          <cell r="F30">
            <v>0</v>
          </cell>
          <cell r="G30">
            <v>66151.98</v>
          </cell>
          <cell r="H30">
            <v>67601.48</v>
          </cell>
          <cell r="I30">
            <v>341851.83</v>
          </cell>
          <cell r="J30">
            <v>1114927.1200000001</v>
          </cell>
          <cell r="K30">
            <v>1436</v>
          </cell>
          <cell r="L30">
            <v>106160.15</v>
          </cell>
          <cell r="M30">
            <v>1079522.6599999999</v>
          </cell>
          <cell r="N30">
            <v>0</v>
          </cell>
          <cell r="O30">
            <v>2792816.59</v>
          </cell>
          <cell r="P30">
            <v>161002.82</v>
          </cell>
          <cell r="Q30">
            <v>132941.04999999999</v>
          </cell>
          <cell r="R30">
            <v>117431.39</v>
          </cell>
          <cell r="S30">
            <v>822.59</v>
          </cell>
          <cell r="T30">
            <v>149409.25</v>
          </cell>
          <cell r="U30">
            <v>49066.65</v>
          </cell>
          <cell r="V30">
            <v>104344.95</v>
          </cell>
          <cell r="W30">
            <v>9303914.8100000005</v>
          </cell>
          <cell r="X30">
            <v>114893.63</v>
          </cell>
          <cell r="Y30">
            <v>397487.88</v>
          </cell>
          <cell r="Z30">
            <v>176902.21</v>
          </cell>
          <cell r="AA30">
            <v>80251.039999999994</v>
          </cell>
          <cell r="AB30">
            <v>153295.22</v>
          </cell>
          <cell r="AC30">
            <v>324580.5</v>
          </cell>
          <cell r="AD30">
            <v>686455.95</v>
          </cell>
          <cell r="AE30">
            <v>60738.7</v>
          </cell>
          <cell r="AF30">
            <v>267729.34999999998</v>
          </cell>
          <cell r="AG30">
            <v>85452.01</v>
          </cell>
          <cell r="AH30">
            <v>611833.64</v>
          </cell>
          <cell r="AI30">
            <v>216569.87</v>
          </cell>
          <cell r="AJ30">
            <v>170920.21</v>
          </cell>
          <cell r="AK30">
            <v>20427687.260000002</v>
          </cell>
          <cell r="AL30">
            <v>164267.99</v>
          </cell>
          <cell r="AM30">
            <v>150383.76999999999</v>
          </cell>
          <cell r="AN30">
            <v>688039.93</v>
          </cell>
          <cell r="AO30">
            <v>755399.31</v>
          </cell>
          <cell r="AP30">
            <v>276904.78000000003</v>
          </cell>
          <cell r="AQ30">
            <v>71435.570000000007</v>
          </cell>
          <cell r="AR30">
            <v>934600.49</v>
          </cell>
          <cell r="AS30">
            <v>290343.17</v>
          </cell>
          <cell r="AT30">
            <v>36876.480000000003</v>
          </cell>
          <cell r="AU30">
            <v>653482.54</v>
          </cell>
          <cell r="AV30">
            <v>165261.24</v>
          </cell>
          <cell r="AW30">
            <v>98729.98</v>
          </cell>
          <cell r="AX30">
            <v>254332.43</v>
          </cell>
          <cell r="AY30">
            <v>83302.45</v>
          </cell>
          <cell r="AZ30">
            <v>163817.26999999999</v>
          </cell>
          <cell r="BA30">
            <v>4084967.96</v>
          </cell>
          <cell r="BB30">
            <v>85232.46</v>
          </cell>
          <cell r="BC30">
            <v>8227267.4800000004</v>
          </cell>
          <cell r="BD30">
            <v>1263322.82</v>
          </cell>
          <cell r="BE30">
            <v>275331.26</v>
          </cell>
          <cell r="BF30">
            <v>70110</v>
          </cell>
          <cell r="BG30">
            <v>2804947.94</v>
          </cell>
          <cell r="BH30">
            <v>60126.5</v>
          </cell>
          <cell r="BI30">
            <v>0</v>
          </cell>
          <cell r="BJ30">
            <v>32294.47</v>
          </cell>
          <cell r="BK30">
            <v>0</v>
          </cell>
          <cell r="BL30">
            <v>6709138.6200000001</v>
          </cell>
          <cell r="BM30">
            <v>201701.53</v>
          </cell>
          <cell r="BN30">
            <v>153545.63</v>
          </cell>
          <cell r="BO30">
            <v>593021.9</v>
          </cell>
          <cell r="BP30">
            <v>93636.92</v>
          </cell>
          <cell r="BQ30">
            <v>269673.82</v>
          </cell>
          <cell r="BR30">
            <v>48385482.969999999</v>
          </cell>
          <cell r="BS30">
            <v>125013.09</v>
          </cell>
          <cell r="BT30">
            <v>228625.78</v>
          </cell>
          <cell r="BU30">
            <v>3623989.91</v>
          </cell>
          <cell r="BV30">
            <v>70191.16</v>
          </cell>
          <cell r="BW30">
            <v>292688.14</v>
          </cell>
          <cell r="BX30">
            <v>621276.54</v>
          </cell>
          <cell r="BY30">
            <v>334187.21999999997</v>
          </cell>
          <cell r="BZ30">
            <v>71587.839999999997</v>
          </cell>
          <cell r="CA30">
            <v>200456.72</v>
          </cell>
          <cell r="CB30">
            <v>283870.71999999997</v>
          </cell>
          <cell r="CC30">
            <v>510017.94</v>
          </cell>
          <cell r="CD30">
            <v>322437.26</v>
          </cell>
          <cell r="CE30">
            <v>650979.87</v>
          </cell>
          <cell r="CF30">
            <v>201554.04</v>
          </cell>
          <cell r="CG30">
            <v>107415.91</v>
          </cell>
          <cell r="CH30">
            <v>97733.37</v>
          </cell>
          <cell r="CI30">
            <v>118176.83</v>
          </cell>
          <cell r="CJ30">
            <v>397186.03</v>
          </cell>
          <cell r="CK30">
            <v>36240.589999999997</v>
          </cell>
          <cell r="CL30">
            <v>27115.49</v>
          </cell>
        </row>
        <row r="31">
          <cell r="A31" t="str">
            <v>4301020104.602</v>
          </cell>
          <cell r="B31" t="str">
            <v>รายได้ค่ารักษา พรบ.รถ OP</v>
          </cell>
          <cell r="C31">
            <v>233510</v>
          </cell>
          <cell r="D31">
            <v>91600</v>
          </cell>
          <cell r="E31">
            <v>131937</v>
          </cell>
          <cell r="F31">
            <v>52645</v>
          </cell>
          <cell r="G31">
            <v>94874</v>
          </cell>
          <cell r="H31">
            <v>291817</v>
          </cell>
          <cell r="I31">
            <v>744</v>
          </cell>
          <cell r="J31">
            <v>47672</v>
          </cell>
          <cell r="K31">
            <v>130116</v>
          </cell>
          <cell r="L31">
            <v>217768</v>
          </cell>
          <cell r="M31">
            <v>315523</v>
          </cell>
          <cell r="N31">
            <v>16023</v>
          </cell>
          <cell r="O31">
            <v>640050</v>
          </cell>
          <cell r="P31">
            <v>309839</v>
          </cell>
          <cell r="Q31">
            <v>180095</v>
          </cell>
          <cell r="R31">
            <v>64241</v>
          </cell>
          <cell r="S31">
            <v>115141</v>
          </cell>
          <cell r="T31">
            <v>272970</v>
          </cell>
          <cell r="U31">
            <v>308980</v>
          </cell>
          <cell r="V31">
            <v>48084</v>
          </cell>
          <cell r="W31">
            <v>158255</v>
          </cell>
          <cell r="X31">
            <v>8946</v>
          </cell>
          <cell r="Y31">
            <v>343110</v>
          </cell>
          <cell r="Z31">
            <v>90877</v>
          </cell>
          <cell r="AA31">
            <v>74021.75</v>
          </cell>
          <cell r="AB31">
            <v>137603</v>
          </cell>
          <cell r="AC31">
            <v>66591</v>
          </cell>
          <cell r="AD31">
            <v>351718</v>
          </cell>
          <cell r="AE31">
            <v>87873</v>
          </cell>
          <cell r="AF31">
            <v>101754</v>
          </cell>
          <cell r="AG31">
            <v>129987</v>
          </cell>
          <cell r="AH31">
            <v>80596</v>
          </cell>
          <cell r="AI31">
            <v>143425</v>
          </cell>
          <cell r="AJ31">
            <v>115925</v>
          </cell>
          <cell r="AK31">
            <v>984153</v>
          </cell>
          <cell r="AL31">
            <v>194161</v>
          </cell>
          <cell r="AM31">
            <v>84631.5</v>
          </cell>
          <cell r="AN31">
            <v>233770</v>
          </cell>
          <cell r="AO31">
            <v>436318</v>
          </cell>
          <cell r="AP31">
            <v>242492</v>
          </cell>
          <cell r="AQ31">
            <v>77636</v>
          </cell>
          <cell r="AR31">
            <v>415589</v>
          </cell>
          <cell r="AS31">
            <v>203124</v>
          </cell>
          <cell r="AT31">
            <v>442498</v>
          </cell>
          <cell r="AU31">
            <v>322744</v>
          </cell>
          <cell r="AV31">
            <v>63531</v>
          </cell>
          <cell r="AW31">
            <v>157466</v>
          </cell>
          <cell r="AX31">
            <v>151079</v>
          </cell>
          <cell r="AY31">
            <v>154562</v>
          </cell>
          <cell r="AZ31">
            <v>171994</v>
          </cell>
          <cell r="BA31">
            <v>1079827</v>
          </cell>
          <cell r="BB31">
            <v>167257</v>
          </cell>
          <cell r="BC31">
            <v>428904</v>
          </cell>
          <cell r="BD31">
            <v>327788</v>
          </cell>
          <cell r="BE31">
            <v>105965</v>
          </cell>
          <cell r="BF31">
            <v>2485</v>
          </cell>
          <cell r="BG31">
            <v>223179.3</v>
          </cell>
          <cell r="BH31">
            <v>66679.5</v>
          </cell>
          <cell r="BI31">
            <v>3565</v>
          </cell>
          <cell r="BJ31">
            <v>111939</v>
          </cell>
          <cell r="BK31">
            <v>0</v>
          </cell>
          <cell r="BL31">
            <v>518243</v>
          </cell>
          <cell r="BM31">
            <v>100869</v>
          </cell>
          <cell r="BN31">
            <v>29747</v>
          </cell>
          <cell r="BO31">
            <v>542895</v>
          </cell>
          <cell r="BP31">
            <v>129414</v>
          </cell>
          <cell r="BQ31">
            <v>115738</v>
          </cell>
          <cell r="BR31">
            <v>499204</v>
          </cell>
          <cell r="BS31">
            <v>442551</v>
          </cell>
          <cell r="BT31">
            <v>179124</v>
          </cell>
          <cell r="BU31">
            <v>1032685</v>
          </cell>
          <cell r="BV31">
            <v>106891</v>
          </cell>
          <cell r="BW31">
            <v>81243</v>
          </cell>
          <cell r="BX31">
            <v>321909</v>
          </cell>
          <cell r="BY31">
            <v>105804</v>
          </cell>
          <cell r="BZ31">
            <v>34430</v>
          </cell>
          <cell r="CA31">
            <v>252152</v>
          </cell>
          <cell r="CB31">
            <v>266271</v>
          </cell>
          <cell r="CC31">
            <v>638727</v>
          </cell>
          <cell r="CD31">
            <v>205023</v>
          </cell>
          <cell r="CE31">
            <v>308150</v>
          </cell>
          <cell r="CF31">
            <v>69716</v>
          </cell>
          <cell r="CG31">
            <v>285788</v>
          </cell>
          <cell r="CH31">
            <v>239216</v>
          </cell>
          <cell r="CI31">
            <v>111296</v>
          </cell>
          <cell r="CJ31">
            <v>1367312</v>
          </cell>
          <cell r="CK31">
            <v>21264</v>
          </cell>
          <cell r="CL31">
            <v>91341</v>
          </cell>
        </row>
        <row r="32">
          <cell r="A32" t="str">
            <v>4301020104.603</v>
          </cell>
          <cell r="B32" t="str">
            <v>รายได้ค่ารักษา พรบ.รถ IP</v>
          </cell>
          <cell r="C32">
            <v>7660978</v>
          </cell>
          <cell r="D32">
            <v>56892</v>
          </cell>
          <cell r="E32">
            <v>78586</v>
          </cell>
          <cell r="F32">
            <v>25799</v>
          </cell>
          <cell r="G32">
            <v>44811</v>
          </cell>
          <cell r="H32">
            <v>102081</v>
          </cell>
          <cell r="I32">
            <v>69025</v>
          </cell>
          <cell r="J32">
            <v>263844.5</v>
          </cell>
          <cell r="K32">
            <v>103865</v>
          </cell>
          <cell r="L32">
            <v>179920</v>
          </cell>
          <cell r="M32">
            <v>588743</v>
          </cell>
          <cell r="N32">
            <v>26010</v>
          </cell>
          <cell r="O32">
            <v>9237384</v>
          </cell>
          <cell r="P32">
            <v>364674</v>
          </cell>
          <cell r="Q32">
            <v>214763</v>
          </cell>
          <cell r="R32">
            <v>742136</v>
          </cell>
          <cell r="S32">
            <v>146039.75</v>
          </cell>
          <cell r="T32">
            <v>290436</v>
          </cell>
          <cell r="U32">
            <v>588599</v>
          </cell>
          <cell r="V32">
            <v>20259</v>
          </cell>
          <cell r="W32">
            <v>16578729.699999999</v>
          </cell>
          <cell r="X32">
            <v>56806</v>
          </cell>
          <cell r="Y32">
            <v>185209</v>
          </cell>
          <cell r="Z32">
            <v>96750</v>
          </cell>
          <cell r="AA32">
            <v>60621.75</v>
          </cell>
          <cell r="AB32">
            <v>82563</v>
          </cell>
          <cell r="AC32">
            <v>74682</v>
          </cell>
          <cell r="AD32">
            <v>480793</v>
          </cell>
          <cell r="AE32">
            <v>64748</v>
          </cell>
          <cell r="AF32">
            <v>110286</v>
          </cell>
          <cell r="AG32">
            <v>100085</v>
          </cell>
          <cell r="AH32">
            <v>35955</v>
          </cell>
          <cell r="AI32">
            <v>103241</v>
          </cell>
          <cell r="AJ32">
            <v>135795</v>
          </cell>
          <cell r="AK32">
            <v>33988811</v>
          </cell>
          <cell r="AL32">
            <v>188715</v>
          </cell>
          <cell r="AM32">
            <v>104316</v>
          </cell>
          <cell r="AN32">
            <v>261476</v>
          </cell>
          <cell r="AO32">
            <v>373166</v>
          </cell>
          <cell r="AP32">
            <v>59575</v>
          </cell>
          <cell r="AQ32">
            <v>21266</v>
          </cell>
          <cell r="AR32">
            <v>2812349</v>
          </cell>
          <cell r="AS32">
            <v>229847</v>
          </cell>
          <cell r="AT32">
            <v>572742</v>
          </cell>
          <cell r="AU32">
            <v>265021</v>
          </cell>
          <cell r="AV32">
            <v>105996</v>
          </cell>
          <cell r="AW32">
            <v>137725</v>
          </cell>
          <cell r="AX32">
            <v>43547</v>
          </cell>
          <cell r="AY32">
            <v>177179</v>
          </cell>
          <cell r="AZ32">
            <v>95268</v>
          </cell>
          <cell r="BA32">
            <v>3465747</v>
          </cell>
          <cell r="BB32">
            <v>111122</v>
          </cell>
          <cell r="BC32">
            <v>16841479</v>
          </cell>
          <cell r="BD32">
            <v>334718</v>
          </cell>
          <cell r="BE32">
            <v>191814</v>
          </cell>
          <cell r="BF32">
            <v>9432</v>
          </cell>
          <cell r="BG32">
            <v>1976996.3</v>
          </cell>
          <cell r="BH32">
            <v>115231</v>
          </cell>
          <cell r="BI32">
            <v>0</v>
          </cell>
          <cell r="BJ32">
            <v>95879</v>
          </cell>
          <cell r="BK32">
            <v>0</v>
          </cell>
          <cell r="BL32">
            <v>9726157</v>
          </cell>
          <cell r="BM32">
            <v>106488</v>
          </cell>
          <cell r="BN32">
            <v>111469</v>
          </cell>
          <cell r="BO32">
            <v>277488</v>
          </cell>
          <cell r="BP32">
            <v>82156</v>
          </cell>
          <cell r="BQ32">
            <v>58597</v>
          </cell>
          <cell r="BR32">
            <v>44504022</v>
          </cell>
          <cell r="BS32">
            <v>509015</v>
          </cell>
          <cell r="BT32">
            <v>180094</v>
          </cell>
          <cell r="BU32">
            <v>2285953</v>
          </cell>
          <cell r="BV32">
            <v>8236</v>
          </cell>
          <cell r="BW32">
            <v>33685</v>
          </cell>
          <cell r="BX32">
            <v>501279</v>
          </cell>
          <cell r="BY32">
            <v>95917</v>
          </cell>
          <cell r="BZ32">
            <v>18613</v>
          </cell>
          <cell r="CA32">
            <v>204011</v>
          </cell>
          <cell r="CB32">
            <v>189101</v>
          </cell>
          <cell r="CC32">
            <v>547144</v>
          </cell>
          <cell r="CD32">
            <v>247263</v>
          </cell>
          <cell r="CE32">
            <v>652146</v>
          </cell>
          <cell r="CF32">
            <v>44351</v>
          </cell>
          <cell r="CG32">
            <v>31739</v>
          </cell>
          <cell r="CH32">
            <v>121894</v>
          </cell>
          <cell r="CI32">
            <v>74709</v>
          </cell>
          <cell r="CJ32">
            <v>1161068</v>
          </cell>
          <cell r="CK32">
            <v>18383</v>
          </cell>
          <cell r="CL32">
            <v>7098</v>
          </cell>
        </row>
        <row r="33">
          <cell r="A33" t="str">
            <v>4301020104.801</v>
          </cell>
          <cell r="B33" t="str">
            <v>รายได้ค่ารักษาเบิกจ่ายตรง- อปท. OP</v>
          </cell>
          <cell r="C33">
            <v>7173403.5700000003</v>
          </cell>
          <cell r="D33">
            <v>1666415.06</v>
          </cell>
          <cell r="E33">
            <v>441445.5</v>
          </cell>
          <cell r="F33">
            <v>347132</v>
          </cell>
          <cell r="G33">
            <v>167483</v>
          </cell>
          <cell r="H33">
            <v>1538664</v>
          </cell>
          <cell r="I33">
            <v>294373.59000000003</v>
          </cell>
          <cell r="J33">
            <v>2097217.75</v>
          </cell>
          <cell r="K33">
            <v>415456</v>
          </cell>
          <cell r="L33">
            <v>429594.42</v>
          </cell>
          <cell r="M33">
            <v>2346268.1</v>
          </cell>
          <cell r="N33">
            <v>0</v>
          </cell>
          <cell r="O33">
            <v>4355160.5</v>
          </cell>
          <cell r="P33">
            <v>635532.25</v>
          </cell>
          <cell r="Q33">
            <v>502048.5</v>
          </cell>
          <cell r="R33">
            <v>730023.25</v>
          </cell>
          <cell r="S33">
            <v>546942</v>
          </cell>
          <cell r="T33">
            <v>833470</v>
          </cell>
          <cell r="U33">
            <v>534413</v>
          </cell>
          <cell r="V33">
            <v>191860</v>
          </cell>
          <cell r="W33">
            <v>10072612.25</v>
          </cell>
          <cell r="X33">
            <v>252169</v>
          </cell>
          <cell r="Y33">
            <v>909158.17</v>
          </cell>
          <cell r="Z33">
            <v>400150</v>
          </cell>
          <cell r="AA33">
            <v>351664</v>
          </cell>
          <cell r="AB33">
            <v>437369.5</v>
          </cell>
          <cell r="AC33">
            <v>532501</v>
          </cell>
          <cell r="AD33">
            <v>1572744.5</v>
          </cell>
          <cell r="AE33">
            <v>604380.65</v>
          </cell>
          <cell r="AF33">
            <v>565101</v>
          </cell>
          <cell r="AG33">
            <v>429215.08</v>
          </cell>
          <cell r="AH33">
            <v>911148</v>
          </cell>
          <cell r="AI33">
            <v>392899</v>
          </cell>
          <cell r="AJ33">
            <v>397906.25</v>
          </cell>
          <cell r="AK33">
            <v>20358328</v>
          </cell>
          <cell r="AL33">
            <v>399514</v>
          </cell>
          <cell r="AM33">
            <v>452229</v>
          </cell>
          <cell r="AN33">
            <v>1099548</v>
          </cell>
          <cell r="AO33">
            <v>1141785</v>
          </cell>
          <cell r="AP33">
            <v>655785</v>
          </cell>
          <cell r="AQ33">
            <v>322668.5</v>
          </cell>
          <cell r="AR33">
            <v>6180957</v>
          </cell>
          <cell r="AS33">
            <v>879784.25</v>
          </cell>
          <cell r="AT33">
            <v>3725537.77</v>
          </cell>
          <cell r="AU33">
            <v>1077841</v>
          </cell>
          <cell r="AV33">
            <v>400892</v>
          </cell>
          <cell r="AW33">
            <v>197524.25</v>
          </cell>
          <cell r="AX33">
            <v>747362.7</v>
          </cell>
          <cell r="AY33">
            <v>486394</v>
          </cell>
          <cell r="AZ33">
            <v>395379</v>
          </cell>
          <cell r="BA33">
            <v>6482557</v>
          </cell>
          <cell r="BB33">
            <v>221264.39</v>
          </cell>
          <cell r="BC33">
            <v>9888531.2799999993</v>
          </cell>
          <cell r="BD33">
            <v>1065301</v>
          </cell>
          <cell r="BE33">
            <v>519879.5</v>
          </cell>
          <cell r="BF33">
            <v>241110</v>
          </cell>
          <cell r="BG33">
            <v>5827486.4299999997</v>
          </cell>
          <cell r="BH33">
            <v>129158.2</v>
          </cell>
          <cell r="BI33">
            <v>122730</v>
          </cell>
          <cell r="BJ33">
            <v>222913.25</v>
          </cell>
          <cell r="BK33">
            <v>166129</v>
          </cell>
          <cell r="BL33">
            <v>8092340</v>
          </cell>
          <cell r="BM33">
            <v>698492</v>
          </cell>
          <cell r="BN33">
            <v>497807</v>
          </cell>
          <cell r="BO33">
            <v>862840.89</v>
          </cell>
          <cell r="BP33">
            <v>591115.85</v>
          </cell>
          <cell r="BQ33">
            <v>393627</v>
          </cell>
          <cell r="BR33">
            <v>27684129</v>
          </cell>
          <cell r="BS33">
            <v>740403.25</v>
          </cell>
          <cell r="BT33">
            <v>538535.24</v>
          </cell>
          <cell r="BU33">
            <v>3793232.45</v>
          </cell>
          <cell r="BV33">
            <v>228540</v>
          </cell>
          <cell r="BW33">
            <v>512436</v>
          </cell>
          <cell r="BX33">
            <v>1731149</v>
          </cell>
          <cell r="BY33">
            <v>418480.63</v>
          </cell>
          <cell r="BZ33">
            <v>400779.45</v>
          </cell>
          <cell r="CA33">
            <v>632045</v>
          </cell>
          <cell r="CB33">
            <v>649653.75</v>
          </cell>
          <cell r="CC33">
            <v>3122787.5</v>
          </cell>
          <cell r="CD33">
            <v>479206</v>
          </cell>
          <cell r="CE33">
            <v>1434404</v>
          </cell>
          <cell r="CF33">
            <v>456918</v>
          </cell>
          <cell r="CG33">
            <v>249235</v>
          </cell>
          <cell r="CH33">
            <v>218881.5</v>
          </cell>
          <cell r="CI33">
            <v>232542</v>
          </cell>
          <cell r="CJ33">
            <v>1733761.7</v>
          </cell>
          <cell r="CK33">
            <v>188510</v>
          </cell>
          <cell r="CL33">
            <v>79035</v>
          </cell>
        </row>
        <row r="34">
          <cell r="A34" t="str">
            <v>4301020104.802</v>
          </cell>
          <cell r="B34" t="str">
            <v>รายได้ค่ารักษาเบิกจ่ายตรงอปท. IP</v>
          </cell>
          <cell r="C34">
            <v>5188164</v>
          </cell>
          <cell r="D34">
            <v>112019</v>
          </cell>
          <cell r="E34">
            <v>148880</v>
          </cell>
          <cell r="F34">
            <v>147117</v>
          </cell>
          <cell r="G34">
            <v>48995</v>
          </cell>
          <cell r="H34">
            <v>391999</v>
          </cell>
          <cell r="I34">
            <v>117349.9</v>
          </cell>
          <cell r="J34">
            <v>505052.11</v>
          </cell>
          <cell r="K34">
            <v>101047</v>
          </cell>
          <cell r="L34">
            <v>230857</v>
          </cell>
          <cell r="M34">
            <v>607657</v>
          </cell>
          <cell r="N34">
            <v>0</v>
          </cell>
          <cell r="O34">
            <v>3363725.25</v>
          </cell>
          <cell r="P34">
            <v>383477</v>
          </cell>
          <cell r="Q34">
            <v>304727.18</v>
          </cell>
          <cell r="R34">
            <v>850028.95</v>
          </cell>
          <cell r="S34">
            <v>176869</v>
          </cell>
          <cell r="T34">
            <v>486403</v>
          </cell>
          <cell r="U34">
            <v>530750</v>
          </cell>
          <cell r="V34">
            <v>116582</v>
          </cell>
          <cell r="W34">
            <v>10617026.300000001</v>
          </cell>
          <cell r="X34">
            <v>113868</v>
          </cell>
          <cell r="Y34">
            <v>226250</v>
          </cell>
          <cell r="Z34">
            <v>220438</v>
          </cell>
          <cell r="AA34">
            <v>113500</v>
          </cell>
          <cell r="AB34">
            <v>137813</v>
          </cell>
          <cell r="AC34">
            <v>317006</v>
          </cell>
          <cell r="AD34">
            <v>776187</v>
          </cell>
          <cell r="AE34">
            <v>206878</v>
          </cell>
          <cell r="AF34">
            <v>362768</v>
          </cell>
          <cell r="AG34">
            <v>222601</v>
          </cell>
          <cell r="AH34">
            <v>335594</v>
          </cell>
          <cell r="AI34">
            <v>244881</v>
          </cell>
          <cell r="AJ34">
            <v>167681</v>
          </cell>
          <cell r="AK34">
            <v>24850091</v>
          </cell>
          <cell r="AL34">
            <v>178716</v>
          </cell>
          <cell r="AM34">
            <v>229735.5</v>
          </cell>
          <cell r="AN34">
            <v>1253589</v>
          </cell>
          <cell r="AO34">
            <v>565993</v>
          </cell>
          <cell r="AP34">
            <v>146278</v>
          </cell>
          <cell r="AQ34">
            <v>158923.57999999999</v>
          </cell>
          <cell r="AR34">
            <v>1969479.46</v>
          </cell>
          <cell r="AS34">
            <v>198215</v>
          </cell>
          <cell r="AT34">
            <v>564929</v>
          </cell>
          <cell r="AU34">
            <v>982345</v>
          </cell>
          <cell r="AV34">
            <v>228087</v>
          </cell>
          <cell r="AW34">
            <v>345880</v>
          </cell>
          <cell r="AX34">
            <v>351761.53</v>
          </cell>
          <cell r="AY34">
            <v>218548</v>
          </cell>
          <cell r="AZ34">
            <v>147407</v>
          </cell>
          <cell r="BA34">
            <v>3140097.55</v>
          </cell>
          <cell r="BB34">
            <v>284344.09999999998</v>
          </cell>
          <cell r="BC34">
            <v>7874026.5999999996</v>
          </cell>
          <cell r="BD34">
            <v>656006</v>
          </cell>
          <cell r="BE34">
            <v>122150.25</v>
          </cell>
          <cell r="BF34">
            <v>432091</v>
          </cell>
          <cell r="BG34">
            <v>6176419.5</v>
          </cell>
          <cell r="BH34">
            <v>40717.5</v>
          </cell>
          <cell r="BI34">
            <v>0</v>
          </cell>
          <cell r="BJ34">
            <v>66071</v>
          </cell>
          <cell r="BK34">
            <v>0</v>
          </cell>
          <cell r="BL34">
            <v>4008383</v>
          </cell>
          <cell r="BM34">
            <v>389070</v>
          </cell>
          <cell r="BN34">
            <v>177271</v>
          </cell>
          <cell r="BO34">
            <v>345059.2</v>
          </cell>
          <cell r="BP34">
            <v>229053</v>
          </cell>
          <cell r="BQ34">
            <v>317732</v>
          </cell>
          <cell r="BR34">
            <v>33719878</v>
          </cell>
          <cell r="BS34">
            <v>270129</v>
          </cell>
          <cell r="BT34">
            <v>317777</v>
          </cell>
          <cell r="BU34">
            <v>1936154.05</v>
          </cell>
          <cell r="BV34">
            <v>2504</v>
          </cell>
          <cell r="BW34">
            <v>123898.66</v>
          </cell>
          <cell r="BX34">
            <v>403611.25</v>
          </cell>
          <cell r="BY34">
            <v>207336</v>
          </cell>
          <cell r="BZ34">
            <v>61552.5</v>
          </cell>
          <cell r="CA34">
            <v>378099</v>
          </cell>
          <cell r="CB34">
            <v>410650</v>
          </cell>
          <cell r="CC34">
            <v>744637</v>
          </cell>
          <cell r="CD34">
            <v>371900</v>
          </cell>
          <cell r="CE34">
            <v>457253.1</v>
          </cell>
          <cell r="CF34">
            <v>152887.65</v>
          </cell>
          <cell r="CG34">
            <v>80169</v>
          </cell>
          <cell r="CH34">
            <v>84930</v>
          </cell>
          <cell r="CI34">
            <v>168954</v>
          </cell>
          <cell r="CJ34">
            <v>1016140.85</v>
          </cell>
          <cell r="CK34">
            <v>14670</v>
          </cell>
          <cell r="CL34">
            <v>1162</v>
          </cell>
        </row>
        <row r="35">
          <cell r="A35" t="str">
            <v>4301020104.803</v>
          </cell>
          <cell r="B35" t="str">
            <v>ส่วนต่างค่ารักษาที่สูงกว่าข้อตกลงในการจ่ายตาม DRG -เบิกจ่ายตรง อปท.</v>
          </cell>
          <cell r="C35">
            <v>-1526351.7</v>
          </cell>
          <cell r="D35">
            <v>0</v>
          </cell>
          <cell r="E35">
            <v>-6626.6</v>
          </cell>
          <cell r="F35">
            <v>0</v>
          </cell>
          <cell r="G35">
            <v>-1775.67</v>
          </cell>
          <cell r="H35">
            <v>-69771.81</v>
          </cell>
          <cell r="I35">
            <v>-87988.95</v>
          </cell>
          <cell r="J35">
            <v>-64358.78</v>
          </cell>
          <cell r="K35">
            <v>0</v>
          </cell>
          <cell r="L35">
            <v>-35617.279999999999</v>
          </cell>
          <cell r="M35">
            <v>-162375.5</v>
          </cell>
          <cell r="N35">
            <v>0</v>
          </cell>
          <cell r="O35">
            <v>-535727.39</v>
          </cell>
          <cell r="P35">
            <v>-76222.94</v>
          </cell>
          <cell r="Q35">
            <v>-47601.67</v>
          </cell>
          <cell r="R35">
            <v>-167323.12</v>
          </cell>
          <cell r="S35">
            <v>-5136.2700000000004</v>
          </cell>
          <cell r="T35">
            <v>-150224.57</v>
          </cell>
          <cell r="U35">
            <v>-53448.22</v>
          </cell>
          <cell r="V35">
            <v>-10247.85</v>
          </cell>
          <cell r="W35">
            <v>-1965953.59</v>
          </cell>
          <cell r="X35">
            <v>-12397.91</v>
          </cell>
          <cell r="Y35">
            <v>-48748.33</v>
          </cell>
          <cell r="Z35">
            <v>-50144.08</v>
          </cell>
          <cell r="AA35">
            <v>-23106.38</v>
          </cell>
          <cell r="AB35">
            <v>-9643.59</v>
          </cell>
          <cell r="AC35">
            <v>-44567.11</v>
          </cell>
          <cell r="AD35">
            <v>-107434.53</v>
          </cell>
          <cell r="AE35">
            <v>-32534.13</v>
          </cell>
          <cell r="AF35">
            <v>-63742.95</v>
          </cell>
          <cell r="AG35">
            <v>-34550.080000000002</v>
          </cell>
          <cell r="AH35">
            <v>-40325.629999999997</v>
          </cell>
          <cell r="AI35">
            <v>-13350.43</v>
          </cell>
          <cell r="AJ35">
            <v>-911.03</v>
          </cell>
          <cell r="AK35">
            <v>-7653854.2400000002</v>
          </cell>
          <cell r="AL35">
            <v>-47274.12</v>
          </cell>
          <cell r="AM35">
            <v>-31253.59</v>
          </cell>
          <cell r="AN35">
            <v>-547865.59999999998</v>
          </cell>
          <cell r="AO35">
            <v>-84423.28</v>
          </cell>
          <cell r="AP35">
            <v>-23644.85</v>
          </cell>
          <cell r="AQ35">
            <v>-38113.199999999997</v>
          </cell>
          <cell r="AR35">
            <v>-494229.5</v>
          </cell>
          <cell r="AS35">
            <v>-32613.66</v>
          </cell>
          <cell r="AT35">
            <v>-97344.59</v>
          </cell>
          <cell r="AU35">
            <v>-145973.92000000001</v>
          </cell>
          <cell r="AV35">
            <v>-66919.89</v>
          </cell>
          <cell r="AW35">
            <v>-118529.31</v>
          </cell>
          <cell r="AX35">
            <v>-39499.64</v>
          </cell>
          <cell r="AY35">
            <v>-50558.15</v>
          </cell>
          <cell r="AZ35">
            <v>-18063.71</v>
          </cell>
          <cell r="BA35">
            <v>-551414.27</v>
          </cell>
          <cell r="BB35">
            <v>-64678.27</v>
          </cell>
          <cell r="BC35">
            <v>-1127509.3600000001</v>
          </cell>
          <cell r="BD35">
            <v>-134557.04</v>
          </cell>
          <cell r="BE35">
            <v>-1736.51</v>
          </cell>
          <cell r="BF35">
            <v>-9542.6</v>
          </cell>
          <cell r="BG35">
            <v>-730650.23</v>
          </cell>
          <cell r="BH35">
            <v>0</v>
          </cell>
          <cell r="BI35">
            <v>0</v>
          </cell>
          <cell r="BJ35">
            <v>-2772.82</v>
          </cell>
          <cell r="BK35">
            <v>0</v>
          </cell>
          <cell r="BL35">
            <v>-730554.79</v>
          </cell>
          <cell r="BM35">
            <v>-56533.96</v>
          </cell>
          <cell r="BN35">
            <v>-52665.82</v>
          </cell>
          <cell r="BO35">
            <v>-42157.51</v>
          </cell>
          <cell r="BP35">
            <v>-51562.02</v>
          </cell>
          <cell r="BQ35">
            <v>-21741.34</v>
          </cell>
          <cell r="BR35">
            <v>-6431077.1699999999</v>
          </cell>
          <cell r="BS35">
            <v>-53709.58</v>
          </cell>
          <cell r="BT35">
            <v>-49935.56</v>
          </cell>
          <cell r="BU35">
            <v>-465444.43</v>
          </cell>
          <cell r="BV35">
            <v>0</v>
          </cell>
          <cell r="BW35">
            <v>-15244.93</v>
          </cell>
          <cell r="BX35">
            <v>-65171.91</v>
          </cell>
          <cell r="BY35">
            <v>-10615.18</v>
          </cell>
          <cell r="BZ35">
            <v>-5341.28</v>
          </cell>
          <cell r="CA35">
            <v>-82015.89</v>
          </cell>
          <cell r="CB35">
            <v>-46152.55</v>
          </cell>
          <cell r="CC35">
            <v>-156918.57</v>
          </cell>
          <cell r="CD35">
            <v>-48911.95</v>
          </cell>
          <cell r="CE35">
            <v>-77066.97</v>
          </cell>
          <cell r="CF35">
            <v>-15446.95</v>
          </cell>
          <cell r="CG35">
            <v>-7887.29</v>
          </cell>
          <cell r="CH35">
            <v>-15245.46</v>
          </cell>
          <cell r="CI35">
            <v>-32969.11</v>
          </cell>
          <cell r="CJ35">
            <v>-294927.95</v>
          </cell>
          <cell r="CK35">
            <v>-13109.81</v>
          </cell>
          <cell r="CL35">
            <v>-139.44</v>
          </cell>
        </row>
        <row r="36">
          <cell r="A36" t="str">
            <v>4301020104.804</v>
          </cell>
          <cell r="B36" t="str">
            <v>ส่วนต่างค่ารักษาที่ต่ำกว่าข้อตกลงในการจ่ายตาม DRG -เบิกจ่ายตรง อปท.</v>
          </cell>
          <cell r="C36">
            <v>572198.02</v>
          </cell>
          <cell r="D36">
            <v>35533.760000000002</v>
          </cell>
          <cell r="E36">
            <v>15343.88</v>
          </cell>
          <cell r="F36">
            <v>0</v>
          </cell>
          <cell r="G36">
            <v>7508.94</v>
          </cell>
          <cell r="H36">
            <v>148428.54999999999</v>
          </cell>
          <cell r="I36">
            <v>46437.65</v>
          </cell>
          <cell r="J36">
            <v>183294.03</v>
          </cell>
          <cell r="K36">
            <v>0</v>
          </cell>
          <cell r="L36">
            <v>79956.62</v>
          </cell>
          <cell r="M36">
            <v>171727.9</v>
          </cell>
          <cell r="N36">
            <v>0</v>
          </cell>
          <cell r="O36">
            <v>434441.31</v>
          </cell>
          <cell r="P36">
            <v>27835.09</v>
          </cell>
          <cell r="Q36">
            <v>44186.37</v>
          </cell>
          <cell r="R36">
            <v>30746.3</v>
          </cell>
          <cell r="S36">
            <v>38086.9</v>
          </cell>
          <cell r="T36">
            <v>40605.79</v>
          </cell>
          <cell r="U36">
            <v>8006.8</v>
          </cell>
          <cell r="V36">
            <v>3872.49</v>
          </cell>
          <cell r="W36">
            <v>3093087.12</v>
          </cell>
          <cell r="X36">
            <v>19401.02</v>
          </cell>
          <cell r="Y36">
            <v>0</v>
          </cell>
          <cell r="Z36">
            <v>23117.89</v>
          </cell>
          <cell r="AA36">
            <v>4977.54</v>
          </cell>
          <cell r="AB36">
            <v>13556.63</v>
          </cell>
          <cell r="AC36">
            <v>39258.879999999997</v>
          </cell>
          <cell r="AD36">
            <v>129728.54</v>
          </cell>
          <cell r="AE36">
            <v>13127.57</v>
          </cell>
          <cell r="AF36">
            <v>88313.5</v>
          </cell>
          <cell r="AG36">
            <v>6137.96</v>
          </cell>
          <cell r="AH36">
            <v>64154.46</v>
          </cell>
          <cell r="AI36">
            <v>101755.88</v>
          </cell>
          <cell r="AJ36">
            <v>52817.53</v>
          </cell>
          <cell r="AK36">
            <v>3967733.03</v>
          </cell>
          <cell r="AL36">
            <v>7159.32</v>
          </cell>
          <cell r="AM36">
            <v>42276.94</v>
          </cell>
          <cell r="AN36">
            <v>130606.99</v>
          </cell>
          <cell r="AO36">
            <v>69537.710000000006</v>
          </cell>
          <cell r="AP36">
            <v>27430.720000000001</v>
          </cell>
          <cell r="AQ36">
            <v>12753.94</v>
          </cell>
          <cell r="AR36">
            <v>255627.69</v>
          </cell>
          <cell r="AS36">
            <v>25058.67</v>
          </cell>
          <cell r="AT36">
            <v>27634.720000000001</v>
          </cell>
          <cell r="AU36">
            <v>87877.72</v>
          </cell>
          <cell r="AV36">
            <v>53194.14</v>
          </cell>
          <cell r="AW36">
            <v>6641.39</v>
          </cell>
          <cell r="AX36">
            <v>63691.22</v>
          </cell>
          <cell r="AY36">
            <v>10640.44</v>
          </cell>
          <cell r="AZ36">
            <v>60801.27</v>
          </cell>
          <cell r="BA36">
            <v>945259.48</v>
          </cell>
          <cell r="BB36">
            <v>10381.35</v>
          </cell>
          <cell r="BC36">
            <v>943387.33</v>
          </cell>
          <cell r="BD36">
            <v>133297.98000000001</v>
          </cell>
          <cell r="BE36">
            <v>62531.51</v>
          </cell>
          <cell r="BF36">
            <v>22320</v>
          </cell>
          <cell r="BG36">
            <v>535376.74</v>
          </cell>
          <cell r="BH36">
            <v>13938.3</v>
          </cell>
          <cell r="BI36">
            <v>0</v>
          </cell>
          <cell r="BJ36">
            <v>0</v>
          </cell>
          <cell r="BK36">
            <v>0</v>
          </cell>
          <cell r="BL36">
            <v>1026160.85</v>
          </cell>
          <cell r="BM36">
            <v>32316.92</v>
          </cell>
          <cell r="BN36">
            <v>6405.28</v>
          </cell>
          <cell r="BO36">
            <v>61032.56</v>
          </cell>
          <cell r="BP36">
            <v>38974.769999999997</v>
          </cell>
          <cell r="BQ36">
            <v>85266.03</v>
          </cell>
          <cell r="BR36">
            <v>7207153.6100000003</v>
          </cell>
          <cell r="BS36">
            <v>13665.4</v>
          </cell>
          <cell r="BT36">
            <v>17625.88</v>
          </cell>
          <cell r="BU36">
            <v>520896.64</v>
          </cell>
          <cell r="BV36">
            <v>0</v>
          </cell>
          <cell r="BW36">
            <v>59476.61</v>
          </cell>
          <cell r="BX36">
            <v>53943.57</v>
          </cell>
          <cell r="BY36">
            <v>39015.599999999999</v>
          </cell>
          <cell r="BZ36">
            <v>12079.98</v>
          </cell>
          <cell r="CA36">
            <v>64802.78</v>
          </cell>
          <cell r="CB36">
            <v>36747.51</v>
          </cell>
          <cell r="CC36">
            <v>116632.08</v>
          </cell>
          <cell r="CD36">
            <v>60998.2</v>
          </cell>
          <cell r="CE36">
            <v>92899.9</v>
          </cell>
          <cell r="CF36">
            <v>47475.26</v>
          </cell>
          <cell r="CG36">
            <v>7254.87</v>
          </cell>
          <cell r="CH36">
            <v>25268.52</v>
          </cell>
          <cell r="CI36">
            <v>58969.45</v>
          </cell>
          <cell r="CJ36">
            <v>78187.649999999994</v>
          </cell>
          <cell r="CK36">
            <v>237</v>
          </cell>
          <cell r="CL36">
            <v>2042.62</v>
          </cell>
        </row>
        <row r="37">
          <cell r="A37" t="str">
            <v>4301020104.805</v>
          </cell>
          <cell r="B37" t="str">
            <v>รายได้ค่ารักษาเบิกจ่ายตรง- กทม. OP</v>
          </cell>
          <cell r="C37">
            <v>674209</v>
          </cell>
          <cell r="D37">
            <v>274297</v>
          </cell>
          <cell r="E37">
            <v>23608</v>
          </cell>
          <cell r="F37">
            <v>0</v>
          </cell>
          <cell r="G37">
            <v>2714</v>
          </cell>
          <cell r="H37">
            <v>24628</v>
          </cell>
          <cell r="I37">
            <v>17300.099999999999</v>
          </cell>
          <cell r="J37">
            <v>4597</v>
          </cell>
          <cell r="K37">
            <v>4293</v>
          </cell>
          <cell r="L37">
            <v>0</v>
          </cell>
          <cell r="M37">
            <v>55062</v>
          </cell>
          <cell r="N37">
            <v>0</v>
          </cell>
          <cell r="O37">
            <v>317818</v>
          </cell>
          <cell r="P37">
            <v>86887</v>
          </cell>
          <cell r="Q37">
            <v>0</v>
          </cell>
          <cell r="R37">
            <v>59217</v>
          </cell>
          <cell r="S37">
            <v>25168</v>
          </cell>
          <cell r="T37">
            <v>80129</v>
          </cell>
          <cell r="U37">
            <v>90192.8</v>
          </cell>
          <cell r="V37">
            <v>0</v>
          </cell>
          <cell r="W37">
            <v>59855</v>
          </cell>
          <cell r="X37">
            <v>0</v>
          </cell>
          <cell r="Y37">
            <v>0</v>
          </cell>
          <cell r="Z37">
            <v>13930</v>
          </cell>
          <cell r="AA37">
            <v>0</v>
          </cell>
          <cell r="AB37">
            <v>250</v>
          </cell>
          <cell r="AC37">
            <v>56848</v>
          </cell>
          <cell r="AD37">
            <v>138336</v>
          </cell>
          <cell r="AE37">
            <v>0</v>
          </cell>
          <cell r="AF37">
            <v>26709</v>
          </cell>
          <cell r="AG37">
            <v>0</v>
          </cell>
          <cell r="AH37">
            <v>34354</v>
          </cell>
          <cell r="AI37">
            <v>0</v>
          </cell>
          <cell r="AJ37">
            <v>0</v>
          </cell>
          <cell r="AK37">
            <v>2669760.5</v>
          </cell>
          <cell r="AL37">
            <v>0</v>
          </cell>
          <cell r="AM37">
            <v>33728</v>
          </cell>
          <cell r="AN37">
            <v>0</v>
          </cell>
          <cell r="AO37">
            <v>57844</v>
          </cell>
          <cell r="AP37">
            <v>0</v>
          </cell>
          <cell r="AQ37">
            <v>670</v>
          </cell>
          <cell r="AR37">
            <v>383436</v>
          </cell>
          <cell r="AS37">
            <v>0</v>
          </cell>
          <cell r="AT37">
            <v>0</v>
          </cell>
          <cell r="AU37">
            <v>77369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975996</v>
          </cell>
          <cell r="BB37">
            <v>0</v>
          </cell>
          <cell r="BC37">
            <v>80534</v>
          </cell>
          <cell r="BD37">
            <v>88482</v>
          </cell>
          <cell r="BE37">
            <v>0</v>
          </cell>
          <cell r="BF37">
            <v>0</v>
          </cell>
          <cell r="BG37">
            <v>120904.15</v>
          </cell>
          <cell r="BH37">
            <v>0</v>
          </cell>
          <cell r="BI37">
            <v>0</v>
          </cell>
          <cell r="BJ37">
            <v>0</v>
          </cell>
          <cell r="BK37">
            <v>0</v>
          </cell>
          <cell r="BL37">
            <v>331242</v>
          </cell>
          <cell r="BM37">
            <v>11504</v>
          </cell>
          <cell r="BN37">
            <v>0</v>
          </cell>
          <cell r="BO37">
            <v>65758</v>
          </cell>
          <cell r="BP37">
            <v>59645</v>
          </cell>
          <cell r="BQ37">
            <v>0</v>
          </cell>
          <cell r="BR37">
            <v>732059</v>
          </cell>
          <cell r="BS37">
            <v>0</v>
          </cell>
          <cell r="BT37">
            <v>0</v>
          </cell>
          <cell r="BU37">
            <v>1329680</v>
          </cell>
          <cell r="BV37">
            <v>0</v>
          </cell>
          <cell r="BW37">
            <v>0</v>
          </cell>
          <cell r="BX37">
            <v>0</v>
          </cell>
          <cell r="BY37">
            <v>610</v>
          </cell>
          <cell r="BZ37">
            <v>0</v>
          </cell>
          <cell r="CA37">
            <v>0</v>
          </cell>
          <cell r="CB37">
            <v>0</v>
          </cell>
          <cell r="CC37">
            <v>0</v>
          </cell>
          <cell r="CD37">
            <v>0</v>
          </cell>
          <cell r="CE37">
            <v>0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9807</v>
          </cell>
          <cell r="CK37">
            <v>860</v>
          </cell>
          <cell r="CL37">
            <v>0</v>
          </cell>
        </row>
        <row r="38">
          <cell r="A38" t="str">
            <v>4301020104.806</v>
          </cell>
          <cell r="B38" t="str">
            <v>รายได้ค่ารักษาเบิกจ่ายตรง- กทม. IP</v>
          </cell>
          <cell r="C38">
            <v>302020</v>
          </cell>
          <cell r="D38">
            <v>20953</v>
          </cell>
          <cell r="E38">
            <v>20461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111884</v>
          </cell>
          <cell r="N38">
            <v>0</v>
          </cell>
          <cell r="O38">
            <v>327678</v>
          </cell>
          <cell r="P38">
            <v>48635</v>
          </cell>
          <cell r="Q38">
            <v>0</v>
          </cell>
          <cell r="R38">
            <v>168067</v>
          </cell>
          <cell r="S38">
            <v>0</v>
          </cell>
          <cell r="T38">
            <v>41904</v>
          </cell>
          <cell r="U38">
            <v>15381</v>
          </cell>
          <cell r="V38">
            <v>0</v>
          </cell>
          <cell r="W38">
            <v>190375</v>
          </cell>
          <cell r="X38">
            <v>0</v>
          </cell>
          <cell r="Y38">
            <v>47722</v>
          </cell>
          <cell r="Z38">
            <v>0</v>
          </cell>
          <cell r="AA38">
            <v>0</v>
          </cell>
          <cell r="AB38">
            <v>0</v>
          </cell>
          <cell r="AC38">
            <v>223379</v>
          </cell>
          <cell r="AD38">
            <v>180247</v>
          </cell>
          <cell r="AE38">
            <v>0</v>
          </cell>
          <cell r="AF38">
            <v>32321</v>
          </cell>
          <cell r="AG38">
            <v>19149</v>
          </cell>
          <cell r="AH38">
            <v>5406</v>
          </cell>
          <cell r="AI38">
            <v>0</v>
          </cell>
          <cell r="AJ38">
            <v>0</v>
          </cell>
          <cell r="AK38">
            <v>1896114.89</v>
          </cell>
          <cell r="AL38">
            <v>0</v>
          </cell>
          <cell r="AM38">
            <v>3411</v>
          </cell>
          <cell r="AN38">
            <v>0</v>
          </cell>
          <cell r="AO38">
            <v>37746</v>
          </cell>
          <cell r="AP38">
            <v>0</v>
          </cell>
          <cell r="AQ38">
            <v>902</v>
          </cell>
          <cell r="AR38">
            <v>605575</v>
          </cell>
          <cell r="AS38">
            <v>0</v>
          </cell>
          <cell r="AT38">
            <v>0</v>
          </cell>
          <cell r="AU38">
            <v>40267</v>
          </cell>
          <cell r="AV38">
            <v>5634</v>
          </cell>
          <cell r="AW38">
            <v>0</v>
          </cell>
          <cell r="AX38">
            <v>0</v>
          </cell>
          <cell r="AY38">
            <v>0</v>
          </cell>
          <cell r="AZ38">
            <v>0</v>
          </cell>
          <cell r="BA38">
            <v>74988</v>
          </cell>
          <cell r="BB38">
            <v>0</v>
          </cell>
          <cell r="BC38">
            <v>346040</v>
          </cell>
          <cell r="BD38">
            <v>82484</v>
          </cell>
          <cell r="BE38">
            <v>0</v>
          </cell>
          <cell r="BF38">
            <v>0</v>
          </cell>
          <cell r="BG38">
            <v>322699</v>
          </cell>
          <cell r="BH38">
            <v>0</v>
          </cell>
          <cell r="BI38">
            <v>0</v>
          </cell>
          <cell r="BJ38">
            <v>0</v>
          </cell>
          <cell r="BK38">
            <v>0</v>
          </cell>
          <cell r="BL38">
            <v>178042</v>
          </cell>
          <cell r="BM38">
            <v>6944</v>
          </cell>
          <cell r="BN38">
            <v>0</v>
          </cell>
          <cell r="BO38">
            <v>39969</v>
          </cell>
          <cell r="BP38">
            <v>18913</v>
          </cell>
          <cell r="BQ38">
            <v>0</v>
          </cell>
          <cell r="BR38">
            <v>816676.58</v>
          </cell>
          <cell r="BS38">
            <v>0</v>
          </cell>
          <cell r="BT38">
            <v>0</v>
          </cell>
          <cell r="BU38">
            <v>173227</v>
          </cell>
          <cell r="BV38">
            <v>0</v>
          </cell>
          <cell r="BW38">
            <v>0</v>
          </cell>
          <cell r="BX38">
            <v>0</v>
          </cell>
          <cell r="BY38">
            <v>20682</v>
          </cell>
          <cell r="BZ38">
            <v>0</v>
          </cell>
          <cell r="CA38">
            <v>0</v>
          </cell>
          <cell r="CB38">
            <v>0</v>
          </cell>
          <cell r="CC38">
            <v>0</v>
          </cell>
          <cell r="CD38">
            <v>29750</v>
          </cell>
          <cell r="CE38">
            <v>0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</row>
        <row r="39">
          <cell r="A39" t="str">
            <v>4301020104.807</v>
          </cell>
          <cell r="B39" t="str">
            <v>ส่วนต่างค่ารักษาที่สูงกว่าข้อตกลงในการจ่ายตาม DRG -เบิกจ่ายตรง กทม.</v>
          </cell>
          <cell r="C39">
            <v>-37947.93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-10252.68</v>
          </cell>
          <cell r="N39">
            <v>0</v>
          </cell>
          <cell r="O39">
            <v>-36252.639999999999</v>
          </cell>
          <cell r="P39">
            <v>-8503.56</v>
          </cell>
          <cell r="Q39">
            <v>0</v>
          </cell>
          <cell r="R39">
            <v>0</v>
          </cell>
          <cell r="S39">
            <v>0</v>
          </cell>
          <cell r="T39">
            <v>-5149.32</v>
          </cell>
          <cell r="U39">
            <v>0</v>
          </cell>
          <cell r="V39">
            <v>0</v>
          </cell>
          <cell r="W39">
            <v>-421.35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-6648.82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-1081997.8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-86094.36</v>
          </cell>
          <cell r="AS39">
            <v>0</v>
          </cell>
          <cell r="AT39">
            <v>0</v>
          </cell>
          <cell r="AU39">
            <v>-10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-12516.06</v>
          </cell>
          <cell r="BB39">
            <v>0</v>
          </cell>
          <cell r="BC39">
            <v>-12803.8</v>
          </cell>
          <cell r="BD39">
            <v>-7078.88</v>
          </cell>
          <cell r="BE39">
            <v>0</v>
          </cell>
          <cell r="BF39">
            <v>0</v>
          </cell>
          <cell r="BG39">
            <v>-30838.7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-17005.29</v>
          </cell>
          <cell r="BM39">
            <v>0</v>
          </cell>
          <cell r="BN39">
            <v>0</v>
          </cell>
          <cell r="BO39">
            <v>-2169.7399999999998</v>
          </cell>
          <cell r="BP39">
            <v>0</v>
          </cell>
          <cell r="BQ39">
            <v>0</v>
          </cell>
          <cell r="BR39">
            <v>-17030.740000000002</v>
          </cell>
          <cell r="BS39">
            <v>0</v>
          </cell>
          <cell r="BT39">
            <v>0</v>
          </cell>
          <cell r="BU39">
            <v>0</v>
          </cell>
          <cell r="BV39">
            <v>0</v>
          </cell>
          <cell r="BW39">
            <v>0</v>
          </cell>
          <cell r="BX39">
            <v>0</v>
          </cell>
          <cell r="BY39">
            <v>0</v>
          </cell>
          <cell r="BZ39">
            <v>0</v>
          </cell>
          <cell r="CA39">
            <v>0</v>
          </cell>
          <cell r="CB39">
            <v>0</v>
          </cell>
          <cell r="CC39">
            <v>0</v>
          </cell>
          <cell r="CD39">
            <v>0</v>
          </cell>
          <cell r="CE39">
            <v>0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-270</v>
          </cell>
          <cell r="CL39">
            <v>0</v>
          </cell>
        </row>
        <row r="40">
          <cell r="A40" t="str">
            <v>4301020104.808</v>
          </cell>
          <cell r="B40" t="str">
            <v>ส่วนต่างค่ารักษาที่ต่ำกว่าข้อตกลงในการจ่ายตาม DRG -เบิกจ่ายตรง กทม.</v>
          </cell>
          <cell r="C40">
            <v>149137.76999999999</v>
          </cell>
          <cell r="D40">
            <v>0</v>
          </cell>
          <cell r="E40">
            <v>8273.08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3768.63</v>
          </cell>
          <cell r="N40">
            <v>0</v>
          </cell>
          <cell r="O40">
            <v>24791.94</v>
          </cell>
          <cell r="P40">
            <v>4191.28</v>
          </cell>
          <cell r="Q40">
            <v>0</v>
          </cell>
          <cell r="R40">
            <v>0</v>
          </cell>
          <cell r="S40">
            <v>0</v>
          </cell>
          <cell r="T40">
            <v>5798.93</v>
          </cell>
          <cell r="U40">
            <v>0</v>
          </cell>
          <cell r="V40">
            <v>0</v>
          </cell>
          <cell r="W40">
            <v>4438.0600000000004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252.44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198460.5</v>
          </cell>
          <cell r="AL40">
            <v>0</v>
          </cell>
          <cell r="AM40">
            <v>494.98</v>
          </cell>
          <cell r="AN40">
            <v>0</v>
          </cell>
          <cell r="AO40">
            <v>3134.68</v>
          </cell>
          <cell r="AP40">
            <v>0</v>
          </cell>
          <cell r="AQ40">
            <v>0</v>
          </cell>
          <cell r="AR40">
            <v>347177.71</v>
          </cell>
          <cell r="AS40">
            <v>0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0</v>
          </cell>
          <cell r="BA40">
            <v>10243.82</v>
          </cell>
          <cell r="BB40">
            <v>0</v>
          </cell>
          <cell r="BC40">
            <v>48009.599999999999</v>
          </cell>
          <cell r="BD40">
            <v>0</v>
          </cell>
          <cell r="BE40">
            <v>0</v>
          </cell>
          <cell r="BF40">
            <v>0</v>
          </cell>
          <cell r="BG40">
            <v>16868.810000000001</v>
          </cell>
          <cell r="BH40">
            <v>0</v>
          </cell>
          <cell r="BI40">
            <v>0</v>
          </cell>
          <cell r="BJ40">
            <v>0</v>
          </cell>
          <cell r="BK40">
            <v>0</v>
          </cell>
          <cell r="BL40">
            <v>37775.56</v>
          </cell>
          <cell r="BM40">
            <v>0</v>
          </cell>
          <cell r="BN40">
            <v>0</v>
          </cell>
          <cell r="BO40">
            <v>3240.7</v>
          </cell>
          <cell r="BP40">
            <v>0</v>
          </cell>
          <cell r="BQ40">
            <v>0</v>
          </cell>
          <cell r="BR40">
            <v>447374.69</v>
          </cell>
          <cell r="BS40">
            <v>0</v>
          </cell>
          <cell r="BT40">
            <v>0</v>
          </cell>
          <cell r="BU40">
            <v>130.22999999999999</v>
          </cell>
          <cell r="BV40">
            <v>0</v>
          </cell>
          <cell r="BW40">
            <v>0</v>
          </cell>
          <cell r="BX40">
            <v>0</v>
          </cell>
          <cell r="BY40">
            <v>0</v>
          </cell>
          <cell r="BZ40">
            <v>0</v>
          </cell>
          <cell r="CA40">
            <v>0</v>
          </cell>
          <cell r="CB40">
            <v>0</v>
          </cell>
          <cell r="CC40">
            <v>0</v>
          </cell>
          <cell r="CD40">
            <v>0</v>
          </cell>
          <cell r="CE40">
            <v>0</v>
          </cell>
          <cell r="CF40">
            <v>0</v>
          </cell>
          <cell r="CG40">
            <v>0</v>
          </cell>
          <cell r="CH40">
            <v>0</v>
          </cell>
          <cell r="CI40">
            <v>1037.32</v>
          </cell>
          <cell r="CJ40">
            <v>0</v>
          </cell>
          <cell r="CK40">
            <v>0</v>
          </cell>
          <cell r="CL40">
            <v>0</v>
          </cell>
        </row>
        <row r="41">
          <cell r="A41" t="str">
            <v>4301020104.809</v>
          </cell>
          <cell r="B41" t="str">
            <v>รายได้ค่ารักษาเบิกจ่ายตรง- อปท.(พัทยา)  OP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0</v>
          </cell>
          <cell r="AQ41">
            <v>0</v>
          </cell>
          <cell r="AR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0</v>
          </cell>
          <cell r="AX41">
            <v>0</v>
          </cell>
          <cell r="AY41">
            <v>0</v>
          </cell>
          <cell r="AZ41">
            <v>0</v>
          </cell>
          <cell r="BA41">
            <v>0</v>
          </cell>
          <cell r="BB41">
            <v>0</v>
          </cell>
          <cell r="BC41">
            <v>0</v>
          </cell>
          <cell r="BD41">
            <v>0</v>
          </cell>
          <cell r="BE41">
            <v>0</v>
          </cell>
          <cell r="BF41">
            <v>0</v>
          </cell>
          <cell r="BG41">
            <v>0</v>
          </cell>
          <cell r="BH41">
            <v>0</v>
          </cell>
          <cell r="BI41">
            <v>0</v>
          </cell>
          <cell r="BJ41">
            <v>0</v>
          </cell>
          <cell r="BK41">
            <v>0</v>
          </cell>
          <cell r="BL41">
            <v>0</v>
          </cell>
          <cell r="BM41">
            <v>0</v>
          </cell>
          <cell r="BN41">
            <v>0</v>
          </cell>
          <cell r="BO41">
            <v>0</v>
          </cell>
          <cell r="BP41">
            <v>0</v>
          </cell>
          <cell r="BQ41">
            <v>0</v>
          </cell>
          <cell r="BR41">
            <v>0</v>
          </cell>
          <cell r="BS41">
            <v>0</v>
          </cell>
          <cell r="BT41">
            <v>0</v>
          </cell>
          <cell r="BU41">
            <v>0</v>
          </cell>
          <cell r="BV41">
            <v>0</v>
          </cell>
          <cell r="BW41">
            <v>0</v>
          </cell>
          <cell r="BX41">
            <v>0</v>
          </cell>
          <cell r="BY41">
            <v>0</v>
          </cell>
          <cell r="BZ41">
            <v>0</v>
          </cell>
          <cell r="CA41">
            <v>0</v>
          </cell>
          <cell r="CB41">
            <v>0</v>
          </cell>
          <cell r="CC41">
            <v>0</v>
          </cell>
          <cell r="CD41">
            <v>0</v>
          </cell>
          <cell r="CE41">
            <v>0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</row>
        <row r="42">
          <cell r="A42" t="str">
            <v>4301020104.810</v>
          </cell>
          <cell r="B42" t="str">
            <v>รายได้ค่ารักษาเบิกจ่ายตรงอปท. (พัทยา)IP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O42">
            <v>0</v>
          </cell>
          <cell r="AP42">
            <v>0</v>
          </cell>
          <cell r="AQ42">
            <v>0</v>
          </cell>
          <cell r="AR42">
            <v>0</v>
          </cell>
          <cell r="AS42">
            <v>0</v>
          </cell>
          <cell r="AT42">
            <v>0</v>
          </cell>
          <cell r="AU42">
            <v>0</v>
          </cell>
          <cell r="AV42">
            <v>0</v>
          </cell>
          <cell r="AW42">
            <v>0</v>
          </cell>
          <cell r="AX42">
            <v>0</v>
          </cell>
          <cell r="AY42">
            <v>0</v>
          </cell>
          <cell r="AZ42">
            <v>0</v>
          </cell>
          <cell r="BA42">
            <v>0</v>
          </cell>
          <cell r="BB42">
            <v>0</v>
          </cell>
          <cell r="BC42">
            <v>0</v>
          </cell>
          <cell r="BD42">
            <v>0</v>
          </cell>
          <cell r="BE42">
            <v>0</v>
          </cell>
          <cell r="BF42">
            <v>0</v>
          </cell>
          <cell r="BG42">
            <v>0</v>
          </cell>
          <cell r="BH42">
            <v>0</v>
          </cell>
          <cell r="BI42">
            <v>0</v>
          </cell>
          <cell r="BJ42">
            <v>0</v>
          </cell>
          <cell r="BK42">
            <v>0</v>
          </cell>
          <cell r="BL42">
            <v>0</v>
          </cell>
          <cell r="BM42">
            <v>0</v>
          </cell>
          <cell r="BN42">
            <v>0</v>
          </cell>
          <cell r="BO42">
            <v>0</v>
          </cell>
          <cell r="BP42">
            <v>0</v>
          </cell>
          <cell r="BQ42">
            <v>0</v>
          </cell>
          <cell r="BR42">
            <v>0</v>
          </cell>
          <cell r="BS42">
            <v>0</v>
          </cell>
          <cell r="BT42">
            <v>0</v>
          </cell>
          <cell r="BU42">
            <v>0</v>
          </cell>
          <cell r="BV42">
            <v>0</v>
          </cell>
          <cell r="BW42">
            <v>0</v>
          </cell>
          <cell r="BX42">
            <v>0</v>
          </cell>
          <cell r="BY42">
            <v>0</v>
          </cell>
          <cell r="BZ42">
            <v>0</v>
          </cell>
          <cell r="CA42">
            <v>0</v>
          </cell>
          <cell r="CB42">
            <v>0</v>
          </cell>
          <cell r="CC42">
            <v>0</v>
          </cell>
          <cell r="CD42">
            <v>0</v>
          </cell>
          <cell r="CE42">
            <v>0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</row>
        <row r="43">
          <cell r="A43" t="str">
            <v>4301020104.811</v>
          </cell>
          <cell r="B43" t="str">
            <v>ส่วนต่างค่ารักษาที่สูงกว่าข้อตกลงในการจ่ายตาม DRG -เบิกจ่ายตรง อปท.(พัทยา)</v>
          </cell>
          <cell r="C43">
            <v>0</v>
          </cell>
          <cell r="D43">
            <v>0</v>
          </cell>
          <cell r="E43">
            <v>-5.5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-34559.360000000001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-1538.06</v>
          </cell>
          <cell r="BP43">
            <v>0</v>
          </cell>
          <cell r="BQ43">
            <v>0</v>
          </cell>
          <cell r="BR43">
            <v>0</v>
          </cell>
          <cell r="BS43">
            <v>0</v>
          </cell>
          <cell r="BT43">
            <v>0</v>
          </cell>
          <cell r="BU43">
            <v>0</v>
          </cell>
          <cell r="BV43">
            <v>-170</v>
          </cell>
          <cell r="BW43">
            <v>0</v>
          </cell>
          <cell r="BX43">
            <v>0</v>
          </cell>
          <cell r="BY43">
            <v>0</v>
          </cell>
          <cell r="BZ43">
            <v>0</v>
          </cell>
          <cell r="CA43">
            <v>0</v>
          </cell>
          <cell r="CB43">
            <v>0</v>
          </cell>
          <cell r="CC43">
            <v>0</v>
          </cell>
          <cell r="CD43">
            <v>0</v>
          </cell>
          <cell r="CE43">
            <v>0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</row>
        <row r="44">
          <cell r="A44" t="str">
            <v>4301020104.812</v>
          </cell>
          <cell r="B44" t="str">
            <v>ส่วนต่างค่ารักษาที่ต่ำกว่าข้อตกลงในการจ่ายตาม DRG -เบิกจ่ายตรง อปท.(พัทยา)</v>
          </cell>
          <cell r="C44">
            <v>0</v>
          </cell>
          <cell r="D44">
            <v>0</v>
          </cell>
          <cell r="E44">
            <v>3427.84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43188.46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0</v>
          </cell>
          <cell r="AQ44">
            <v>0</v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  <cell r="AV44">
            <v>0</v>
          </cell>
          <cell r="AW44">
            <v>0</v>
          </cell>
          <cell r="AX44">
            <v>0</v>
          </cell>
          <cell r="AY44">
            <v>0</v>
          </cell>
          <cell r="AZ44">
            <v>0</v>
          </cell>
          <cell r="BA44">
            <v>0</v>
          </cell>
          <cell r="BB44">
            <v>0</v>
          </cell>
          <cell r="BC44">
            <v>0</v>
          </cell>
          <cell r="BD44">
            <v>0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>
            <v>0</v>
          </cell>
          <cell r="BJ44">
            <v>0</v>
          </cell>
          <cell r="BK44">
            <v>0</v>
          </cell>
          <cell r="BL44">
            <v>0</v>
          </cell>
          <cell r="BM44">
            <v>0</v>
          </cell>
          <cell r="BN44">
            <v>0</v>
          </cell>
          <cell r="BO44">
            <v>5873.13</v>
          </cell>
          <cell r="BP44">
            <v>0</v>
          </cell>
          <cell r="BQ44">
            <v>0</v>
          </cell>
          <cell r="BR44">
            <v>0</v>
          </cell>
          <cell r="BS44">
            <v>0</v>
          </cell>
          <cell r="BT44">
            <v>0</v>
          </cell>
          <cell r="BU44">
            <v>0</v>
          </cell>
          <cell r="BV44">
            <v>0</v>
          </cell>
          <cell r="BW44">
            <v>0</v>
          </cell>
          <cell r="BX44">
            <v>0</v>
          </cell>
          <cell r="BY44">
            <v>0</v>
          </cell>
          <cell r="BZ44">
            <v>0</v>
          </cell>
          <cell r="CA44">
            <v>0</v>
          </cell>
          <cell r="CB44">
            <v>0</v>
          </cell>
          <cell r="CC44">
            <v>0</v>
          </cell>
          <cell r="CD44">
            <v>0</v>
          </cell>
          <cell r="CE44">
            <v>0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13402.94</v>
          </cell>
          <cell r="CK44">
            <v>0</v>
          </cell>
          <cell r="CL44">
            <v>0</v>
          </cell>
        </row>
        <row r="45">
          <cell r="A45" t="str">
            <v>4301020105.201</v>
          </cell>
          <cell r="B45" t="str">
            <v>รายได้ค่ารักษา UC -OP  ใน CUP</v>
          </cell>
          <cell r="C45">
            <v>96128690.700000003</v>
          </cell>
          <cell r="D45">
            <v>27711420</v>
          </cell>
          <cell r="E45">
            <v>22623394</v>
          </cell>
          <cell r="F45">
            <v>18862831</v>
          </cell>
          <cell r="G45">
            <v>14615604</v>
          </cell>
          <cell r="H45">
            <v>28303171</v>
          </cell>
          <cell r="I45">
            <v>23515167.760000002</v>
          </cell>
          <cell r="J45">
            <v>47842129.649999999</v>
          </cell>
          <cell r="K45">
            <v>31301636</v>
          </cell>
          <cell r="L45">
            <v>31640877</v>
          </cell>
          <cell r="M45">
            <v>47896588</v>
          </cell>
          <cell r="N45">
            <v>0</v>
          </cell>
          <cell r="O45">
            <v>69119346</v>
          </cell>
          <cell r="P45">
            <v>35595687</v>
          </cell>
          <cell r="Q45">
            <v>29165364.510000002</v>
          </cell>
          <cell r="R45">
            <v>37556251.299999997</v>
          </cell>
          <cell r="S45">
            <v>22101383</v>
          </cell>
          <cell r="T45">
            <v>25283283.100000001</v>
          </cell>
          <cell r="U45">
            <v>25034184.5</v>
          </cell>
          <cell r="V45">
            <v>8811913.8000000007</v>
          </cell>
          <cell r="W45">
            <v>97021367.900000006</v>
          </cell>
          <cell r="X45">
            <v>14998800</v>
          </cell>
          <cell r="Y45">
            <v>47393934.740000002</v>
          </cell>
          <cell r="Z45">
            <v>30683012</v>
          </cell>
          <cell r="AA45">
            <v>9099386.8900000006</v>
          </cell>
          <cell r="AB45">
            <v>15285973</v>
          </cell>
          <cell r="AC45">
            <v>28603814.050000001</v>
          </cell>
          <cell r="AD45">
            <v>64260413.82</v>
          </cell>
          <cell r="AE45">
            <v>24357669</v>
          </cell>
          <cell r="AF45">
            <v>21838330.5</v>
          </cell>
          <cell r="AG45">
            <v>26380902</v>
          </cell>
          <cell r="AH45">
            <v>37801018</v>
          </cell>
          <cell r="AI45">
            <v>24093455</v>
          </cell>
          <cell r="AJ45">
            <v>15826707</v>
          </cell>
          <cell r="AK45">
            <v>177245267.59999999</v>
          </cell>
          <cell r="AL45">
            <v>20455987</v>
          </cell>
          <cell r="AM45">
            <v>16517329.35</v>
          </cell>
          <cell r="AN45">
            <v>46001005</v>
          </cell>
          <cell r="AO45">
            <v>41424166.159999996</v>
          </cell>
          <cell r="AP45">
            <v>28457898</v>
          </cell>
          <cell r="AQ45">
            <v>7324363</v>
          </cell>
          <cell r="AR45">
            <v>88971874</v>
          </cell>
          <cell r="AS45">
            <v>25253616</v>
          </cell>
          <cell r="AT45">
            <v>52349362.960000001</v>
          </cell>
          <cell r="AU45">
            <v>40705611</v>
          </cell>
          <cell r="AV45">
            <v>20437767.449999999</v>
          </cell>
          <cell r="AW45">
            <v>11876021.130000001</v>
          </cell>
          <cell r="AX45">
            <v>22191481.129999999</v>
          </cell>
          <cell r="AY45">
            <v>27608572.199999999</v>
          </cell>
          <cell r="AZ45">
            <v>19479173</v>
          </cell>
          <cell r="BA45">
            <v>90748836</v>
          </cell>
          <cell r="BB45">
            <v>17241379</v>
          </cell>
          <cell r="BC45">
            <v>113402803.62</v>
          </cell>
          <cell r="BD45">
            <v>41700396</v>
          </cell>
          <cell r="BE45">
            <v>14846800.5</v>
          </cell>
          <cell r="BF45">
            <v>18853673</v>
          </cell>
          <cell r="BG45">
            <v>61296870.350000001</v>
          </cell>
          <cell r="BH45">
            <v>12708652.9</v>
          </cell>
          <cell r="BI45">
            <v>6753330</v>
          </cell>
          <cell r="BJ45">
            <v>16717683</v>
          </cell>
          <cell r="BK45">
            <v>12909073</v>
          </cell>
          <cell r="BL45">
            <v>95676126.379999995</v>
          </cell>
          <cell r="BM45">
            <v>45014972.460000001</v>
          </cell>
          <cell r="BN45">
            <v>32266285</v>
          </cell>
          <cell r="BO45">
            <v>60223737.899999999</v>
          </cell>
          <cell r="BP45">
            <v>42306640.57</v>
          </cell>
          <cell r="BQ45">
            <v>20235579.129999999</v>
          </cell>
          <cell r="BR45">
            <v>219729270</v>
          </cell>
          <cell r="BS45">
            <v>39681603.759999998</v>
          </cell>
          <cell r="BT45">
            <v>28541027.859999999</v>
          </cell>
          <cell r="BU45">
            <v>75240137.239999995</v>
          </cell>
          <cell r="BV45">
            <v>5053070</v>
          </cell>
          <cell r="BW45">
            <v>26745287.699999999</v>
          </cell>
          <cell r="BX45">
            <v>75270161</v>
          </cell>
          <cell r="BY45">
            <v>21650113</v>
          </cell>
          <cell r="BZ45">
            <v>24489311</v>
          </cell>
          <cell r="CA45">
            <v>23018245</v>
          </cell>
          <cell r="CB45">
            <v>30771989</v>
          </cell>
          <cell r="CC45">
            <v>57314685.32</v>
          </cell>
          <cell r="CD45">
            <v>27903222</v>
          </cell>
          <cell r="CE45">
            <v>49592989</v>
          </cell>
          <cell r="CF45">
            <v>20217502</v>
          </cell>
          <cell r="CG45">
            <v>18438999.699999999</v>
          </cell>
          <cell r="CH45">
            <v>13932922</v>
          </cell>
          <cell r="CI45">
            <v>15818030</v>
          </cell>
          <cell r="CJ45">
            <v>80533112.150000006</v>
          </cell>
          <cell r="CK45">
            <v>12110606</v>
          </cell>
          <cell r="CL45">
            <v>10552645</v>
          </cell>
        </row>
        <row r="46">
          <cell r="A46" t="str">
            <v>4301020105.202</v>
          </cell>
          <cell r="B46" t="str">
            <v xml:space="preserve">รายได้ค่ารักษา UC-IP  </v>
          </cell>
          <cell r="C46">
            <v>245871667.27000001</v>
          </cell>
          <cell r="D46">
            <v>5986521</v>
          </cell>
          <cell r="E46">
            <v>6175866.4800000004</v>
          </cell>
          <cell r="F46">
            <v>6148646</v>
          </cell>
          <cell r="G46">
            <v>3553256</v>
          </cell>
          <cell r="H46">
            <v>8481550</v>
          </cell>
          <cell r="I46">
            <v>12351761.84</v>
          </cell>
          <cell r="J46">
            <v>37531485.75</v>
          </cell>
          <cell r="K46">
            <v>9095933</v>
          </cell>
          <cell r="L46">
            <v>11609025</v>
          </cell>
          <cell r="M46">
            <v>43658427.210000001</v>
          </cell>
          <cell r="N46">
            <v>0</v>
          </cell>
          <cell r="O46">
            <v>142478304</v>
          </cell>
          <cell r="P46">
            <v>19749626.100000001</v>
          </cell>
          <cell r="Q46">
            <v>20676788</v>
          </cell>
          <cell r="R46">
            <v>60718211.090000004</v>
          </cell>
          <cell r="S46">
            <v>10786261.5</v>
          </cell>
          <cell r="T46">
            <v>22479727.670000002</v>
          </cell>
          <cell r="U46">
            <v>13395726</v>
          </cell>
          <cell r="V46">
            <v>3774415</v>
          </cell>
          <cell r="W46">
            <v>414956425.75</v>
          </cell>
          <cell r="X46">
            <v>8190744</v>
          </cell>
          <cell r="Y46">
            <v>18428453.359999999</v>
          </cell>
          <cell r="Z46">
            <v>18624742.960000001</v>
          </cell>
          <cell r="AA46">
            <v>4092493.7</v>
          </cell>
          <cell r="AB46">
            <v>5243655</v>
          </cell>
          <cell r="AC46">
            <v>13939738.84</v>
          </cell>
          <cell r="AD46">
            <v>38072612.799999997</v>
          </cell>
          <cell r="AE46">
            <v>10807384</v>
          </cell>
          <cell r="AF46">
            <v>12855555.380000001</v>
          </cell>
          <cell r="AG46">
            <v>12116562</v>
          </cell>
          <cell r="AH46">
            <v>21622488</v>
          </cell>
          <cell r="AI46">
            <v>12092838</v>
          </cell>
          <cell r="AJ46">
            <v>7205070</v>
          </cell>
          <cell r="AK46">
            <v>728525300.05999994</v>
          </cell>
          <cell r="AL46">
            <v>13160522.76</v>
          </cell>
          <cell r="AM46">
            <v>8541734.25</v>
          </cell>
          <cell r="AN46">
            <v>37212003.609999999</v>
          </cell>
          <cell r="AO46">
            <v>33284469.690000001</v>
          </cell>
          <cell r="AP46">
            <v>11628048</v>
          </cell>
          <cell r="AQ46">
            <v>3562761.75</v>
          </cell>
          <cell r="AR46">
            <v>94432165</v>
          </cell>
          <cell r="AS46">
            <v>9467655</v>
          </cell>
          <cell r="AT46">
            <v>28938111.149999999</v>
          </cell>
          <cell r="AU46">
            <v>21846503</v>
          </cell>
          <cell r="AV46">
            <v>10117055</v>
          </cell>
          <cell r="AW46">
            <v>9779423</v>
          </cell>
          <cell r="AX46">
            <v>10858742.470000001</v>
          </cell>
          <cell r="AY46">
            <v>9941672</v>
          </cell>
          <cell r="AZ46">
            <v>9517591.8200000003</v>
          </cell>
          <cell r="BA46">
            <v>123461460.55</v>
          </cell>
          <cell r="BB46">
            <v>10443329.4</v>
          </cell>
          <cell r="BC46">
            <v>265975136.40000001</v>
          </cell>
          <cell r="BD46">
            <v>42953280.049999997</v>
          </cell>
          <cell r="BE46">
            <v>5417614.25</v>
          </cell>
          <cell r="BF46">
            <v>7649174</v>
          </cell>
          <cell r="BG46">
            <v>145154474.46000001</v>
          </cell>
          <cell r="BH46">
            <v>5882277.0099999998</v>
          </cell>
          <cell r="BI46">
            <v>0</v>
          </cell>
          <cell r="BJ46">
            <v>11598522</v>
          </cell>
          <cell r="BK46">
            <v>0</v>
          </cell>
          <cell r="BL46">
            <v>244300808.99000001</v>
          </cell>
          <cell r="BM46">
            <v>23949450.699999999</v>
          </cell>
          <cell r="BN46">
            <v>13170131.9</v>
          </cell>
          <cell r="BO46">
            <v>36097057.329999998</v>
          </cell>
          <cell r="BP46">
            <v>20913163.84</v>
          </cell>
          <cell r="BQ46">
            <v>11120634.119999999</v>
          </cell>
          <cell r="BR46">
            <v>1339230449.0599999</v>
          </cell>
          <cell r="BS46">
            <v>21892300.079999998</v>
          </cell>
          <cell r="BT46">
            <v>18484819.050000001</v>
          </cell>
          <cell r="BU46">
            <v>121171876.72</v>
          </cell>
          <cell r="BV46">
            <v>321739</v>
          </cell>
          <cell r="BW46">
            <v>10482543.08</v>
          </cell>
          <cell r="BX46">
            <v>60767587.030000001</v>
          </cell>
          <cell r="BY46">
            <v>7311574.3899999997</v>
          </cell>
          <cell r="BZ46">
            <v>6717227.29</v>
          </cell>
          <cell r="CA46">
            <v>15374048.6</v>
          </cell>
          <cell r="CB46">
            <v>19547575.760000002</v>
          </cell>
          <cell r="CC46">
            <v>47857046.399999999</v>
          </cell>
          <cell r="CD46">
            <v>24531806.789999999</v>
          </cell>
          <cell r="CE46">
            <v>42711662.159999996</v>
          </cell>
          <cell r="CF46">
            <v>9502453.6500000004</v>
          </cell>
          <cell r="CG46">
            <v>7158441.4299999997</v>
          </cell>
          <cell r="CH46">
            <v>8049770.4400000004</v>
          </cell>
          <cell r="CI46">
            <v>8808556</v>
          </cell>
          <cell r="CJ46">
            <v>69891873.030000001</v>
          </cell>
          <cell r="CK46">
            <v>3329396.96</v>
          </cell>
          <cell r="CL46">
            <v>2830372.77</v>
          </cell>
        </row>
        <row r="47">
          <cell r="A47" t="str">
            <v>4301020105.203</v>
          </cell>
          <cell r="B47" t="str">
            <v>รายได้ค่ารักษา UC - OP นอก CUP ในจังหวัด</v>
          </cell>
          <cell r="C47">
            <v>44446237</v>
          </cell>
          <cell r="D47">
            <v>1011599</v>
          </cell>
          <cell r="E47">
            <v>411334</v>
          </cell>
          <cell r="F47">
            <v>833871</v>
          </cell>
          <cell r="G47">
            <v>365301</v>
          </cell>
          <cell r="H47">
            <v>504158</v>
          </cell>
          <cell r="I47">
            <v>185823.3</v>
          </cell>
          <cell r="J47">
            <v>5414381.9000000004</v>
          </cell>
          <cell r="K47">
            <v>329812</v>
          </cell>
          <cell r="L47">
            <v>987219</v>
          </cell>
          <cell r="M47">
            <v>4001721</v>
          </cell>
          <cell r="N47">
            <v>917</v>
          </cell>
          <cell r="O47">
            <v>22762385</v>
          </cell>
          <cell r="P47">
            <v>374448</v>
          </cell>
          <cell r="Q47">
            <v>1009302</v>
          </cell>
          <cell r="R47">
            <v>2201623</v>
          </cell>
          <cell r="S47">
            <v>6346302</v>
          </cell>
          <cell r="T47">
            <v>350533.54</v>
          </cell>
          <cell r="U47">
            <v>104750</v>
          </cell>
          <cell r="V47">
            <v>5563</v>
          </cell>
          <cell r="W47">
            <v>105191305</v>
          </cell>
          <cell r="X47">
            <v>188282</v>
          </cell>
          <cell r="Y47">
            <v>467046</v>
          </cell>
          <cell r="Z47">
            <v>287619</v>
          </cell>
          <cell r="AA47">
            <v>140216</v>
          </cell>
          <cell r="AB47">
            <v>535240</v>
          </cell>
          <cell r="AC47">
            <v>207459</v>
          </cell>
          <cell r="AD47">
            <v>906486</v>
          </cell>
          <cell r="AE47">
            <v>260214</v>
          </cell>
          <cell r="AF47">
            <v>168024</v>
          </cell>
          <cell r="AG47">
            <v>198216</v>
          </cell>
          <cell r="AH47">
            <v>3013058</v>
          </cell>
          <cell r="AI47">
            <v>242016</v>
          </cell>
          <cell r="AJ47">
            <v>1185456</v>
          </cell>
          <cell r="AK47">
            <v>134144943.40000001</v>
          </cell>
          <cell r="AL47">
            <v>325374</v>
          </cell>
          <cell r="AM47">
            <v>1210721.5</v>
          </cell>
          <cell r="AN47">
            <v>1823367</v>
          </cell>
          <cell r="AO47">
            <v>1672529.7</v>
          </cell>
          <cell r="AP47">
            <v>247825</v>
          </cell>
          <cell r="AQ47">
            <v>47775</v>
          </cell>
          <cell r="AR47">
            <v>5048412</v>
          </cell>
          <cell r="AS47">
            <v>178633</v>
          </cell>
          <cell r="AT47">
            <v>1093177</v>
          </cell>
          <cell r="AU47">
            <v>425054</v>
          </cell>
          <cell r="AV47">
            <v>340580</v>
          </cell>
          <cell r="AW47">
            <v>493120</v>
          </cell>
          <cell r="AX47">
            <v>741621.56</v>
          </cell>
          <cell r="AY47">
            <v>559229</v>
          </cell>
          <cell r="AZ47">
            <v>151194</v>
          </cell>
          <cell r="BA47">
            <v>7375440</v>
          </cell>
          <cell r="BB47">
            <v>784312</v>
          </cell>
          <cell r="BC47">
            <v>27613900.920000002</v>
          </cell>
          <cell r="BD47">
            <v>7706588</v>
          </cell>
          <cell r="BE47">
            <v>761997.5</v>
          </cell>
          <cell r="BF47">
            <v>223474.9</v>
          </cell>
          <cell r="BG47">
            <v>14563443.92</v>
          </cell>
          <cell r="BH47">
            <v>12332</v>
          </cell>
          <cell r="BI47">
            <v>130688</v>
          </cell>
          <cell r="BJ47">
            <v>640226</v>
          </cell>
          <cell r="BK47">
            <v>43733</v>
          </cell>
          <cell r="BL47">
            <v>16020629</v>
          </cell>
          <cell r="BM47">
            <v>90518</v>
          </cell>
          <cell r="BN47">
            <v>34653</v>
          </cell>
          <cell r="BO47">
            <v>1349196.5</v>
          </cell>
          <cell r="BP47">
            <v>124641</v>
          </cell>
          <cell r="BQ47">
            <v>0</v>
          </cell>
          <cell r="BR47">
            <v>157190810</v>
          </cell>
          <cell r="BS47">
            <v>111878</v>
          </cell>
          <cell r="BT47">
            <v>143978</v>
          </cell>
          <cell r="BU47">
            <v>8465098.6500000004</v>
          </cell>
          <cell r="BV47">
            <v>727647</v>
          </cell>
          <cell r="BW47">
            <v>112137</v>
          </cell>
          <cell r="BX47">
            <v>3222513</v>
          </cell>
          <cell r="BY47">
            <v>28563</v>
          </cell>
          <cell r="BZ47">
            <v>56243</v>
          </cell>
          <cell r="CA47">
            <v>38129</v>
          </cell>
          <cell r="CB47">
            <v>74282</v>
          </cell>
          <cell r="CC47">
            <v>270663</v>
          </cell>
          <cell r="CD47">
            <v>964036</v>
          </cell>
          <cell r="CE47">
            <v>970818</v>
          </cell>
          <cell r="CF47">
            <v>3832</v>
          </cell>
          <cell r="CG47">
            <v>20060</v>
          </cell>
          <cell r="CH47">
            <v>40111</v>
          </cell>
          <cell r="CI47">
            <v>1048614</v>
          </cell>
          <cell r="CJ47">
            <v>227730</v>
          </cell>
          <cell r="CK47">
            <v>47182</v>
          </cell>
          <cell r="CL47">
            <v>112631</v>
          </cell>
        </row>
        <row r="48">
          <cell r="A48" t="str">
            <v>4301020105.205</v>
          </cell>
          <cell r="B48" t="str">
            <v>รายได้ค่ารักษา UC-OP  นอก CUP ต่างจังหวัด</v>
          </cell>
          <cell r="C48">
            <v>76892</v>
          </cell>
          <cell r="D48">
            <v>205978.06</v>
          </cell>
          <cell r="E48">
            <v>98202</v>
          </cell>
          <cell r="F48">
            <v>0</v>
          </cell>
          <cell r="G48">
            <v>156503</v>
          </cell>
          <cell r="H48">
            <v>0</v>
          </cell>
          <cell r="I48">
            <v>225510.22</v>
          </cell>
          <cell r="J48">
            <v>0</v>
          </cell>
          <cell r="K48">
            <v>3087</v>
          </cell>
          <cell r="L48">
            <v>0</v>
          </cell>
          <cell r="M48">
            <v>162675</v>
          </cell>
          <cell r="N48">
            <v>0</v>
          </cell>
          <cell r="O48">
            <v>27112</v>
          </cell>
          <cell r="P48">
            <v>0</v>
          </cell>
          <cell r="Q48">
            <v>661567</v>
          </cell>
          <cell r="R48">
            <v>71899</v>
          </cell>
          <cell r="S48">
            <v>2003974</v>
          </cell>
          <cell r="T48">
            <v>20456</v>
          </cell>
          <cell r="U48">
            <v>99112</v>
          </cell>
          <cell r="V48">
            <v>3620</v>
          </cell>
          <cell r="W48">
            <v>255897.2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42953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642458</v>
          </cell>
          <cell r="AH48">
            <v>0</v>
          </cell>
          <cell r="AI48">
            <v>0</v>
          </cell>
          <cell r="AJ48">
            <v>0</v>
          </cell>
          <cell r="AK48">
            <v>46639874</v>
          </cell>
          <cell r="AL48">
            <v>173891</v>
          </cell>
          <cell r="AM48">
            <v>0</v>
          </cell>
          <cell r="AN48">
            <v>21382</v>
          </cell>
          <cell r="AO48">
            <v>0</v>
          </cell>
          <cell r="AP48">
            <v>0</v>
          </cell>
          <cell r="AQ48">
            <v>0</v>
          </cell>
          <cell r="AR48">
            <v>1001467</v>
          </cell>
          <cell r="AS48">
            <v>0</v>
          </cell>
          <cell r="AT48">
            <v>0</v>
          </cell>
          <cell r="AU48">
            <v>0</v>
          </cell>
          <cell r="AV48">
            <v>0</v>
          </cell>
          <cell r="AW48">
            <v>387087</v>
          </cell>
          <cell r="AX48">
            <v>25539</v>
          </cell>
          <cell r="AY48">
            <v>0</v>
          </cell>
          <cell r="AZ48">
            <v>0</v>
          </cell>
          <cell r="BA48">
            <v>0</v>
          </cell>
          <cell r="BB48">
            <v>0</v>
          </cell>
          <cell r="BC48">
            <v>5971125.1299999999</v>
          </cell>
          <cell r="BD48">
            <v>1533</v>
          </cell>
          <cell r="BE48">
            <v>0</v>
          </cell>
          <cell r="BF48">
            <v>0</v>
          </cell>
          <cell r="BG48">
            <v>1304054.5</v>
          </cell>
          <cell r="BH48">
            <v>0</v>
          </cell>
          <cell r="BI48">
            <v>0</v>
          </cell>
          <cell r="BJ48">
            <v>112117</v>
          </cell>
          <cell r="BK48">
            <v>1228</v>
          </cell>
          <cell r="BL48">
            <v>28957</v>
          </cell>
          <cell r="BM48">
            <v>55129</v>
          </cell>
          <cell r="BN48">
            <v>0</v>
          </cell>
          <cell r="BO48">
            <v>0</v>
          </cell>
          <cell r="BP48">
            <v>0</v>
          </cell>
          <cell r="BQ48">
            <v>0</v>
          </cell>
          <cell r="BR48">
            <v>8552332</v>
          </cell>
          <cell r="BS48">
            <v>0</v>
          </cell>
          <cell r="BT48">
            <v>0</v>
          </cell>
          <cell r="BU48">
            <v>675</v>
          </cell>
          <cell r="BV48">
            <v>0</v>
          </cell>
          <cell r="BW48">
            <v>34151</v>
          </cell>
          <cell r="BX48">
            <v>0</v>
          </cell>
          <cell r="BY48">
            <v>0</v>
          </cell>
          <cell r="BZ48">
            <v>0</v>
          </cell>
          <cell r="CA48">
            <v>0</v>
          </cell>
          <cell r="CB48">
            <v>0</v>
          </cell>
          <cell r="CC48">
            <v>0</v>
          </cell>
          <cell r="CD48">
            <v>0</v>
          </cell>
          <cell r="CE48">
            <v>0</v>
          </cell>
          <cell r="CF48">
            <v>0</v>
          </cell>
          <cell r="CG48">
            <v>0</v>
          </cell>
          <cell r="CH48">
            <v>34499.949999999997</v>
          </cell>
          <cell r="CI48">
            <v>0</v>
          </cell>
          <cell r="CJ48">
            <v>66028</v>
          </cell>
          <cell r="CK48">
            <v>270</v>
          </cell>
          <cell r="CL48">
            <v>0</v>
          </cell>
        </row>
        <row r="49">
          <cell r="A49" t="str">
            <v>4301020105.207</v>
          </cell>
          <cell r="B49" t="str">
            <v>รายได้ค่ารักษาUC-OP ต่างสังกัด สป.</v>
          </cell>
          <cell r="C49">
            <v>90644</v>
          </cell>
          <cell r="D49">
            <v>0</v>
          </cell>
          <cell r="E49">
            <v>21439</v>
          </cell>
          <cell r="F49">
            <v>0</v>
          </cell>
          <cell r="G49">
            <v>0</v>
          </cell>
          <cell r="H49">
            <v>300</v>
          </cell>
          <cell r="I49">
            <v>81168.179999999993</v>
          </cell>
          <cell r="J49">
            <v>10001</v>
          </cell>
          <cell r="K49">
            <v>0</v>
          </cell>
          <cell r="L49">
            <v>560</v>
          </cell>
          <cell r="M49">
            <v>28800</v>
          </cell>
          <cell r="N49">
            <v>0</v>
          </cell>
          <cell r="O49">
            <v>1328</v>
          </cell>
          <cell r="P49">
            <v>0</v>
          </cell>
          <cell r="Q49">
            <v>0</v>
          </cell>
          <cell r="R49">
            <v>172519.5</v>
          </cell>
          <cell r="S49">
            <v>600</v>
          </cell>
          <cell r="T49">
            <v>0</v>
          </cell>
          <cell r="U49">
            <v>11474</v>
          </cell>
          <cell r="V49">
            <v>1468</v>
          </cell>
          <cell r="W49">
            <v>43408.45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1471061</v>
          </cell>
          <cell r="AL49">
            <v>3021</v>
          </cell>
          <cell r="AM49">
            <v>2591</v>
          </cell>
          <cell r="AN49">
            <v>5244</v>
          </cell>
          <cell r="AO49">
            <v>28152</v>
          </cell>
          <cell r="AP49">
            <v>13577</v>
          </cell>
          <cell r="AQ49">
            <v>1304</v>
          </cell>
          <cell r="AR49">
            <v>122772</v>
          </cell>
          <cell r="AS49">
            <v>12808</v>
          </cell>
          <cell r="AT49">
            <v>36699</v>
          </cell>
          <cell r="AU49">
            <v>14561</v>
          </cell>
          <cell r="AV49">
            <v>17631</v>
          </cell>
          <cell r="AW49">
            <v>3169</v>
          </cell>
          <cell r="AX49">
            <v>0</v>
          </cell>
          <cell r="AY49">
            <v>0</v>
          </cell>
          <cell r="AZ49">
            <v>10467</v>
          </cell>
          <cell r="BA49">
            <v>0</v>
          </cell>
          <cell r="BB49">
            <v>5096</v>
          </cell>
          <cell r="BC49">
            <v>1588404.3</v>
          </cell>
          <cell r="BD49">
            <v>274877</v>
          </cell>
          <cell r="BE49">
            <v>0</v>
          </cell>
          <cell r="BF49">
            <v>0</v>
          </cell>
          <cell r="BG49">
            <v>31286</v>
          </cell>
          <cell r="BH49">
            <v>0</v>
          </cell>
          <cell r="BI49">
            <v>0</v>
          </cell>
          <cell r="BJ49">
            <v>819850</v>
          </cell>
          <cell r="BK49">
            <v>36444</v>
          </cell>
          <cell r="BL49">
            <v>145479</v>
          </cell>
          <cell r="BM49">
            <v>0</v>
          </cell>
          <cell r="BN49">
            <v>388</v>
          </cell>
          <cell r="BO49">
            <v>8317</v>
          </cell>
          <cell r="BP49">
            <v>0</v>
          </cell>
          <cell r="BQ49">
            <v>0</v>
          </cell>
          <cell r="BR49">
            <v>16518037</v>
          </cell>
          <cell r="BS49">
            <v>1306</v>
          </cell>
          <cell r="BT49">
            <v>0</v>
          </cell>
          <cell r="BU49">
            <v>2406</v>
          </cell>
          <cell r="BV49">
            <v>0</v>
          </cell>
          <cell r="BW49">
            <v>2338</v>
          </cell>
          <cell r="BX49">
            <v>6943</v>
          </cell>
          <cell r="BY49">
            <v>0</v>
          </cell>
          <cell r="BZ49">
            <v>0</v>
          </cell>
          <cell r="CA49">
            <v>1168</v>
          </cell>
          <cell r="CB49">
            <v>4369</v>
          </cell>
          <cell r="CC49">
            <v>11812</v>
          </cell>
          <cell r="CD49">
            <v>0</v>
          </cell>
          <cell r="CE49">
            <v>8890</v>
          </cell>
          <cell r="CF49">
            <v>545</v>
          </cell>
          <cell r="CG49">
            <v>0</v>
          </cell>
          <cell r="CH49">
            <v>0</v>
          </cell>
          <cell r="CI49">
            <v>0</v>
          </cell>
          <cell r="CJ49">
            <v>33143</v>
          </cell>
          <cell r="CK49">
            <v>0</v>
          </cell>
          <cell r="CL49">
            <v>0</v>
          </cell>
        </row>
        <row r="50">
          <cell r="A50" t="str">
            <v>4301020105.211</v>
          </cell>
          <cell r="B50" t="str">
            <v>รายได้กองทุน UC (งบลงทุน)</v>
          </cell>
          <cell r="C50">
            <v>12835090.41</v>
          </cell>
          <cell r="D50">
            <v>3110494.68</v>
          </cell>
          <cell r="E50">
            <v>3434362.8</v>
          </cell>
          <cell r="F50">
            <v>3343645.43</v>
          </cell>
          <cell r="G50">
            <v>895519.55</v>
          </cell>
          <cell r="H50">
            <v>2488697.96</v>
          </cell>
          <cell r="I50">
            <v>2236149.9500000002</v>
          </cell>
          <cell r="J50">
            <v>4038725.4</v>
          </cell>
          <cell r="K50">
            <v>3363392.37</v>
          </cell>
          <cell r="L50">
            <v>2146566.5699999998</v>
          </cell>
          <cell r="M50">
            <v>4525750.8099999996</v>
          </cell>
          <cell r="N50">
            <v>600000</v>
          </cell>
          <cell r="O50">
            <v>6296365.1500000004</v>
          </cell>
          <cell r="P50">
            <v>3728100.46</v>
          </cell>
          <cell r="Q50">
            <v>4411941.6100000003</v>
          </cell>
          <cell r="R50">
            <v>3676953.73</v>
          </cell>
          <cell r="S50">
            <v>2010956.62</v>
          </cell>
          <cell r="T50">
            <v>2948747.76</v>
          </cell>
          <cell r="U50">
            <v>1909206.5</v>
          </cell>
          <cell r="V50">
            <v>623453.64</v>
          </cell>
          <cell r="W50">
            <v>19031870.550000001</v>
          </cell>
          <cell r="X50">
            <v>1621000</v>
          </cell>
          <cell r="Y50">
            <v>3579722.7</v>
          </cell>
          <cell r="Z50">
            <v>3508912.97</v>
          </cell>
          <cell r="AA50">
            <v>1265670.3999999999</v>
          </cell>
          <cell r="AB50">
            <v>1362834.78</v>
          </cell>
          <cell r="AC50">
            <v>2165764.4500000002</v>
          </cell>
          <cell r="AD50">
            <v>5124105.6900000004</v>
          </cell>
          <cell r="AE50">
            <v>2816854.29</v>
          </cell>
          <cell r="AF50">
            <v>1873400</v>
          </cell>
          <cell r="AG50">
            <v>2339590.2999999998</v>
          </cell>
          <cell r="AH50">
            <v>3103264.51</v>
          </cell>
          <cell r="AI50">
            <v>2979431.07</v>
          </cell>
          <cell r="AJ50">
            <v>2150000</v>
          </cell>
          <cell r="AK50">
            <v>26150127.309999999</v>
          </cell>
          <cell r="AL50">
            <v>4531271.7699999996</v>
          </cell>
          <cell r="AM50">
            <v>2718439.31</v>
          </cell>
          <cell r="AN50">
            <v>2958659.21</v>
          </cell>
          <cell r="AO50">
            <v>4077453.29</v>
          </cell>
          <cell r="AP50">
            <v>4185962.42</v>
          </cell>
          <cell r="AQ50">
            <v>902047.68</v>
          </cell>
          <cell r="AR50">
            <v>8856353.2799999993</v>
          </cell>
          <cell r="AS50">
            <v>2565685.69</v>
          </cell>
          <cell r="AT50">
            <v>5435814.79</v>
          </cell>
          <cell r="AU50">
            <v>5474916.7000000002</v>
          </cell>
          <cell r="AV50">
            <v>1750000</v>
          </cell>
          <cell r="AW50">
            <v>1357004.12</v>
          </cell>
          <cell r="AX50">
            <v>2268067.23</v>
          </cell>
          <cell r="AY50">
            <v>4989526.82</v>
          </cell>
          <cell r="AZ50">
            <v>2383264.66</v>
          </cell>
          <cell r="BA50">
            <v>11335871.52</v>
          </cell>
          <cell r="BB50">
            <v>3593802.85</v>
          </cell>
          <cell r="BC50">
            <v>14371653.73</v>
          </cell>
          <cell r="BD50">
            <v>4326851.75</v>
          </cell>
          <cell r="BE50">
            <v>1264255.1299999999</v>
          </cell>
          <cell r="BF50">
            <v>1087471.55</v>
          </cell>
          <cell r="BG50">
            <v>11624125.939999999</v>
          </cell>
          <cell r="BH50">
            <v>844200</v>
          </cell>
          <cell r="BI50">
            <v>967363.36</v>
          </cell>
          <cell r="BJ50">
            <v>1623300.91</v>
          </cell>
          <cell r="BK50">
            <v>1034633.5</v>
          </cell>
          <cell r="BL50">
            <v>11427705.369999999</v>
          </cell>
          <cell r="BM50">
            <v>4135869.5</v>
          </cell>
          <cell r="BN50">
            <v>2281094.4700000002</v>
          </cell>
          <cell r="BO50">
            <v>5344122.58</v>
          </cell>
          <cell r="BP50">
            <v>3293902.11</v>
          </cell>
          <cell r="BQ50">
            <v>2086614.94</v>
          </cell>
          <cell r="BR50">
            <v>55190826.590000004</v>
          </cell>
          <cell r="BS50">
            <v>3185822.98</v>
          </cell>
          <cell r="BT50">
            <v>3022641.76</v>
          </cell>
          <cell r="BU50">
            <v>7390765.4199999999</v>
          </cell>
          <cell r="BV50">
            <v>357989.58</v>
          </cell>
          <cell r="BW50">
            <v>4082629.32</v>
          </cell>
          <cell r="BX50">
            <v>5755892.2999999998</v>
          </cell>
          <cell r="BY50">
            <v>1258918.3600000001</v>
          </cell>
          <cell r="BZ50">
            <v>1965549.58</v>
          </cell>
          <cell r="CA50">
            <v>2122100</v>
          </cell>
          <cell r="CB50">
            <v>2860401.15</v>
          </cell>
          <cell r="CC50">
            <v>5347146.32</v>
          </cell>
          <cell r="CD50">
            <v>3204286.94</v>
          </cell>
          <cell r="CE50">
            <v>5366150.0199999996</v>
          </cell>
          <cell r="CF50">
            <v>1396064.27</v>
          </cell>
          <cell r="CG50">
            <v>1279232.9099999999</v>
          </cell>
          <cell r="CH50">
            <v>1082518.1499999999</v>
          </cell>
          <cell r="CI50">
            <v>1332618.08</v>
          </cell>
          <cell r="CJ50">
            <v>9249784.5899999999</v>
          </cell>
          <cell r="CK50">
            <v>1067951.3700000001</v>
          </cell>
          <cell r="CL50">
            <v>878000</v>
          </cell>
        </row>
        <row r="51">
          <cell r="A51" t="str">
            <v>4301020105.214</v>
          </cell>
          <cell r="B51" t="str">
            <v>รายได้กองทุน UC - OP แบบเหมาจ่ายต่อผู้มีสิทธิ</v>
          </cell>
          <cell r="C51">
            <v>0</v>
          </cell>
          <cell r="D51">
            <v>9501684.0800000001</v>
          </cell>
          <cell r="E51">
            <v>19048682.920000002</v>
          </cell>
          <cell r="F51">
            <v>9456811.6500000004</v>
          </cell>
          <cell r="G51">
            <v>7054390.0800000001</v>
          </cell>
          <cell r="H51">
            <v>6182126.2599999998</v>
          </cell>
          <cell r="I51">
            <v>4547533.63</v>
          </cell>
          <cell r="J51">
            <v>0</v>
          </cell>
          <cell r="K51">
            <v>15043004.49</v>
          </cell>
          <cell r="L51">
            <v>8009394.6299999999</v>
          </cell>
          <cell r="M51">
            <v>9580492.6500000004</v>
          </cell>
          <cell r="N51">
            <v>332514.15999999997</v>
          </cell>
          <cell r="O51">
            <v>9803747.0999999996</v>
          </cell>
          <cell r="P51">
            <v>6519991.5199999996</v>
          </cell>
          <cell r="Q51">
            <v>16459709.26</v>
          </cell>
          <cell r="R51">
            <v>20353701.510000002</v>
          </cell>
          <cell r="S51">
            <v>10880543.109999999</v>
          </cell>
          <cell r="T51">
            <v>7195595.6100000003</v>
          </cell>
          <cell r="U51">
            <v>11891755.369999999</v>
          </cell>
          <cell r="V51">
            <v>6864127.1799999997</v>
          </cell>
          <cell r="W51">
            <v>0</v>
          </cell>
          <cell r="X51">
            <v>7445024.7599999998</v>
          </cell>
          <cell r="Y51">
            <v>0</v>
          </cell>
          <cell r="Z51">
            <v>7022113.1100000003</v>
          </cell>
          <cell r="AA51">
            <v>631146.86</v>
          </cell>
          <cell r="AB51">
            <v>3185909.41</v>
          </cell>
          <cell r="AC51">
            <v>0</v>
          </cell>
          <cell r="AD51">
            <v>10513903.880000001</v>
          </cell>
          <cell r="AE51">
            <v>3765670.9</v>
          </cell>
          <cell r="AF51">
            <v>2418812.5</v>
          </cell>
          <cell r="AG51">
            <v>0</v>
          </cell>
          <cell r="AH51">
            <v>9632476.1300000008</v>
          </cell>
          <cell r="AI51">
            <v>4778363.3499999996</v>
          </cell>
          <cell r="AJ51">
            <v>3080996.37</v>
          </cell>
          <cell r="AK51">
            <v>0</v>
          </cell>
          <cell r="AL51">
            <v>10555761.33</v>
          </cell>
          <cell r="AM51">
            <v>7911432.7400000002</v>
          </cell>
          <cell r="AN51">
            <v>3176785.52</v>
          </cell>
          <cell r="AO51">
            <v>0</v>
          </cell>
          <cell r="AP51">
            <v>7449777.3099999996</v>
          </cell>
          <cell r="AQ51">
            <v>3595341.61</v>
          </cell>
          <cell r="AR51">
            <v>361356.57</v>
          </cell>
          <cell r="AS51">
            <v>4746344.1900000004</v>
          </cell>
          <cell r="AT51">
            <v>0</v>
          </cell>
          <cell r="AU51">
            <v>2221769.4300000002</v>
          </cell>
          <cell r="AV51">
            <v>5501599.8700000001</v>
          </cell>
          <cell r="AW51">
            <v>7664455.5199999996</v>
          </cell>
          <cell r="AX51">
            <v>2826073.94</v>
          </cell>
          <cell r="AY51">
            <v>243400</v>
          </cell>
          <cell r="AZ51">
            <v>5155824.16</v>
          </cell>
          <cell r="BA51">
            <v>0</v>
          </cell>
          <cell r="BB51">
            <v>8586555.0600000005</v>
          </cell>
          <cell r="BC51">
            <v>0</v>
          </cell>
          <cell r="BD51">
            <v>39490.720000000001</v>
          </cell>
          <cell r="BE51">
            <v>6212971.4299999997</v>
          </cell>
          <cell r="BF51">
            <v>1711981.85</v>
          </cell>
          <cell r="BG51">
            <v>0</v>
          </cell>
          <cell r="BH51">
            <v>0</v>
          </cell>
          <cell r="BI51">
            <v>5757357.9900000002</v>
          </cell>
          <cell r="BJ51">
            <v>16864045.140000001</v>
          </cell>
          <cell r="BK51">
            <v>14393965.16</v>
          </cell>
          <cell r="BL51">
            <v>21695349.719999999</v>
          </cell>
          <cell r="BM51">
            <v>10493415.25</v>
          </cell>
          <cell r="BN51">
            <v>8082645.4900000002</v>
          </cell>
          <cell r="BO51">
            <v>26313101.649999999</v>
          </cell>
          <cell r="BP51">
            <v>11800282.41</v>
          </cell>
          <cell r="BQ51">
            <v>11317762.800000001</v>
          </cell>
          <cell r="BR51">
            <v>0</v>
          </cell>
          <cell r="BS51">
            <v>8015926.8700000001</v>
          </cell>
          <cell r="BT51">
            <v>18300602.670000002</v>
          </cell>
          <cell r="BU51">
            <v>0</v>
          </cell>
          <cell r="BV51">
            <v>2043027.59</v>
          </cell>
          <cell r="BW51">
            <v>9660164.0199999996</v>
          </cell>
          <cell r="BX51">
            <v>3215737.95</v>
          </cell>
          <cell r="BY51">
            <v>3810365.81</v>
          </cell>
          <cell r="BZ51">
            <v>8653216.0999999996</v>
          </cell>
          <cell r="CA51">
            <v>12533110.140000001</v>
          </cell>
          <cell r="CB51">
            <v>7712388.6900000004</v>
          </cell>
          <cell r="CC51">
            <v>14955993.09</v>
          </cell>
          <cell r="CD51">
            <v>15256350.359999999</v>
          </cell>
          <cell r="CE51">
            <v>24923875.760000002</v>
          </cell>
          <cell r="CF51">
            <v>6313319.4699999997</v>
          </cell>
          <cell r="CG51">
            <v>8876736.1099999994</v>
          </cell>
          <cell r="CH51">
            <v>11163113.220000001</v>
          </cell>
          <cell r="CI51">
            <v>6604118.6200000001</v>
          </cell>
          <cell r="CJ51">
            <v>1002812.05</v>
          </cell>
          <cell r="CK51">
            <v>8327300.7599999998</v>
          </cell>
          <cell r="CL51">
            <v>5556105.6900000004</v>
          </cell>
        </row>
        <row r="52">
          <cell r="A52" t="str">
            <v>4301020105.215</v>
          </cell>
          <cell r="B52" t="str">
            <v>รายได้กองทุน UC-OP ตามเกณฑ์คุณภาพผลงานบริการ</v>
          </cell>
          <cell r="C52">
            <v>176291.03</v>
          </cell>
          <cell r="D52">
            <v>35864.46</v>
          </cell>
          <cell r="E52">
            <v>0</v>
          </cell>
          <cell r="F52">
            <v>0</v>
          </cell>
          <cell r="G52">
            <v>21328.67</v>
          </cell>
          <cell r="H52">
            <v>3850</v>
          </cell>
          <cell r="I52">
            <v>0</v>
          </cell>
          <cell r="J52">
            <v>299388.83</v>
          </cell>
          <cell r="K52">
            <v>0</v>
          </cell>
          <cell r="L52">
            <v>46459.22</v>
          </cell>
          <cell r="M52">
            <v>120125.75999999999</v>
          </cell>
          <cell r="N52">
            <v>61520.69</v>
          </cell>
          <cell r="O52">
            <v>1832044.62</v>
          </cell>
          <cell r="P52">
            <v>39692</v>
          </cell>
          <cell r="Q52">
            <v>0</v>
          </cell>
          <cell r="R52">
            <v>0</v>
          </cell>
          <cell r="S52">
            <v>419133.56</v>
          </cell>
          <cell r="T52">
            <v>0</v>
          </cell>
          <cell r="U52">
            <v>459682.82</v>
          </cell>
          <cell r="V52">
            <v>190361.23</v>
          </cell>
          <cell r="W52">
            <v>33360.46</v>
          </cell>
          <cell r="X52">
            <v>174222.75</v>
          </cell>
          <cell r="Y52">
            <v>905399.77</v>
          </cell>
          <cell r="Z52">
            <v>316302.7</v>
          </cell>
          <cell r="AA52">
            <v>42172.08</v>
          </cell>
          <cell r="AB52">
            <v>70820.47</v>
          </cell>
          <cell r="AC52">
            <v>4953.49</v>
          </cell>
          <cell r="AD52">
            <v>324425.40000000002</v>
          </cell>
          <cell r="AE52">
            <v>427790.9</v>
          </cell>
          <cell r="AF52">
            <v>10053.34</v>
          </cell>
          <cell r="AG52">
            <v>29429.53</v>
          </cell>
          <cell r="AH52">
            <v>95152.9</v>
          </cell>
          <cell r="AI52">
            <v>157819.32</v>
          </cell>
          <cell r="AJ52">
            <v>10316.67</v>
          </cell>
          <cell r="AK52">
            <v>1303306.94</v>
          </cell>
          <cell r="AL52">
            <v>1043784.54</v>
          </cell>
          <cell r="AM52">
            <v>597046.02</v>
          </cell>
          <cell r="AN52">
            <v>1526989.98</v>
          </cell>
          <cell r="AO52">
            <v>126767.89</v>
          </cell>
          <cell r="AP52">
            <v>0</v>
          </cell>
          <cell r="AQ52">
            <v>0</v>
          </cell>
          <cell r="AR52">
            <v>2547620.0499999998</v>
          </cell>
          <cell r="AS52">
            <v>0</v>
          </cell>
          <cell r="AT52">
            <v>618618.89</v>
          </cell>
          <cell r="AU52">
            <v>1347058.47</v>
          </cell>
          <cell r="AV52">
            <v>0</v>
          </cell>
          <cell r="AW52">
            <v>278648.94</v>
          </cell>
          <cell r="AX52">
            <v>680745.07</v>
          </cell>
          <cell r="AY52">
            <v>1012521.59</v>
          </cell>
          <cell r="AZ52">
            <v>355234.47</v>
          </cell>
          <cell r="BA52">
            <v>2565370.71</v>
          </cell>
          <cell r="BB52">
            <v>357551.97</v>
          </cell>
          <cell r="BC52">
            <v>0</v>
          </cell>
          <cell r="BD52">
            <v>348283.5</v>
          </cell>
          <cell r="BE52">
            <v>31536.95</v>
          </cell>
          <cell r="BF52">
            <v>509717.1</v>
          </cell>
          <cell r="BG52">
            <v>2927767.25</v>
          </cell>
          <cell r="BH52">
            <v>0</v>
          </cell>
          <cell r="BI52">
            <v>33696.22</v>
          </cell>
          <cell r="BJ52">
            <v>42595.23</v>
          </cell>
          <cell r="BK52">
            <v>355819.58</v>
          </cell>
          <cell r="BL52">
            <v>400558.06</v>
          </cell>
          <cell r="BM52">
            <v>218550.26</v>
          </cell>
          <cell r="BN52">
            <v>132878.92000000001</v>
          </cell>
          <cell r="BO52">
            <v>163562.04</v>
          </cell>
          <cell r="BP52">
            <v>35963.4</v>
          </cell>
          <cell r="BQ52">
            <v>96938.19</v>
          </cell>
          <cell r="BR52">
            <v>266982.61</v>
          </cell>
          <cell r="BS52">
            <v>693434.3</v>
          </cell>
          <cell r="BT52">
            <v>168474.32</v>
          </cell>
          <cell r="BU52">
            <v>35890.620000000003</v>
          </cell>
          <cell r="BV52">
            <v>730706.23</v>
          </cell>
          <cell r="BW52">
            <v>72413.19</v>
          </cell>
          <cell r="BX52">
            <v>0</v>
          </cell>
          <cell r="BY52">
            <v>0</v>
          </cell>
          <cell r="BZ52">
            <v>171273.07</v>
          </cell>
          <cell r="CA52">
            <v>172904.61</v>
          </cell>
          <cell r="CB52">
            <v>0</v>
          </cell>
          <cell r="CC52">
            <v>87700.21</v>
          </cell>
          <cell r="CD52">
            <v>0</v>
          </cell>
          <cell r="CE52">
            <v>0</v>
          </cell>
          <cell r="CF52">
            <v>97686.98</v>
          </cell>
          <cell r="CG52">
            <v>22435.49</v>
          </cell>
          <cell r="CH52">
            <v>28853.14</v>
          </cell>
          <cell r="CI52">
            <v>0</v>
          </cell>
          <cell r="CJ52">
            <v>317367.58</v>
          </cell>
          <cell r="CK52">
            <v>0</v>
          </cell>
          <cell r="CL52">
            <v>61404.32</v>
          </cell>
        </row>
        <row r="53">
          <cell r="A53" t="str">
            <v>4301020105.217</v>
          </cell>
          <cell r="B53" t="str">
            <v>รายได้กองทุน UC - P&amp;P แบบเหมาจ่ายต่อผู้มีสิทธิ</v>
          </cell>
          <cell r="C53">
            <v>14030182.789999999</v>
          </cell>
          <cell r="D53">
            <v>10085161.57</v>
          </cell>
          <cell r="E53">
            <v>10946679.810000001</v>
          </cell>
          <cell r="F53">
            <v>7454327.7699999996</v>
          </cell>
          <cell r="G53">
            <v>5341786.75</v>
          </cell>
          <cell r="H53">
            <v>9078777.8300000001</v>
          </cell>
          <cell r="I53">
            <v>9092263.2699999996</v>
          </cell>
          <cell r="J53">
            <v>12336361.17</v>
          </cell>
          <cell r="K53">
            <v>3605065.89</v>
          </cell>
          <cell r="L53">
            <v>10532593.550000001</v>
          </cell>
          <cell r="M53">
            <v>13432942.49</v>
          </cell>
          <cell r="N53">
            <v>0</v>
          </cell>
          <cell r="O53">
            <v>13822417.09</v>
          </cell>
          <cell r="P53">
            <v>3448318.68</v>
          </cell>
          <cell r="Q53">
            <v>7214150.71</v>
          </cell>
          <cell r="R53">
            <v>8324271.0499999998</v>
          </cell>
          <cell r="S53">
            <v>5584668.9299999997</v>
          </cell>
          <cell r="T53">
            <v>5089598.88</v>
          </cell>
          <cell r="U53">
            <v>2870205.68</v>
          </cell>
          <cell r="V53">
            <v>1183664.71</v>
          </cell>
          <cell r="W53">
            <v>22609506.559999999</v>
          </cell>
          <cell r="X53">
            <v>5660843.5899999999</v>
          </cell>
          <cell r="Y53">
            <v>11900687.699999999</v>
          </cell>
          <cell r="Z53">
            <v>5281340.82</v>
          </cell>
          <cell r="AA53">
            <v>2736787.23</v>
          </cell>
          <cell r="AB53">
            <v>2390941.86</v>
          </cell>
          <cell r="AC53">
            <v>3605379.87</v>
          </cell>
          <cell r="AD53">
            <v>7207978.4699999997</v>
          </cell>
          <cell r="AE53">
            <v>7671918.2699999996</v>
          </cell>
          <cell r="AF53">
            <v>6081980.9400000004</v>
          </cell>
          <cell r="AG53">
            <v>3796548.44</v>
          </cell>
          <cell r="AH53">
            <v>12138940.369999999</v>
          </cell>
          <cell r="AI53">
            <v>8274043.8099999996</v>
          </cell>
          <cell r="AJ53">
            <v>5232757.29</v>
          </cell>
          <cell r="AK53">
            <v>38636157.619999997</v>
          </cell>
          <cell r="AL53">
            <v>7540633.2400000002</v>
          </cell>
          <cell r="AM53">
            <v>5035591.6399999997</v>
          </cell>
          <cell r="AN53">
            <v>11761222.27</v>
          </cell>
          <cell r="AO53">
            <v>2975483.55</v>
          </cell>
          <cell r="AP53">
            <v>9644909.4800000004</v>
          </cell>
          <cell r="AQ53">
            <v>2545643.81</v>
          </cell>
          <cell r="AR53">
            <v>2393680.7200000002</v>
          </cell>
          <cell r="AS53">
            <v>7593779.9400000004</v>
          </cell>
          <cell r="AT53">
            <v>11529331.619999999</v>
          </cell>
          <cell r="AU53">
            <v>10488765.15</v>
          </cell>
          <cell r="AV53">
            <v>6031952.3399999999</v>
          </cell>
          <cell r="AW53">
            <v>4562784.01</v>
          </cell>
          <cell r="AX53">
            <v>6580197.0300000003</v>
          </cell>
          <cell r="AY53">
            <v>7711065.29</v>
          </cell>
          <cell r="AZ53">
            <v>3122093.93</v>
          </cell>
          <cell r="BA53">
            <v>11858692.99</v>
          </cell>
          <cell r="BB53">
            <v>5939232.1500000004</v>
          </cell>
          <cell r="BC53">
            <v>17268012.050000001</v>
          </cell>
          <cell r="BD53">
            <v>8163164.8799999999</v>
          </cell>
          <cell r="BE53">
            <v>3956185.33</v>
          </cell>
          <cell r="BF53">
            <v>5167553.13</v>
          </cell>
          <cell r="BG53">
            <v>8402286.9900000002</v>
          </cell>
          <cell r="BH53">
            <v>4007020.67</v>
          </cell>
          <cell r="BI53">
            <v>749156.63</v>
          </cell>
          <cell r="BJ53">
            <v>5142971.05</v>
          </cell>
          <cell r="BK53">
            <v>4419910.1100000003</v>
          </cell>
          <cell r="BL53">
            <v>23500516.98</v>
          </cell>
          <cell r="BM53">
            <v>11776331.98</v>
          </cell>
          <cell r="BN53">
            <v>6963155.21</v>
          </cell>
          <cell r="BO53">
            <v>5141941.79</v>
          </cell>
          <cell r="BP53">
            <v>7450899.46</v>
          </cell>
          <cell r="BQ53">
            <v>4969216.18</v>
          </cell>
          <cell r="BR53">
            <v>37113328.369999997</v>
          </cell>
          <cell r="BS53">
            <v>3695779.42</v>
          </cell>
          <cell r="BT53">
            <v>4852977.3099999996</v>
          </cell>
          <cell r="BU53">
            <v>10155720.970000001</v>
          </cell>
          <cell r="BV53">
            <v>2711802.91</v>
          </cell>
          <cell r="BW53">
            <v>3620046.77</v>
          </cell>
          <cell r="BX53">
            <v>10481262.33</v>
          </cell>
          <cell r="BY53">
            <v>6207210.2699999996</v>
          </cell>
          <cell r="BZ53">
            <v>4121962.33</v>
          </cell>
          <cell r="CA53">
            <v>2161849.46</v>
          </cell>
          <cell r="CB53">
            <v>9889702.1099999994</v>
          </cell>
          <cell r="CC53">
            <v>7953465.4699999997</v>
          </cell>
          <cell r="CD53">
            <v>6515199.25</v>
          </cell>
          <cell r="CE53">
            <v>4784004.16</v>
          </cell>
          <cell r="CF53">
            <v>2576406.9700000002</v>
          </cell>
          <cell r="CG53">
            <v>3068621.66</v>
          </cell>
          <cell r="CH53">
            <v>3157367.83</v>
          </cell>
          <cell r="CI53">
            <v>2315879.2999999998</v>
          </cell>
          <cell r="CJ53">
            <v>20476261.350000001</v>
          </cell>
          <cell r="CK53">
            <v>870251.11</v>
          </cell>
          <cell r="CL53">
            <v>2410310.54</v>
          </cell>
        </row>
        <row r="54">
          <cell r="A54" t="str">
            <v>4301020105.222</v>
          </cell>
          <cell r="B54" t="str">
            <v>รายได้กองทุน UC เฉพาะโรคอื่น</v>
          </cell>
          <cell r="C54">
            <v>12697344.58</v>
          </cell>
          <cell r="D54">
            <v>886153.56</v>
          </cell>
          <cell r="E54">
            <v>882443.06</v>
          </cell>
          <cell r="F54">
            <v>836862.26</v>
          </cell>
          <cell r="G54">
            <v>422413.29</v>
          </cell>
          <cell r="H54">
            <v>1274151.74</v>
          </cell>
          <cell r="I54">
            <v>3003758.31</v>
          </cell>
          <cell r="J54">
            <v>1538951.83</v>
          </cell>
          <cell r="K54">
            <v>981269.83</v>
          </cell>
          <cell r="L54">
            <v>1230315.2</v>
          </cell>
          <cell r="M54">
            <v>2812333.22</v>
          </cell>
          <cell r="N54">
            <v>22200</v>
          </cell>
          <cell r="O54">
            <v>4658293.29</v>
          </cell>
          <cell r="P54">
            <v>666753.69999999995</v>
          </cell>
          <cell r="Q54">
            <v>1532023.7</v>
          </cell>
          <cell r="R54">
            <v>1840493</v>
          </cell>
          <cell r="S54">
            <v>174073.08</v>
          </cell>
          <cell r="T54">
            <v>120373.56</v>
          </cell>
          <cell r="U54">
            <v>1805184.91</v>
          </cell>
          <cell r="V54">
            <v>407209.44</v>
          </cell>
          <cell r="W54">
            <v>17298649.84</v>
          </cell>
          <cell r="X54">
            <v>586943.9</v>
          </cell>
          <cell r="Y54">
            <v>1872773.28</v>
          </cell>
          <cell r="Z54">
            <v>888789.55</v>
          </cell>
          <cell r="AA54">
            <v>356619.36</v>
          </cell>
          <cell r="AB54">
            <v>618412.49</v>
          </cell>
          <cell r="AC54">
            <v>990693.5</v>
          </cell>
          <cell r="AD54">
            <v>2281273.13</v>
          </cell>
          <cell r="AE54">
            <v>926201.8</v>
          </cell>
          <cell r="AF54">
            <v>699936.25</v>
          </cell>
          <cell r="AG54">
            <v>3876788.66</v>
          </cell>
          <cell r="AH54">
            <v>1398061.57</v>
          </cell>
          <cell r="AI54">
            <v>777261</v>
          </cell>
          <cell r="AJ54">
            <v>572772.69999999995</v>
          </cell>
          <cell r="AK54">
            <v>16574719.109999999</v>
          </cell>
          <cell r="AL54">
            <v>608364.84</v>
          </cell>
          <cell r="AM54">
            <v>539893.66</v>
          </cell>
          <cell r="AN54">
            <v>611242.69999999995</v>
          </cell>
          <cell r="AO54">
            <v>2922545.26</v>
          </cell>
          <cell r="AP54">
            <v>1211926.6100000001</v>
          </cell>
          <cell r="AQ54">
            <v>243611.79</v>
          </cell>
          <cell r="AR54">
            <v>2376721.4700000002</v>
          </cell>
          <cell r="AS54">
            <v>792742.53</v>
          </cell>
          <cell r="AT54">
            <v>5726448.21</v>
          </cell>
          <cell r="AU54">
            <v>1489056.98</v>
          </cell>
          <cell r="AV54">
            <v>443838.98</v>
          </cell>
          <cell r="AW54">
            <v>484112.7</v>
          </cell>
          <cell r="AX54">
            <v>606491.16</v>
          </cell>
          <cell r="AY54">
            <v>756924.39</v>
          </cell>
          <cell r="AZ54">
            <v>511774.9</v>
          </cell>
          <cell r="BA54">
            <v>9035327.1999999993</v>
          </cell>
          <cell r="BB54">
            <v>437589.58</v>
          </cell>
          <cell r="BC54">
            <v>9259758.7899999991</v>
          </cell>
          <cell r="BD54">
            <v>510797.58</v>
          </cell>
          <cell r="BE54">
            <v>864990.18</v>
          </cell>
          <cell r="BF54">
            <v>2502713.73</v>
          </cell>
          <cell r="BG54">
            <v>6315935.54</v>
          </cell>
          <cell r="BH54">
            <v>740576.27</v>
          </cell>
          <cell r="BI54">
            <v>557347</v>
          </cell>
          <cell r="BJ54">
            <v>61128.01</v>
          </cell>
          <cell r="BK54">
            <v>669841</v>
          </cell>
          <cell r="BL54">
            <v>7478133.3099999996</v>
          </cell>
          <cell r="BM54">
            <v>2091613.17</v>
          </cell>
          <cell r="BN54">
            <v>1233067.77</v>
          </cell>
          <cell r="BO54">
            <v>1830109.5</v>
          </cell>
          <cell r="BP54">
            <v>1571398.97</v>
          </cell>
          <cell r="BQ54">
            <v>1370215.19</v>
          </cell>
          <cell r="BR54">
            <v>22314407.300000001</v>
          </cell>
          <cell r="BS54">
            <v>205266.55</v>
          </cell>
          <cell r="BT54">
            <v>1771126.17</v>
          </cell>
          <cell r="BU54">
            <v>1269457.8999999999</v>
          </cell>
          <cell r="BV54">
            <v>20440</v>
          </cell>
          <cell r="BW54">
            <v>814998.17</v>
          </cell>
          <cell r="BX54">
            <v>2454440.09</v>
          </cell>
          <cell r="BY54">
            <v>849013.85</v>
          </cell>
          <cell r="BZ54">
            <v>837272.72</v>
          </cell>
          <cell r="CA54">
            <v>707541.96</v>
          </cell>
          <cell r="CB54">
            <v>1132484.8999999999</v>
          </cell>
          <cell r="CC54">
            <v>1884885.38</v>
          </cell>
          <cell r="CD54">
            <v>986830.62</v>
          </cell>
          <cell r="CE54">
            <v>1569822.03</v>
          </cell>
          <cell r="CF54">
            <v>556953.30000000005</v>
          </cell>
          <cell r="CG54">
            <v>683117.75</v>
          </cell>
          <cell r="CH54">
            <v>412821.72</v>
          </cell>
          <cell r="CI54">
            <v>620911.37</v>
          </cell>
          <cell r="CJ54">
            <v>2376566.67</v>
          </cell>
          <cell r="CK54">
            <v>361557.07</v>
          </cell>
          <cell r="CL54">
            <v>427004.36</v>
          </cell>
        </row>
        <row r="55">
          <cell r="A55" t="str">
            <v>4301020105.223</v>
          </cell>
          <cell r="B55" t="str">
            <v>รายได้กองทุน P&amp;P อื่น</v>
          </cell>
          <cell r="C55">
            <v>65000</v>
          </cell>
          <cell r="D55">
            <v>0</v>
          </cell>
          <cell r="E55">
            <v>80000</v>
          </cell>
          <cell r="F55">
            <v>20000</v>
          </cell>
          <cell r="G55">
            <v>159019.66</v>
          </cell>
          <cell r="H55">
            <v>100000</v>
          </cell>
          <cell r="I55">
            <v>435696.82</v>
          </cell>
          <cell r="J55">
            <v>280837</v>
          </cell>
          <cell r="K55">
            <v>170000</v>
          </cell>
          <cell r="L55">
            <v>40560</v>
          </cell>
          <cell r="M55">
            <v>35417</v>
          </cell>
          <cell r="N55">
            <v>200397</v>
          </cell>
          <cell r="O55">
            <v>2130118.9500000002</v>
          </cell>
          <cell r="P55">
            <v>2065702.84</v>
          </cell>
          <cell r="Q55">
            <v>2674303.38</v>
          </cell>
          <cell r="R55">
            <v>25198215.640000001</v>
          </cell>
          <cell r="S55">
            <v>303613</v>
          </cell>
          <cell r="T55">
            <v>573979.56999999995</v>
          </cell>
          <cell r="U55">
            <v>640896.26</v>
          </cell>
          <cell r="V55">
            <v>859346.45</v>
          </cell>
          <cell r="W55">
            <v>1290144</v>
          </cell>
          <cell r="X55">
            <v>0</v>
          </cell>
          <cell r="Y55">
            <v>1468971.13</v>
          </cell>
          <cell r="Z55">
            <v>100000</v>
          </cell>
          <cell r="AA55">
            <v>0</v>
          </cell>
          <cell r="AB55">
            <v>3250804.93</v>
          </cell>
          <cell r="AC55">
            <v>120000</v>
          </cell>
          <cell r="AD55">
            <v>0</v>
          </cell>
          <cell r="AE55">
            <v>0</v>
          </cell>
          <cell r="AF55">
            <v>0</v>
          </cell>
          <cell r="AG55">
            <v>7500</v>
          </cell>
          <cell r="AH55">
            <v>1853846</v>
          </cell>
          <cell r="AI55">
            <v>197164</v>
          </cell>
          <cell r="AJ55">
            <v>77717.279999999999</v>
          </cell>
          <cell r="AK55">
            <v>2192149.2999999998</v>
          </cell>
          <cell r="AL55">
            <v>963120.28</v>
          </cell>
          <cell r="AM55">
            <v>0</v>
          </cell>
          <cell r="AN55">
            <v>3999106.81</v>
          </cell>
          <cell r="AO55">
            <v>0</v>
          </cell>
          <cell r="AP55">
            <v>20000</v>
          </cell>
          <cell r="AQ55">
            <v>347702.29</v>
          </cell>
          <cell r="AR55">
            <v>802191.77</v>
          </cell>
          <cell r="AS55">
            <v>20000</v>
          </cell>
          <cell r="AT55">
            <v>2041859.7</v>
          </cell>
          <cell r="AU55">
            <v>1358571.29</v>
          </cell>
          <cell r="AV55">
            <v>20000</v>
          </cell>
          <cell r="AW55">
            <v>864469.15</v>
          </cell>
          <cell r="AX55">
            <v>28214</v>
          </cell>
          <cell r="AY55">
            <v>25000</v>
          </cell>
          <cell r="AZ55">
            <v>0</v>
          </cell>
          <cell r="BA55">
            <v>509750</v>
          </cell>
          <cell r="BB55">
            <v>857822.05</v>
          </cell>
          <cell r="BC55">
            <v>4190733.95</v>
          </cell>
          <cell r="BD55">
            <v>2308687.5</v>
          </cell>
          <cell r="BE55">
            <v>430752.74</v>
          </cell>
          <cell r="BF55">
            <v>27489</v>
          </cell>
          <cell r="BG55">
            <v>1357579.4</v>
          </cell>
          <cell r="BH55">
            <v>20000</v>
          </cell>
          <cell r="BI55">
            <v>0</v>
          </cell>
          <cell r="BJ55">
            <v>0</v>
          </cell>
          <cell r="BK55">
            <v>0</v>
          </cell>
          <cell r="BL55">
            <v>100000</v>
          </cell>
          <cell r="BM55">
            <v>557515.87</v>
          </cell>
          <cell r="BN55">
            <v>1926156.81</v>
          </cell>
          <cell r="BO55">
            <v>269440</v>
          </cell>
          <cell r="BP55">
            <v>2269248.2999999998</v>
          </cell>
          <cell r="BQ55">
            <v>1230792.92</v>
          </cell>
          <cell r="BR55">
            <v>4706163.7</v>
          </cell>
          <cell r="BS55">
            <v>2169355.15</v>
          </cell>
          <cell r="BT55">
            <v>0</v>
          </cell>
          <cell r="BU55">
            <v>3478355.27</v>
          </cell>
          <cell r="BV55">
            <v>181284</v>
          </cell>
          <cell r="BW55">
            <v>0</v>
          </cell>
          <cell r="BX55">
            <v>15000</v>
          </cell>
          <cell r="BY55">
            <v>115863</v>
          </cell>
          <cell r="BZ55">
            <v>60000</v>
          </cell>
          <cell r="CA55">
            <v>541188.01</v>
          </cell>
          <cell r="CB55">
            <v>63400</v>
          </cell>
          <cell r="CC55">
            <v>2148267.14</v>
          </cell>
          <cell r="CD55">
            <v>0</v>
          </cell>
          <cell r="CE55">
            <v>0</v>
          </cell>
          <cell r="CF55">
            <v>30000</v>
          </cell>
          <cell r="CG55">
            <v>133757.01999999999</v>
          </cell>
          <cell r="CH55">
            <v>0</v>
          </cell>
          <cell r="CI55">
            <v>0</v>
          </cell>
          <cell r="CJ55">
            <v>147500</v>
          </cell>
          <cell r="CK55">
            <v>173167</v>
          </cell>
          <cell r="CL55">
            <v>233735</v>
          </cell>
        </row>
        <row r="56">
          <cell r="A56" t="str">
            <v>4301020105.228</v>
          </cell>
          <cell r="B56" t="str">
            <v xml:space="preserve">รายได้กองทุน UC อื่น </v>
          </cell>
          <cell r="C56">
            <v>1296670.5</v>
          </cell>
          <cell r="D56">
            <v>804177.18</v>
          </cell>
          <cell r="E56">
            <v>540760.61</v>
          </cell>
          <cell r="F56">
            <v>983059.61</v>
          </cell>
          <cell r="G56">
            <v>303817.55</v>
          </cell>
          <cell r="H56">
            <v>1210746</v>
          </cell>
          <cell r="I56">
            <v>59845.4</v>
          </cell>
          <cell r="J56">
            <v>1093112.75</v>
          </cell>
          <cell r="K56">
            <v>332388.09999999998</v>
          </cell>
          <cell r="L56">
            <v>456017.85</v>
          </cell>
          <cell r="M56">
            <v>2387726.34</v>
          </cell>
          <cell r="N56">
            <v>160000</v>
          </cell>
          <cell r="O56">
            <v>522363.82</v>
          </cell>
          <cell r="P56">
            <v>376626.54</v>
          </cell>
          <cell r="Q56">
            <v>100450</v>
          </cell>
          <cell r="R56">
            <v>1561362.78</v>
          </cell>
          <cell r="S56">
            <v>153206</v>
          </cell>
          <cell r="T56">
            <v>1018330.35</v>
          </cell>
          <cell r="U56">
            <v>204975.83</v>
          </cell>
          <cell r="V56">
            <v>2910</v>
          </cell>
          <cell r="W56">
            <v>4271451.04</v>
          </cell>
          <cell r="X56">
            <v>357124.04</v>
          </cell>
          <cell r="Y56">
            <v>140313.42000000001</v>
          </cell>
          <cell r="Z56">
            <v>1170477.76</v>
          </cell>
          <cell r="AA56">
            <v>331849.49</v>
          </cell>
          <cell r="AB56">
            <v>147184.35999999999</v>
          </cell>
          <cell r="AC56">
            <v>335583.57</v>
          </cell>
          <cell r="AD56">
            <v>843873.9</v>
          </cell>
          <cell r="AE56">
            <v>528085</v>
          </cell>
          <cell r="AF56">
            <v>649116.42000000004</v>
          </cell>
          <cell r="AG56">
            <v>397751.23</v>
          </cell>
          <cell r="AH56">
            <v>1720455.38</v>
          </cell>
          <cell r="AI56">
            <v>815971.51</v>
          </cell>
          <cell r="AJ56">
            <v>340880.52</v>
          </cell>
          <cell r="AK56">
            <v>7498087.9299999997</v>
          </cell>
          <cell r="AL56">
            <v>1028256.69</v>
          </cell>
          <cell r="AM56">
            <v>839098.17</v>
          </cell>
          <cell r="AN56">
            <v>3280236.85</v>
          </cell>
          <cell r="AO56">
            <v>1038710</v>
          </cell>
          <cell r="AP56">
            <v>2624723.58</v>
          </cell>
          <cell r="AQ56">
            <v>871554.51</v>
          </cell>
          <cell r="AR56">
            <v>4533962.9000000004</v>
          </cell>
          <cell r="AS56">
            <v>1932773.29</v>
          </cell>
          <cell r="AT56">
            <v>1208434</v>
          </cell>
          <cell r="AU56">
            <v>2032124.41</v>
          </cell>
          <cell r="AV56">
            <v>1529419.12</v>
          </cell>
          <cell r="AW56">
            <v>626077.89</v>
          </cell>
          <cell r="AX56">
            <v>1940490.33</v>
          </cell>
          <cell r="AY56">
            <v>1705027.1</v>
          </cell>
          <cell r="AZ56">
            <v>2750806.9</v>
          </cell>
          <cell r="BA56">
            <v>4977818.57</v>
          </cell>
          <cell r="BB56">
            <v>508795.96</v>
          </cell>
          <cell r="BC56">
            <v>2104623.4900000002</v>
          </cell>
          <cell r="BD56">
            <v>2418009.58</v>
          </cell>
          <cell r="BE56">
            <v>523528.44</v>
          </cell>
          <cell r="BF56">
            <v>2055611.28</v>
          </cell>
          <cell r="BG56">
            <v>2185070.25</v>
          </cell>
          <cell r="BH56">
            <v>2158633.08</v>
          </cell>
          <cell r="BI56">
            <v>266781.44</v>
          </cell>
          <cell r="BJ56">
            <v>486408.86</v>
          </cell>
          <cell r="BK56">
            <v>480264.56</v>
          </cell>
          <cell r="BL56">
            <v>1362750</v>
          </cell>
          <cell r="BM56">
            <v>1974160.39</v>
          </cell>
          <cell r="BN56">
            <v>899497.68</v>
          </cell>
          <cell r="BO56">
            <v>849553.14</v>
          </cell>
          <cell r="BP56">
            <v>980688.25</v>
          </cell>
          <cell r="BQ56">
            <v>453547.35</v>
          </cell>
          <cell r="BR56">
            <v>10162363.32</v>
          </cell>
          <cell r="BS56">
            <v>2220604.2000000002</v>
          </cell>
          <cell r="BT56">
            <v>1362525.86</v>
          </cell>
          <cell r="BU56">
            <v>3622643.72</v>
          </cell>
          <cell r="BV56">
            <v>291467.77</v>
          </cell>
          <cell r="BW56">
            <v>1481702.94</v>
          </cell>
          <cell r="BX56">
            <v>1226386.8999999999</v>
          </cell>
          <cell r="BY56">
            <v>920740.59</v>
          </cell>
          <cell r="BZ56">
            <v>650427.48</v>
          </cell>
          <cell r="CA56">
            <v>1122595.67</v>
          </cell>
          <cell r="CB56">
            <v>1225813.07</v>
          </cell>
          <cell r="CC56">
            <v>3198086.64</v>
          </cell>
          <cell r="CD56">
            <v>1250449.3</v>
          </cell>
          <cell r="CE56">
            <v>2051697.44</v>
          </cell>
          <cell r="CF56">
            <v>3986462</v>
          </cell>
          <cell r="CG56">
            <v>481628.51</v>
          </cell>
          <cell r="CH56">
            <v>460376.23</v>
          </cell>
          <cell r="CI56">
            <v>591118.43000000005</v>
          </cell>
          <cell r="CJ56">
            <v>2674312.91</v>
          </cell>
          <cell r="CK56">
            <v>437004.03</v>
          </cell>
          <cell r="CL56">
            <v>3622017.87</v>
          </cell>
        </row>
        <row r="57">
          <cell r="A57" t="str">
            <v>4301020105.229</v>
          </cell>
          <cell r="B57" t="str">
            <v>ส่วนต่างค่ารักษาที่สูงกว่าเหมาจ่ายรายหัว - กองทุน UC OP</v>
          </cell>
          <cell r="C57">
            <v>-61961320.590000004</v>
          </cell>
          <cell r="D57">
            <v>0</v>
          </cell>
          <cell r="E57">
            <v>-336124.15999999997</v>
          </cell>
          <cell r="F57">
            <v>0</v>
          </cell>
          <cell r="G57">
            <v>0</v>
          </cell>
          <cell r="H57">
            <v>0</v>
          </cell>
          <cell r="I57">
            <v>29038261.07</v>
          </cell>
          <cell r="J57">
            <v>-2712114.92</v>
          </cell>
          <cell r="K57">
            <v>-11254820.51</v>
          </cell>
          <cell r="L57">
            <v>-85777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-8620271</v>
          </cell>
          <cell r="S57">
            <v>-1580642</v>
          </cell>
          <cell r="T57">
            <v>0</v>
          </cell>
          <cell r="U57">
            <v>0</v>
          </cell>
          <cell r="V57">
            <v>0</v>
          </cell>
          <cell r="W57">
            <v>-16889285.440000001</v>
          </cell>
          <cell r="X57">
            <v>0</v>
          </cell>
          <cell r="Y57">
            <v>-11274266.5</v>
          </cell>
          <cell r="Z57">
            <v>0</v>
          </cell>
          <cell r="AA57">
            <v>0</v>
          </cell>
          <cell r="AB57">
            <v>0</v>
          </cell>
          <cell r="AC57">
            <v>-5708620.2300000004</v>
          </cell>
          <cell r="AD57">
            <v>0</v>
          </cell>
          <cell r="AE57">
            <v>2241.3000000000002</v>
          </cell>
          <cell r="AF57">
            <v>-2705736.57</v>
          </cell>
          <cell r="AG57">
            <v>8440151.4199999999</v>
          </cell>
          <cell r="AH57">
            <v>0</v>
          </cell>
          <cell r="AI57">
            <v>0</v>
          </cell>
          <cell r="AJ57">
            <v>0</v>
          </cell>
          <cell r="AK57">
            <v>-62605003.520000003</v>
          </cell>
          <cell r="AL57">
            <v>0</v>
          </cell>
          <cell r="AM57">
            <v>-2055526.87</v>
          </cell>
          <cell r="AN57">
            <v>-6202437.7800000003</v>
          </cell>
          <cell r="AO57">
            <v>-6499620.3499999996</v>
          </cell>
          <cell r="AP57">
            <v>44919.62</v>
          </cell>
          <cell r="AQ57">
            <v>0</v>
          </cell>
          <cell r="AR57">
            <v>-12125798.83</v>
          </cell>
          <cell r="AS57">
            <v>0</v>
          </cell>
          <cell r="AT57">
            <v>-12688855.109999999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  <cell r="AY57">
            <v>-784204.1</v>
          </cell>
          <cell r="AZ57">
            <v>0</v>
          </cell>
          <cell r="BA57">
            <v>-10032016.039999999</v>
          </cell>
          <cell r="BB57">
            <v>0</v>
          </cell>
          <cell r="BC57">
            <v>6231971.29</v>
          </cell>
          <cell r="BD57">
            <v>-35</v>
          </cell>
          <cell r="BE57">
            <v>0</v>
          </cell>
          <cell r="BF57">
            <v>-1459373</v>
          </cell>
          <cell r="BG57">
            <v>-8534604.4499999993</v>
          </cell>
          <cell r="BH57">
            <v>-1351305.37</v>
          </cell>
          <cell r="BI57">
            <v>0</v>
          </cell>
          <cell r="BJ57">
            <v>0</v>
          </cell>
          <cell r="BK57">
            <v>0</v>
          </cell>
          <cell r="BL57">
            <v>0</v>
          </cell>
          <cell r="BM57">
            <v>0</v>
          </cell>
          <cell r="BN57">
            <v>0</v>
          </cell>
          <cell r="BO57">
            <v>-15329119.23</v>
          </cell>
          <cell r="BP57">
            <v>0</v>
          </cell>
          <cell r="BQ57">
            <v>0</v>
          </cell>
          <cell r="BR57">
            <v>-13025161.359999999</v>
          </cell>
          <cell r="BS57">
            <v>0</v>
          </cell>
          <cell r="BT57">
            <v>-22248</v>
          </cell>
          <cell r="BU57">
            <v>-6282498.4299999997</v>
          </cell>
          <cell r="BV57">
            <v>0</v>
          </cell>
          <cell r="BW57">
            <v>0</v>
          </cell>
          <cell r="BX57">
            <v>0</v>
          </cell>
          <cell r="BY57">
            <v>0</v>
          </cell>
          <cell r="BZ57">
            <v>0</v>
          </cell>
          <cell r="CA57">
            <v>0</v>
          </cell>
          <cell r="CB57">
            <v>0</v>
          </cell>
          <cell r="CC57">
            <v>0</v>
          </cell>
          <cell r="CD57">
            <v>0</v>
          </cell>
          <cell r="CE57">
            <v>0</v>
          </cell>
          <cell r="CF57">
            <v>-711789.48</v>
          </cell>
          <cell r="CG57">
            <v>-1318342.5</v>
          </cell>
          <cell r="CH57">
            <v>0</v>
          </cell>
          <cell r="CI57">
            <v>-350</v>
          </cell>
          <cell r="CJ57">
            <v>0</v>
          </cell>
          <cell r="CK57">
            <v>0</v>
          </cell>
          <cell r="CL57">
            <v>-63</v>
          </cell>
        </row>
        <row r="58">
          <cell r="A58" t="str">
            <v>4301020105.231</v>
          </cell>
          <cell r="B58" t="str">
            <v>ส่วนต่างค่ารักษาที่สูงกว่าข้อตกลงในการจ่ายตาม DRG-กองทุน UC -IP</v>
          </cell>
          <cell r="C58">
            <v>-86759490</v>
          </cell>
          <cell r="D58">
            <v>-121662.56</v>
          </cell>
          <cell r="E58">
            <v>-31852.05</v>
          </cell>
          <cell r="F58">
            <v>0</v>
          </cell>
          <cell r="G58">
            <v>-305042.40000000002</v>
          </cell>
          <cell r="H58">
            <v>0</v>
          </cell>
          <cell r="I58">
            <v>3121699.95</v>
          </cell>
          <cell r="J58">
            <v>-6465442.8600000003</v>
          </cell>
          <cell r="K58">
            <v>0</v>
          </cell>
          <cell r="L58">
            <v>595613</v>
          </cell>
          <cell r="M58">
            <v>-15184312.09</v>
          </cell>
          <cell r="N58">
            <v>0</v>
          </cell>
          <cell r="O58">
            <v>-46883007.640000001</v>
          </cell>
          <cell r="P58">
            <v>-5763065.5</v>
          </cell>
          <cell r="Q58">
            <v>0</v>
          </cell>
          <cell r="R58">
            <v>-13475825.35</v>
          </cell>
          <cell r="S58">
            <v>571262.73</v>
          </cell>
          <cell r="T58">
            <v>-3521809.56</v>
          </cell>
          <cell r="U58">
            <v>0</v>
          </cell>
          <cell r="V58">
            <v>-237205.44</v>
          </cell>
          <cell r="W58">
            <v>-71357675.909999996</v>
          </cell>
          <cell r="X58">
            <v>-1431721.99</v>
          </cell>
          <cell r="Y58">
            <v>-2214332.94</v>
          </cell>
          <cell r="Z58">
            <v>-4123938.02</v>
          </cell>
          <cell r="AA58">
            <v>-645786.89</v>
          </cell>
          <cell r="AB58">
            <v>-89134.55</v>
          </cell>
          <cell r="AC58">
            <v>-2143341.5299999998</v>
          </cell>
          <cell r="AD58">
            <v>-8300806.1799999997</v>
          </cell>
          <cell r="AE58">
            <v>-2081438.4</v>
          </cell>
          <cell r="AF58">
            <v>-1047589.71</v>
          </cell>
          <cell r="AG58">
            <v>2474122.4700000002</v>
          </cell>
          <cell r="AH58">
            <v>-3299159.09</v>
          </cell>
          <cell r="AI58">
            <v>-843300.22</v>
          </cell>
          <cell r="AJ58">
            <v>-289919.95</v>
          </cell>
          <cell r="AK58">
            <v>-317157208.35000002</v>
          </cell>
          <cell r="AL58">
            <v>-2450050.39</v>
          </cell>
          <cell r="AM58">
            <v>-426700.55</v>
          </cell>
          <cell r="AN58">
            <v>-7218163.7000000002</v>
          </cell>
          <cell r="AO58">
            <v>-3479156</v>
          </cell>
          <cell r="AP58">
            <v>-1888970.25</v>
          </cell>
          <cell r="AQ58">
            <v>-193026.1</v>
          </cell>
          <cell r="AR58">
            <v>-26626407.5</v>
          </cell>
          <cell r="AS58">
            <v>-338638.17</v>
          </cell>
          <cell r="AT58">
            <v>-6841825.0899999999</v>
          </cell>
          <cell r="AU58">
            <v>-584899.22</v>
          </cell>
          <cell r="AV58">
            <v>-2114733.92</v>
          </cell>
          <cell r="AW58">
            <v>-1292427.31</v>
          </cell>
          <cell r="AX58">
            <v>-718998.59</v>
          </cell>
          <cell r="AY58">
            <v>-1211988.22</v>
          </cell>
          <cell r="AZ58">
            <v>-643234.25</v>
          </cell>
          <cell r="BA58">
            <v>-32308681.57</v>
          </cell>
          <cell r="BB58">
            <v>-1502576.61</v>
          </cell>
          <cell r="BC58">
            <v>-79509547.730000004</v>
          </cell>
          <cell r="BD58">
            <v>-11299006.470000001</v>
          </cell>
          <cell r="BE58">
            <v>73915.7</v>
          </cell>
          <cell r="BF58">
            <v>0</v>
          </cell>
          <cell r="BG58">
            <v>-38400295.100000001</v>
          </cell>
          <cell r="BH58">
            <v>-924759.68</v>
          </cell>
          <cell r="BI58">
            <v>0</v>
          </cell>
          <cell r="BJ58">
            <v>-3046609.47</v>
          </cell>
          <cell r="BK58">
            <v>0</v>
          </cell>
          <cell r="BL58">
            <v>-97980701.75</v>
          </cell>
          <cell r="BM58">
            <v>-4794920.3899999997</v>
          </cell>
          <cell r="BN58">
            <v>-2981089.88</v>
          </cell>
          <cell r="BO58">
            <v>-5090704.21</v>
          </cell>
          <cell r="BP58">
            <v>-5410249.2300000004</v>
          </cell>
          <cell r="BQ58">
            <v>-2689538.77</v>
          </cell>
          <cell r="BR58">
            <v>-487395238.92000002</v>
          </cell>
          <cell r="BS58">
            <v>-5457066.6100000003</v>
          </cell>
          <cell r="BT58">
            <v>-5700524.5899999999</v>
          </cell>
          <cell r="BU58">
            <v>-40422098.560000002</v>
          </cell>
          <cell r="BV58">
            <v>-2796.43</v>
          </cell>
          <cell r="BW58">
            <v>-1536303.07</v>
          </cell>
          <cell r="BX58">
            <v>-18863681.559999999</v>
          </cell>
          <cell r="BY58">
            <v>-397061</v>
          </cell>
          <cell r="BZ58">
            <v>0</v>
          </cell>
          <cell r="CA58">
            <v>-3255221.15</v>
          </cell>
          <cell r="CB58">
            <v>-3386458.76</v>
          </cell>
          <cell r="CC58">
            <v>-11262679.16</v>
          </cell>
          <cell r="CD58">
            <v>-3372507.49</v>
          </cell>
          <cell r="CE58">
            <v>-9853090.7400000002</v>
          </cell>
          <cell r="CF58">
            <v>-1030467.87</v>
          </cell>
          <cell r="CG58">
            <v>-426317.42</v>
          </cell>
          <cell r="CH58">
            <v>-1116545.8899999999</v>
          </cell>
          <cell r="CI58">
            <v>-1178804.0900000001</v>
          </cell>
          <cell r="CJ58">
            <v>-24088465.210000001</v>
          </cell>
          <cell r="CK58">
            <v>-387792</v>
          </cell>
          <cell r="CL58">
            <v>-252512.21</v>
          </cell>
        </row>
        <row r="59">
          <cell r="A59" t="str">
            <v>4301020105.232</v>
          </cell>
          <cell r="B59" t="str">
            <v>ส่วนต่างค่ารักษาที่ต่ำกว่าข้อตกลงในการจ่ายตาม DRG-กองทุน UC -IP</v>
          </cell>
          <cell r="C59">
            <v>0</v>
          </cell>
          <cell r="D59">
            <v>1728469.51</v>
          </cell>
          <cell r="E59">
            <v>2381474.62</v>
          </cell>
          <cell r="F59">
            <v>4985523.63</v>
          </cell>
          <cell r="G59">
            <v>2390303.4700000002</v>
          </cell>
          <cell r="H59">
            <v>3523016.83</v>
          </cell>
          <cell r="I59">
            <v>1364338.1</v>
          </cell>
          <cell r="J59">
            <v>2345221.34</v>
          </cell>
          <cell r="K59">
            <v>803518.43</v>
          </cell>
          <cell r="L59">
            <v>303145.59000000003</v>
          </cell>
          <cell r="M59">
            <v>4001579.68</v>
          </cell>
          <cell r="N59">
            <v>0</v>
          </cell>
          <cell r="O59">
            <v>16173209.029999999</v>
          </cell>
          <cell r="P59">
            <v>3029187.73</v>
          </cell>
          <cell r="Q59">
            <v>38766.32</v>
          </cell>
          <cell r="R59">
            <v>0</v>
          </cell>
          <cell r="S59">
            <v>2092168.16</v>
          </cell>
          <cell r="T59">
            <v>3591065.54</v>
          </cell>
          <cell r="U59">
            <v>111145.75</v>
          </cell>
          <cell r="V59">
            <v>366008.32000000001</v>
          </cell>
          <cell r="W59">
            <v>31934192.75</v>
          </cell>
          <cell r="X59">
            <v>2726912.42</v>
          </cell>
          <cell r="Y59">
            <v>4693271.84</v>
          </cell>
          <cell r="Z59">
            <v>2972678.9</v>
          </cell>
          <cell r="AA59">
            <v>1393851.57</v>
          </cell>
          <cell r="AB59">
            <v>2192680.38</v>
          </cell>
          <cell r="AC59">
            <v>2810417.58</v>
          </cell>
          <cell r="AD59">
            <v>9937399.1300000008</v>
          </cell>
          <cell r="AE59">
            <v>2918459.33</v>
          </cell>
          <cell r="AF59">
            <v>1741921.71</v>
          </cell>
          <cell r="AG59">
            <v>763524.7</v>
          </cell>
          <cell r="AH59">
            <v>4950937.54</v>
          </cell>
          <cell r="AI59">
            <v>6971832.4699999997</v>
          </cell>
          <cell r="AJ59">
            <v>4582586.66</v>
          </cell>
          <cell r="AK59">
            <v>56102407.359999999</v>
          </cell>
          <cell r="AL59">
            <v>3927698.64</v>
          </cell>
          <cell r="AM59">
            <v>2588351.65</v>
          </cell>
          <cell r="AN59">
            <v>5191907.42</v>
          </cell>
          <cell r="AO59">
            <v>3206089.55</v>
          </cell>
          <cell r="AP59">
            <v>3630567.72</v>
          </cell>
          <cell r="AQ59">
            <v>280260.77</v>
          </cell>
          <cell r="AR59">
            <v>7303738.3700000001</v>
          </cell>
          <cell r="AS59">
            <v>1893772.35</v>
          </cell>
          <cell r="AT59">
            <v>382908.86</v>
          </cell>
          <cell r="AU59">
            <v>10421047.779999999</v>
          </cell>
          <cell r="AV59">
            <v>3327625.24</v>
          </cell>
          <cell r="AW59">
            <v>2232751.3199999998</v>
          </cell>
          <cell r="AX59">
            <v>2178201.91</v>
          </cell>
          <cell r="AY59">
            <v>1801546.95</v>
          </cell>
          <cell r="AZ59">
            <v>4766599.6100000003</v>
          </cell>
          <cell r="BA59">
            <v>16096699.880000001</v>
          </cell>
          <cell r="BB59">
            <v>1360334.13</v>
          </cell>
          <cell r="BC59">
            <v>22202394.260000002</v>
          </cell>
          <cell r="BD59">
            <v>12833009.6</v>
          </cell>
          <cell r="BE59">
            <v>3184521.45</v>
          </cell>
          <cell r="BF59">
            <v>3025999.53</v>
          </cell>
          <cell r="BG59">
            <v>17841970.609999999</v>
          </cell>
          <cell r="BH59">
            <v>1513118.54</v>
          </cell>
          <cell r="BI59">
            <v>0</v>
          </cell>
          <cell r="BJ59">
            <v>2591445.16</v>
          </cell>
          <cell r="BK59">
            <v>0</v>
          </cell>
          <cell r="BL59">
            <v>31059639.77</v>
          </cell>
          <cell r="BM59">
            <v>3474955.08</v>
          </cell>
          <cell r="BN59">
            <v>2104496.54</v>
          </cell>
          <cell r="BO59">
            <v>4832190.8499999996</v>
          </cell>
          <cell r="BP59">
            <v>1366254.24</v>
          </cell>
          <cell r="BQ59">
            <v>3148829.26</v>
          </cell>
          <cell r="BR59">
            <v>99398466.890000001</v>
          </cell>
          <cell r="BS59">
            <v>3249853.69</v>
          </cell>
          <cell r="BT59">
            <v>3244766.12</v>
          </cell>
          <cell r="BU59">
            <v>8407498.3399999999</v>
          </cell>
          <cell r="BV59">
            <v>1077869.48</v>
          </cell>
          <cell r="BW59">
            <v>3989434.49</v>
          </cell>
          <cell r="BX59">
            <v>6253045.6900000004</v>
          </cell>
          <cell r="BY59">
            <v>5590329.9900000002</v>
          </cell>
          <cell r="BZ59">
            <v>2681945.1</v>
          </cell>
          <cell r="CA59">
            <v>3018976.63</v>
          </cell>
          <cell r="CB59">
            <v>4787905.07</v>
          </cell>
          <cell r="CC59">
            <v>6389609.4699999997</v>
          </cell>
          <cell r="CD59">
            <v>5623213.29</v>
          </cell>
          <cell r="CE59">
            <v>6767125.46</v>
          </cell>
          <cell r="CF59">
            <v>3877566.34</v>
          </cell>
          <cell r="CG59">
            <v>1656647.6</v>
          </cell>
          <cell r="CH59">
            <v>3180728.07</v>
          </cell>
          <cell r="CI59">
            <v>2324097.38</v>
          </cell>
          <cell r="CJ59">
            <v>3835416.32</v>
          </cell>
          <cell r="CK59">
            <v>1061753.8400000001</v>
          </cell>
          <cell r="CL59">
            <v>1300337.01</v>
          </cell>
        </row>
        <row r="60">
          <cell r="A60" t="str">
            <v>4301020105.239</v>
          </cell>
          <cell r="B60" t="str">
            <v>ส่วนต่างค่ารักษาที่สูงกว่าข้อตกลงในการตามจ่าย UC OP</v>
          </cell>
          <cell r="C60">
            <v>-13315305.210000001</v>
          </cell>
          <cell r="D60">
            <v>0</v>
          </cell>
          <cell r="E60">
            <v>-286513</v>
          </cell>
          <cell r="F60">
            <v>-212371</v>
          </cell>
          <cell r="G60">
            <v>-74649</v>
          </cell>
          <cell r="H60">
            <v>-866</v>
          </cell>
          <cell r="I60">
            <v>-47864</v>
          </cell>
          <cell r="J60">
            <v>-549064.99</v>
          </cell>
          <cell r="K60">
            <v>0</v>
          </cell>
          <cell r="L60">
            <v>-503223</v>
          </cell>
          <cell r="M60">
            <v>-541581</v>
          </cell>
          <cell r="N60">
            <v>0</v>
          </cell>
          <cell r="O60">
            <v>-13010989.109999999</v>
          </cell>
          <cell r="P60">
            <v>0</v>
          </cell>
          <cell r="Q60">
            <v>0</v>
          </cell>
          <cell r="R60">
            <v>166515</v>
          </cell>
          <cell r="S60">
            <v>-304878</v>
          </cell>
          <cell r="T60">
            <v>-170349.5</v>
          </cell>
          <cell r="U60">
            <v>223000</v>
          </cell>
          <cell r="V60">
            <v>0</v>
          </cell>
          <cell r="W60">
            <v>0</v>
          </cell>
          <cell r="X60">
            <v>-2721.6</v>
          </cell>
          <cell r="Y60">
            <v>0</v>
          </cell>
          <cell r="Z60">
            <v>-340.04</v>
          </cell>
          <cell r="AA60">
            <v>0</v>
          </cell>
          <cell r="AB60">
            <v>0</v>
          </cell>
          <cell r="AC60">
            <v>-8765.41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-70705652.5</v>
          </cell>
          <cell r="AL60">
            <v>-201018</v>
          </cell>
          <cell r="AM60">
            <v>-352301</v>
          </cell>
          <cell r="AN60">
            <v>-73259.7</v>
          </cell>
          <cell r="AO60">
            <v>-788197.36</v>
          </cell>
          <cell r="AP60">
            <v>-143414</v>
          </cell>
          <cell r="AQ60">
            <v>-927</v>
          </cell>
          <cell r="AR60">
            <v>-4438789.24</v>
          </cell>
          <cell r="AS60">
            <v>-131898.31</v>
          </cell>
          <cell r="AT60">
            <v>-1203801.2</v>
          </cell>
          <cell r="AU60">
            <v>-208100</v>
          </cell>
          <cell r="AV60">
            <v>-155421</v>
          </cell>
          <cell r="AW60">
            <v>-881093.73</v>
          </cell>
          <cell r="AX60">
            <v>-197463.91</v>
          </cell>
          <cell r="AY60">
            <v>3027.1</v>
          </cell>
          <cell r="AZ60">
            <v>-139775.20000000001</v>
          </cell>
          <cell r="BA60">
            <v>-4627122</v>
          </cell>
          <cell r="BB60">
            <v>-315590.25</v>
          </cell>
          <cell r="BC60">
            <v>-15393888.82</v>
          </cell>
          <cell r="BD60">
            <v>-2727894</v>
          </cell>
          <cell r="BE60">
            <v>-46900.75</v>
          </cell>
          <cell r="BF60">
            <v>0</v>
          </cell>
          <cell r="BG60">
            <v>-4104065.82</v>
          </cell>
          <cell r="BH60">
            <v>-563.70000000000005</v>
          </cell>
          <cell r="BI60">
            <v>0</v>
          </cell>
          <cell r="BJ60">
            <v>-128787</v>
          </cell>
          <cell r="BK60">
            <v>-650</v>
          </cell>
          <cell r="BL60">
            <v>-39558590.229999997</v>
          </cell>
          <cell r="BM60">
            <v>-39585</v>
          </cell>
          <cell r="BN60">
            <v>-11142</v>
          </cell>
          <cell r="BO60">
            <v>-36404.400000000001</v>
          </cell>
          <cell r="BP60">
            <v>-6082</v>
          </cell>
          <cell r="BQ60">
            <v>0</v>
          </cell>
          <cell r="BR60">
            <v>-143492286.19999999</v>
          </cell>
          <cell r="BS60">
            <v>-73283</v>
          </cell>
          <cell r="BT60">
            <v>0</v>
          </cell>
          <cell r="BU60">
            <v>-5291876.5</v>
          </cell>
          <cell r="BV60">
            <v>-69234.350000000006</v>
          </cell>
          <cell r="BW60">
            <v>-42867.63</v>
          </cell>
          <cell r="BX60">
            <v>-2316833</v>
          </cell>
          <cell r="BY60">
            <v>-16553</v>
          </cell>
          <cell r="BZ60">
            <v>-4445</v>
          </cell>
          <cell r="CA60">
            <v>-17919.599999999999</v>
          </cell>
          <cell r="CB60">
            <v>-50986</v>
          </cell>
          <cell r="CC60">
            <v>-169063</v>
          </cell>
          <cell r="CD60">
            <v>-507077.45</v>
          </cell>
          <cell r="CE60">
            <v>-460611</v>
          </cell>
          <cell r="CF60">
            <v>0</v>
          </cell>
          <cell r="CG60">
            <v>-1310245</v>
          </cell>
          <cell r="CH60">
            <v>-2422.5</v>
          </cell>
          <cell r="CI60">
            <v>-602</v>
          </cell>
          <cell r="CJ60">
            <v>-141406</v>
          </cell>
          <cell r="CK60">
            <v>-5662.5</v>
          </cell>
          <cell r="CL60">
            <v>-15325</v>
          </cell>
        </row>
        <row r="61">
          <cell r="A61" t="str">
            <v>4301020105.240</v>
          </cell>
          <cell r="B61" t="str">
            <v>ส่วนต่างค่ารักษาที่ต่ำกว่าข้อตกลงในการตามจ่าย UC OP</v>
          </cell>
          <cell r="C61">
            <v>0</v>
          </cell>
          <cell r="D61">
            <v>0</v>
          </cell>
          <cell r="E61">
            <v>4160</v>
          </cell>
          <cell r="F61">
            <v>837279</v>
          </cell>
          <cell r="G61">
            <v>2605</v>
          </cell>
          <cell r="H61">
            <v>1400476</v>
          </cell>
          <cell r="I61">
            <v>1831266</v>
          </cell>
          <cell r="J61">
            <v>2053452</v>
          </cell>
          <cell r="K61">
            <v>0</v>
          </cell>
          <cell r="L61">
            <v>158523.69</v>
          </cell>
          <cell r="M61">
            <v>2711016.5</v>
          </cell>
          <cell r="N61">
            <v>0</v>
          </cell>
          <cell r="O61">
            <v>0</v>
          </cell>
          <cell r="P61">
            <v>2244830.98</v>
          </cell>
          <cell r="Q61">
            <v>1768257</v>
          </cell>
          <cell r="R61">
            <v>743356</v>
          </cell>
          <cell r="S61">
            <v>0</v>
          </cell>
          <cell r="T61">
            <v>249829</v>
          </cell>
          <cell r="U61">
            <v>879964</v>
          </cell>
          <cell r="V61">
            <v>247450</v>
          </cell>
          <cell r="W61">
            <v>1991.85</v>
          </cell>
          <cell r="X61">
            <v>65.7</v>
          </cell>
          <cell r="Y61">
            <v>0</v>
          </cell>
          <cell r="Z61">
            <v>0</v>
          </cell>
          <cell r="AA61">
            <v>0</v>
          </cell>
          <cell r="AB61">
            <v>500</v>
          </cell>
          <cell r="AC61">
            <v>4011.9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417154.25</v>
          </cell>
          <cell r="AL61">
            <v>3243810.5</v>
          </cell>
          <cell r="AM61">
            <v>1790754</v>
          </cell>
          <cell r="AN61">
            <v>3235902</v>
          </cell>
          <cell r="AO61">
            <v>3170003.66</v>
          </cell>
          <cell r="AP61">
            <v>2882310</v>
          </cell>
          <cell r="AQ61">
            <v>1346846</v>
          </cell>
          <cell r="AR61">
            <v>21404</v>
          </cell>
          <cell r="AS61">
            <v>3521</v>
          </cell>
          <cell r="AT61">
            <v>2279619.48</v>
          </cell>
          <cell r="AU61">
            <v>4562539.76</v>
          </cell>
          <cell r="AV61">
            <v>2015450.6</v>
          </cell>
          <cell r="AW61">
            <v>81995.03</v>
          </cell>
          <cell r="AX61">
            <v>170</v>
          </cell>
          <cell r="AY61">
            <v>0</v>
          </cell>
          <cell r="AZ61">
            <v>1170156.75</v>
          </cell>
          <cell r="BA61">
            <v>3164021</v>
          </cell>
          <cell r="BB61">
            <v>5262253</v>
          </cell>
          <cell r="BC61">
            <v>15539</v>
          </cell>
          <cell r="BD61">
            <v>2798091.75</v>
          </cell>
          <cell r="BE61">
            <v>430521.85</v>
          </cell>
          <cell r="BF61">
            <v>96474</v>
          </cell>
          <cell r="BG61">
            <v>236956</v>
          </cell>
          <cell r="BH61">
            <v>40143.5</v>
          </cell>
          <cell r="BI61">
            <v>1820773</v>
          </cell>
          <cell r="BJ61">
            <v>11982</v>
          </cell>
          <cell r="BK61">
            <v>2186667</v>
          </cell>
          <cell r="BL61">
            <v>3884357.33</v>
          </cell>
          <cell r="BM61">
            <v>6964233</v>
          </cell>
          <cell r="BN61">
            <v>3160092</v>
          </cell>
          <cell r="BO61">
            <v>43182.58</v>
          </cell>
          <cell r="BP61">
            <v>44913</v>
          </cell>
          <cell r="BQ61">
            <v>0</v>
          </cell>
          <cell r="BR61">
            <v>12055134.25</v>
          </cell>
          <cell r="BS61">
            <v>7356046.5</v>
          </cell>
          <cell r="BT61">
            <v>7312509</v>
          </cell>
          <cell r="BU61">
            <v>8364337.25</v>
          </cell>
          <cell r="BV61">
            <v>1137393</v>
          </cell>
          <cell r="BW61">
            <v>5146170.3</v>
          </cell>
          <cell r="BX61">
            <v>11261437</v>
          </cell>
          <cell r="BY61">
            <v>2730752</v>
          </cell>
          <cell r="BZ61">
            <v>1401964.5</v>
          </cell>
          <cell r="CA61">
            <v>3617913</v>
          </cell>
          <cell r="CB61">
            <v>5256086.3499999996</v>
          </cell>
          <cell r="CC61">
            <v>9449082</v>
          </cell>
          <cell r="CD61">
            <v>4191160</v>
          </cell>
          <cell r="CE61">
            <v>5633583</v>
          </cell>
          <cell r="CF61">
            <v>3144026</v>
          </cell>
          <cell r="CG61">
            <v>1312946</v>
          </cell>
          <cell r="CH61">
            <v>3749.5</v>
          </cell>
          <cell r="CI61">
            <v>1616714</v>
          </cell>
          <cell r="CJ61">
            <v>10350651.26</v>
          </cell>
          <cell r="CK61">
            <v>3891991.24</v>
          </cell>
          <cell r="CL61">
            <v>4567509.25</v>
          </cell>
        </row>
        <row r="62">
          <cell r="A62" t="str">
            <v>4301020105.241</v>
          </cell>
          <cell r="B62" t="str">
            <v xml:space="preserve">รายได้ค่ารักษาด้านการสร้างเสริมสุขภาพและป้องกันโรค (P&amp;P) </v>
          </cell>
          <cell r="C62">
            <v>348783.1</v>
          </cell>
          <cell r="D62">
            <v>0</v>
          </cell>
          <cell r="E62">
            <v>208804</v>
          </cell>
          <cell r="F62">
            <v>0</v>
          </cell>
          <cell r="G62">
            <v>0</v>
          </cell>
          <cell r="H62">
            <v>0</v>
          </cell>
          <cell r="I62">
            <v>51000</v>
          </cell>
          <cell r="J62">
            <v>144358</v>
          </cell>
          <cell r="K62">
            <v>0</v>
          </cell>
          <cell r="L62">
            <v>28000</v>
          </cell>
          <cell r="M62">
            <v>6000</v>
          </cell>
          <cell r="N62">
            <v>0</v>
          </cell>
          <cell r="O62">
            <v>164268</v>
          </cell>
          <cell r="P62">
            <v>1435398</v>
          </cell>
          <cell r="Q62">
            <v>0</v>
          </cell>
          <cell r="R62">
            <v>0</v>
          </cell>
          <cell r="S62">
            <v>0</v>
          </cell>
          <cell r="T62">
            <v>233067</v>
          </cell>
          <cell r="U62">
            <v>267837</v>
          </cell>
          <cell r="V62">
            <v>462475</v>
          </cell>
          <cell r="W62">
            <v>106603</v>
          </cell>
          <cell r="X62">
            <v>583820</v>
          </cell>
          <cell r="Y62">
            <v>0</v>
          </cell>
          <cell r="Z62">
            <v>0</v>
          </cell>
          <cell r="AA62">
            <v>106005</v>
          </cell>
          <cell r="AB62">
            <v>0</v>
          </cell>
          <cell r="AC62">
            <v>784894</v>
          </cell>
          <cell r="AD62">
            <v>12280980.9</v>
          </cell>
          <cell r="AE62">
            <v>27468</v>
          </cell>
          <cell r="AF62">
            <v>28271</v>
          </cell>
          <cell r="AG62">
            <v>668142</v>
          </cell>
          <cell r="AH62">
            <v>1090359</v>
          </cell>
          <cell r="AI62">
            <v>362205</v>
          </cell>
          <cell r="AJ62">
            <v>349704</v>
          </cell>
          <cell r="AK62">
            <v>10260</v>
          </cell>
          <cell r="AL62">
            <v>1550969</v>
          </cell>
          <cell r="AM62">
            <v>1818913.45</v>
          </cell>
          <cell r="AN62">
            <v>1886132</v>
          </cell>
          <cell r="AO62">
            <v>1005792</v>
          </cell>
          <cell r="AP62">
            <v>539550</v>
          </cell>
          <cell r="AQ62">
            <v>783530</v>
          </cell>
          <cell r="AR62">
            <v>29895</v>
          </cell>
          <cell r="AS62">
            <v>573924</v>
          </cell>
          <cell r="AT62">
            <v>1117473</v>
          </cell>
          <cell r="AU62">
            <v>2336812</v>
          </cell>
          <cell r="AV62">
            <v>1166061</v>
          </cell>
          <cell r="AW62">
            <v>671426</v>
          </cell>
          <cell r="AX62">
            <v>638787</v>
          </cell>
          <cell r="AY62">
            <v>10793</v>
          </cell>
          <cell r="AZ62">
            <v>3813319</v>
          </cell>
          <cell r="BA62">
            <v>4859571</v>
          </cell>
          <cell r="BB62">
            <v>1180570</v>
          </cell>
          <cell r="BC62">
            <v>0</v>
          </cell>
          <cell r="BD62">
            <v>1306570</v>
          </cell>
          <cell r="BE62">
            <v>0</v>
          </cell>
          <cell r="BF62">
            <v>0</v>
          </cell>
          <cell r="BG62">
            <v>6008141</v>
          </cell>
          <cell r="BH62">
            <v>0</v>
          </cell>
          <cell r="BI62">
            <v>1465279</v>
          </cell>
          <cell r="BJ62">
            <v>95708</v>
          </cell>
          <cell r="BK62">
            <v>98676</v>
          </cell>
          <cell r="BL62">
            <v>323981</v>
          </cell>
          <cell r="BM62">
            <v>0</v>
          </cell>
          <cell r="BN62">
            <v>471641</v>
          </cell>
          <cell r="BO62">
            <v>517900</v>
          </cell>
          <cell r="BP62">
            <v>1813379</v>
          </cell>
          <cell r="BQ62">
            <v>0</v>
          </cell>
          <cell r="BR62">
            <v>2363205</v>
          </cell>
          <cell r="BS62">
            <v>2993943</v>
          </cell>
          <cell r="BT62">
            <v>0</v>
          </cell>
          <cell r="BU62">
            <v>2119340</v>
          </cell>
          <cell r="BV62">
            <v>46370</v>
          </cell>
          <cell r="BW62">
            <v>1068124</v>
          </cell>
          <cell r="BX62">
            <v>501742</v>
          </cell>
          <cell r="BY62">
            <v>288492</v>
          </cell>
          <cell r="BZ62">
            <v>510178.5</v>
          </cell>
          <cell r="CA62">
            <v>1152747</v>
          </cell>
          <cell r="CB62">
            <v>919299</v>
          </cell>
          <cell r="CC62">
            <v>2475274</v>
          </cell>
          <cell r="CD62">
            <v>1316775</v>
          </cell>
          <cell r="CE62">
            <v>3867996</v>
          </cell>
          <cell r="CF62">
            <v>468556</v>
          </cell>
          <cell r="CG62">
            <v>439553</v>
          </cell>
          <cell r="CH62">
            <v>776970</v>
          </cell>
          <cell r="CI62">
            <v>659465</v>
          </cell>
          <cell r="CJ62">
            <v>1728169</v>
          </cell>
          <cell r="CK62">
            <v>237444</v>
          </cell>
          <cell r="CL62">
            <v>562596</v>
          </cell>
        </row>
        <row r="63">
          <cell r="A63" t="str">
            <v>4301020105.242</v>
          </cell>
          <cell r="B63" t="str">
            <v>รายได้กองทุน UC-บริการพื้นที่เฉพาะ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3038490.03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6767470.6299999999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2882649.6</v>
          </cell>
          <cell r="U63">
            <v>0</v>
          </cell>
          <cell r="V63">
            <v>2391806.91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10176112.9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1022945.78</v>
          </cell>
          <cell r="AG63">
            <v>1768750.42</v>
          </cell>
          <cell r="AH63">
            <v>6094000.04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Q63">
            <v>2329425.61</v>
          </cell>
          <cell r="AR63">
            <v>0</v>
          </cell>
          <cell r="AS63">
            <v>0</v>
          </cell>
          <cell r="AT63">
            <v>0</v>
          </cell>
          <cell r="AU63">
            <v>0</v>
          </cell>
          <cell r="AV63">
            <v>0</v>
          </cell>
          <cell r="AW63">
            <v>0</v>
          </cell>
          <cell r="AX63">
            <v>0</v>
          </cell>
          <cell r="AY63">
            <v>0</v>
          </cell>
          <cell r="AZ63">
            <v>0</v>
          </cell>
          <cell r="BA63">
            <v>7690258.4299999997</v>
          </cell>
          <cell r="BB63">
            <v>0</v>
          </cell>
          <cell r="BC63">
            <v>0</v>
          </cell>
          <cell r="BD63">
            <v>20000</v>
          </cell>
          <cell r="BE63">
            <v>0</v>
          </cell>
          <cell r="BF63">
            <v>2831686.06</v>
          </cell>
          <cell r="BG63">
            <v>0</v>
          </cell>
          <cell r="BH63">
            <v>0</v>
          </cell>
          <cell r="BI63">
            <v>0</v>
          </cell>
          <cell r="BJ63">
            <v>0</v>
          </cell>
          <cell r="BK63">
            <v>0</v>
          </cell>
          <cell r="BL63">
            <v>0</v>
          </cell>
          <cell r="BM63">
            <v>0</v>
          </cell>
          <cell r="BN63">
            <v>0</v>
          </cell>
          <cell r="BO63">
            <v>0</v>
          </cell>
          <cell r="BP63">
            <v>5525698.2999999998</v>
          </cell>
          <cell r="BQ63">
            <v>0</v>
          </cell>
          <cell r="BR63">
            <v>0</v>
          </cell>
          <cell r="BS63">
            <v>0</v>
          </cell>
          <cell r="BT63">
            <v>0</v>
          </cell>
          <cell r="BU63">
            <v>6149009.6699999999</v>
          </cell>
          <cell r="BV63">
            <v>0</v>
          </cell>
          <cell r="BW63">
            <v>0</v>
          </cell>
          <cell r="BX63">
            <v>0</v>
          </cell>
          <cell r="BY63">
            <v>0</v>
          </cell>
          <cell r="BZ63">
            <v>0</v>
          </cell>
          <cell r="CA63">
            <v>0</v>
          </cell>
          <cell r="CB63">
            <v>0</v>
          </cell>
          <cell r="CC63">
            <v>0</v>
          </cell>
          <cell r="CD63">
            <v>4311000.67</v>
          </cell>
          <cell r="CE63">
            <v>0</v>
          </cell>
          <cell r="CF63">
            <v>0</v>
          </cell>
          <cell r="CG63">
            <v>0</v>
          </cell>
          <cell r="CH63">
            <v>4002823.44</v>
          </cell>
          <cell r="CI63">
            <v>0</v>
          </cell>
          <cell r="CJ63">
            <v>0</v>
          </cell>
          <cell r="CK63">
            <v>0</v>
          </cell>
          <cell r="CL63">
            <v>50000</v>
          </cell>
        </row>
        <row r="64">
          <cell r="A64" t="str">
            <v>4301020105.243</v>
          </cell>
          <cell r="B64" t="str">
            <v>รายได้กองทุน UC (CF)</v>
          </cell>
          <cell r="C64">
            <v>2211462.75</v>
          </cell>
          <cell r="D64">
            <v>635322.30000000005</v>
          </cell>
          <cell r="E64">
            <v>712804.09</v>
          </cell>
          <cell r="F64">
            <v>425984.74</v>
          </cell>
          <cell r="G64">
            <v>0</v>
          </cell>
          <cell r="H64">
            <v>34124.85</v>
          </cell>
          <cell r="I64">
            <v>5534128.29</v>
          </cell>
          <cell r="J64">
            <v>2719954.83</v>
          </cell>
          <cell r="K64">
            <v>150000</v>
          </cell>
          <cell r="L64">
            <v>704432.74</v>
          </cell>
          <cell r="M64">
            <v>3400997.41</v>
          </cell>
          <cell r="N64">
            <v>150000</v>
          </cell>
          <cell r="O64">
            <v>3884208</v>
          </cell>
          <cell r="P64">
            <v>1007640</v>
          </cell>
          <cell r="Q64">
            <v>1685225</v>
          </cell>
          <cell r="R64">
            <v>0</v>
          </cell>
          <cell r="S64">
            <v>997174</v>
          </cell>
          <cell r="T64">
            <v>0</v>
          </cell>
          <cell r="U64">
            <v>0</v>
          </cell>
          <cell r="V64">
            <v>2323738</v>
          </cell>
          <cell r="W64">
            <v>3000000</v>
          </cell>
          <cell r="X64">
            <v>500000</v>
          </cell>
          <cell r="Y64">
            <v>0</v>
          </cell>
          <cell r="Z64">
            <v>0</v>
          </cell>
          <cell r="AA64">
            <v>0</v>
          </cell>
          <cell r="AB64">
            <v>5000000</v>
          </cell>
          <cell r="AC64">
            <v>3500000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14249338.92</v>
          </cell>
          <cell r="AL64">
            <v>0</v>
          </cell>
          <cell r="AM64">
            <v>0</v>
          </cell>
          <cell r="AN64">
            <v>2685936</v>
          </cell>
          <cell r="AO64">
            <v>12525733.41</v>
          </cell>
          <cell r="AP64">
            <v>0</v>
          </cell>
          <cell r="AQ64">
            <v>23437.18</v>
          </cell>
          <cell r="AR64">
            <v>11945542</v>
          </cell>
          <cell r="AS64">
            <v>0</v>
          </cell>
          <cell r="AT64">
            <v>4476470</v>
          </cell>
          <cell r="AU64">
            <v>2675136</v>
          </cell>
          <cell r="AV64">
            <v>0</v>
          </cell>
          <cell r="AW64">
            <v>0</v>
          </cell>
          <cell r="AX64">
            <v>6696730</v>
          </cell>
          <cell r="AY64">
            <v>0</v>
          </cell>
          <cell r="AZ64">
            <v>0</v>
          </cell>
          <cell r="BA64">
            <v>11109559</v>
          </cell>
          <cell r="BB64">
            <v>0</v>
          </cell>
          <cell r="BC64">
            <v>2450220</v>
          </cell>
          <cell r="BD64">
            <v>3124799</v>
          </cell>
          <cell r="BE64">
            <v>3039145</v>
          </cell>
          <cell r="BF64">
            <v>521755</v>
          </cell>
          <cell r="BG64">
            <v>24253739</v>
          </cell>
          <cell r="BH64">
            <v>736771</v>
          </cell>
          <cell r="BI64">
            <v>6407082</v>
          </cell>
          <cell r="BJ64">
            <v>775936</v>
          </cell>
          <cell r="BK64">
            <v>686122</v>
          </cell>
          <cell r="BL64">
            <v>2364605.88</v>
          </cell>
          <cell r="BM64">
            <v>1883441.91</v>
          </cell>
          <cell r="BN64">
            <v>4343078.46</v>
          </cell>
          <cell r="BO64">
            <v>3414468.35</v>
          </cell>
          <cell r="BP64">
            <v>885770.07</v>
          </cell>
          <cell r="BQ64">
            <v>329797.33</v>
          </cell>
          <cell r="BR64">
            <v>10594804</v>
          </cell>
          <cell r="BS64">
            <v>407218</v>
          </cell>
          <cell r="BT64">
            <v>1472287</v>
          </cell>
          <cell r="BU64">
            <v>7325130</v>
          </cell>
          <cell r="BV64">
            <v>5317066</v>
          </cell>
          <cell r="BW64">
            <v>0</v>
          </cell>
          <cell r="BX64">
            <v>0</v>
          </cell>
          <cell r="BY64">
            <v>0</v>
          </cell>
          <cell r="BZ64">
            <v>0</v>
          </cell>
          <cell r="CA64">
            <v>0</v>
          </cell>
          <cell r="CB64">
            <v>0</v>
          </cell>
          <cell r="CC64">
            <v>1599820</v>
          </cell>
          <cell r="CD64">
            <v>0</v>
          </cell>
          <cell r="CE64">
            <v>12394414</v>
          </cell>
          <cell r="CF64">
            <v>2856388</v>
          </cell>
          <cell r="CG64">
            <v>4288013</v>
          </cell>
          <cell r="CH64">
            <v>854833</v>
          </cell>
          <cell r="CI64">
            <v>371578</v>
          </cell>
          <cell r="CJ64">
            <v>1753243</v>
          </cell>
          <cell r="CK64">
            <v>0</v>
          </cell>
          <cell r="CL64">
            <v>0</v>
          </cell>
        </row>
        <row r="65">
          <cell r="A65" t="str">
            <v>4301020105.244</v>
          </cell>
          <cell r="B65" t="str">
            <v>รายได้ค่ารักษา UC OP - AE</v>
          </cell>
          <cell r="C65">
            <v>859116</v>
          </cell>
          <cell r="D65">
            <v>59568</v>
          </cell>
          <cell r="E65">
            <v>195362.95</v>
          </cell>
          <cell r="F65">
            <v>436108</v>
          </cell>
          <cell r="G65">
            <v>59156</v>
          </cell>
          <cell r="H65">
            <v>283247</v>
          </cell>
          <cell r="I65">
            <v>714852.87</v>
          </cell>
          <cell r="J65">
            <v>575130.94999999995</v>
          </cell>
          <cell r="K65">
            <v>712346.08</v>
          </cell>
          <cell r="L65">
            <v>623310.07999999996</v>
          </cell>
          <cell r="M65">
            <v>1009968.46</v>
          </cell>
          <cell r="N65">
            <v>0</v>
          </cell>
          <cell r="O65">
            <v>793817.25</v>
          </cell>
          <cell r="P65">
            <v>484847.8</v>
          </cell>
          <cell r="Q65">
            <v>430758.39</v>
          </cell>
          <cell r="R65">
            <v>302277</v>
          </cell>
          <cell r="S65">
            <v>539506</v>
          </cell>
          <cell r="T65">
            <v>277178</v>
          </cell>
          <cell r="U65">
            <v>187986.5</v>
          </cell>
          <cell r="V65">
            <v>153480.5</v>
          </cell>
          <cell r="W65">
            <v>837808.58</v>
          </cell>
          <cell r="X65">
            <v>77859.3</v>
          </cell>
          <cell r="Y65">
            <v>853214.85</v>
          </cell>
          <cell r="Z65">
            <v>71042.5</v>
          </cell>
          <cell r="AA65">
            <v>127392.46</v>
          </cell>
          <cell r="AB65">
            <v>69512</v>
          </cell>
          <cell r="AC65">
            <v>93943.75</v>
          </cell>
          <cell r="AD65">
            <v>438367</v>
          </cell>
          <cell r="AE65">
            <v>151375</v>
          </cell>
          <cell r="AF65">
            <v>106218.6</v>
          </cell>
          <cell r="AG65">
            <v>708095</v>
          </cell>
          <cell r="AH65">
            <v>243685.39</v>
          </cell>
          <cell r="AI65">
            <v>180076.75</v>
          </cell>
          <cell r="AJ65">
            <v>130650.2</v>
          </cell>
          <cell r="AK65">
            <v>978268.2</v>
          </cell>
          <cell r="AL65">
            <v>187432</v>
          </cell>
          <cell r="AM65">
            <v>112690.5</v>
          </cell>
          <cell r="AN65">
            <v>355872</v>
          </cell>
          <cell r="AO65">
            <v>543361.1</v>
          </cell>
          <cell r="AP65">
            <v>374845</v>
          </cell>
          <cell r="AQ65">
            <v>142851.62</v>
          </cell>
          <cell r="AR65">
            <v>153552</v>
          </cell>
          <cell r="AS65">
            <v>825035</v>
          </cell>
          <cell r="AT65">
            <v>1754439.17</v>
          </cell>
          <cell r="AU65">
            <v>373549</v>
          </cell>
          <cell r="AV65">
            <v>349370</v>
          </cell>
          <cell r="AW65">
            <v>103891.77</v>
          </cell>
          <cell r="AX65">
            <v>358928.35</v>
          </cell>
          <cell r="AY65">
            <v>383320</v>
          </cell>
          <cell r="AZ65">
            <v>47800</v>
          </cell>
          <cell r="BA65">
            <v>1017999</v>
          </cell>
          <cell r="BB65">
            <v>219178.3</v>
          </cell>
          <cell r="BC65">
            <v>2887499.61</v>
          </cell>
          <cell r="BD65">
            <v>285481.90000000002</v>
          </cell>
          <cell r="BE65">
            <v>199579.8</v>
          </cell>
          <cell r="BF65">
            <v>88875</v>
          </cell>
          <cell r="BG65">
            <v>620478.4</v>
          </cell>
          <cell r="BH65">
            <v>38572</v>
          </cell>
          <cell r="BI65">
            <v>60116</v>
          </cell>
          <cell r="BJ65">
            <v>91336.45</v>
          </cell>
          <cell r="BK65">
            <v>129318</v>
          </cell>
          <cell r="BL65">
            <v>1235826.72</v>
          </cell>
          <cell r="BM65">
            <v>466356.2</v>
          </cell>
          <cell r="BN65">
            <v>218931.3</v>
          </cell>
          <cell r="BO65">
            <v>1288138.97</v>
          </cell>
          <cell r="BP65">
            <v>743925.84</v>
          </cell>
          <cell r="BQ65">
            <v>269768.40000000002</v>
          </cell>
          <cell r="BR65">
            <v>13730265</v>
          </cell>
          <cell r="BS65">
            <v>189421.65</v>
          </cell>
          <cell r="BT65">
            <v>335524.7</v>
          </cell>
          <cell r="BU65">
            <v>381304.64</v>
          </cell>
          <cell r="BV65">
            <v>6749</v>
          </cell>
          <cell r="BW65">
            <v>195409.3</v>
          </cell>
          <cell r="BX65">
            <v>354882</v>
          </cell>
          <cell r="BY65">
            <v>104775</v>
          </cell>
          <cell r="BZ65">
            <v>108360.25</v>
          </cell>
          <cell r="CA65">
            <v>93600.7</v>
          </cell>
          <cell r="CB65">
            <v>266944.2</v>
          </cell>
          <cell r="CC65">
            <v>560397.68000000005</v>
          </cell>
          <cell r="CD65">
            <v>276089.2</v>
          </cell>
          <cell r="CE65">
            <v>249127.1</v>
          </cell>
          <cell r="CF65">
            <v>153081.9</v>
          </cell>
          <cell r="CG65">
            <v>41395.699999999997</v>
          </cell>
          <cell r="CH65">
            <v>113885.95</v>
          </cell>
          <cell r="CI65">
            <v>102722</v>
          </cell>
          <cell r="CJ65">
            <v>916404.25</v>
          </cell>
          <cell r="CK65">
            <v>35536</v>
          </cell>
          <cell r="CL65">
            <v>131024</v>
          </cell>
        </row>
        <row r="66">
          <cell r="A66" t="str">
            <v>4301020105.245</v>
          </cell>
          <cell r="B66" t="str">
            <v>รายได้ค่ารักษา UC IP - AE</v>
          </cell>
          <cell r="C66">
            <v>18334892</v>
          </cell>
          <cell r="D66">
            <v>283960</v>
          </cell>
          <cell r="E66">
            <v>580260.52</v>
          </cell>
          <cell r="F66">
            <v>490934</v>
          </cell>
          <cell r="G66">
            <v>309970</v>
          </cell>
          <cell r="H66">
            <v>213435</v>
          </cell>
          <cell r="I66">
            <v>121748.3</v>
          </cell>
          <cell r="J66">
            <v>2993841.5</v>
          </cell>
          <cell r="K66">
            <v>407758</v>
          </cell>
          <cell r="L66">
            <v>783688.7</v>
          </cell>
          <cell r="M66">
            <v>356054.8</v>
          </cell>
          <cell r="N66">
            <v>0</v>
          </cell>
          <cell r="O66">
            <v>579969.25</v>
          </cell>
          <cell r="P66">
            <v>548913.9</v>
          </cell>
          <cell r="Q66">
            <v>269915.90000000002</v>
          </cell>
          <cell r="R66">
            <v>1463355.8</v>
          </cell>
          <cell r="S66">
            <v>241270</v>
          </cell>
          <cell r="T66">
            <v>662758.32999999996</v>
          </cell>
          <cell r="U66">
            <v>354763.92</v>
          </cell>
          <cell r="V66">
            <v>162749</v>
          </cell>
          <cell r="W66">
            <v>5026110.38</v>
          </cell>
          <cell r="X66">
            <v>130954</v>
          </cell>
          <cell r="Y66">
            <v>892271.64</v>
          </cell>
          <cell r="Z66">
            <v>407654.98</v>
          </cell>
          <cell r="AA66">
            <v>60568</v>
          </cell>
          <cell r="AB66">
            <v>170109</v>
          </cell>
          <cell r="AC66">
            <v>131034.16</v>
          </cell>
          <cell r="AD66">
            <v>321014.2</v>
          </cell>
          <cell r="AE66">
            <v>197270</v>
          </cell>
          <cell r="AF66">
            <v>164534</v>
          </cell>
          <cell r="AG66">
            <v>292763</v>
          </cell>
          <cell r="AH66">
            <v>106223</v>
          </cell>
          <cell r="AI66">
            <v>234092.79999999999</v>
          </cell>
          <cell r="AJ66">
            <v>250909</v>
          </cell>
          <cell r="AK66">
            <v>3427752.97</v>
          </cell>
          <cell r="AL66">
            <v>691956</v>
          </cell>
          <cell r="AM66">
            <v>1133092.25</v>
          </cell>
          <cell r="AN66">
            <v>763914.42</v>
          </cell>
          <cell r="AO66">
            <v>1307747.2</v>
          </cell>
          <cell r="AP66">
            <v>269980</v>
          </cell>
          <cell r="AQ66">
            <v>293270.21999999997</v>
          </cell>
          <cell r="AR66">
            <v>7117818.2999999998</v>
          </cell>
          <cell r="AS66">
            <v>1836112</v>
          </cell>
          <cell r="AT66">
            <v>3509650.85</v>
          </cell>
          <cell r="AU66">
            <v>598949.76</v>
          </cell>
          <cell r="AV66">
            <v>781932.14</v>
          </cell>
          <cell r="AW66">
            <v>68892</v>
          </cell>
          <cell r="AX66">
            <v>2446477.41</v>
          </cell>
          <cell r="AY66">
            <v>553781</v>
          </cell>
          <cell r="AZ66">
            <v>371270</v>
          </cell>
          <cell r="BA66">
            <v>380638</v>
          </cell>
          <cell r="BB66">
            <v>562333.1</v>
          </cell>
          <cell r="BC66">
            <v>19296685.969999999</v>
          </cell>
          <cell r="BD66">
            <v>623399.22</v>
          </cell>
          <cell r="BE66">
            <v>95175</v>
          </cell>
          <cell r="BF66">
            <v>352318</v>
          </cell>
          <cell r="BG66">
            <v>220911.9</v>
          </cell>
          <cell r="BH66">
            <v>80899.5</v>
          </cell>
          <cell r="BI66">
            <v>0</v>
          </cell>
          <cell r="BJ66">
            <v>104643</v>
          </cell>
          <cell r="BK66">
            <v>0</v>
          </cell>
          <cell r="BL66">
            <v>6610554.4900000002</v>
          </cell>
          <cell r="BM66">
            <v>480203.5</v>
          </cell>
          <cell r="BN66">
            <v>188296.54</v>
          </cell>
          <cell r="BO66">
            <v>1690451.18</v>
          </cell>
          <cell r="BP66">
            <v>850622.51</v>
          </cell>
          <cell r="BQ66">
            <v>474085.76</v>
          </cell>
          <cell r="BR66">
            <v>45230019</v>
          </cell>
          <cell r="BS66">
            <v>245802.35</v>
          </cell>
          <cell r="BT66">
            <v>301000</v>
          </cell>
          <cell r="BU66">
            <v>868686.63</v>
          </cell>
          <cell r="BV66">
            <v>5876</v>
          </cell>
          <cell r="BW66">
            <v>283320</v>
          </cell>
          <cell r="BX66">
            <v>529280</v>
          </cell>
          <cell r="BY66">
            <v>178729.54</v>
          </cell>
          <cell r="BZ66">
            <v>152520</v>
          </cell>
          <cell r="CA66">
            <v>198800</v>
          </cell>
          <cell r="CB66">
            <v>433159.46</v>
          </cell>
          <cell r="CC66">
            <v>435691</v>
          </cell>
          <cell r="CD66">
            <v>549333.1</v>
          </cell>
          <cell r="CE66">
            <v>439289</v>
          </cell>
          <cell r="CF66">
            <v>573018.56000000006</v>
          </cell>
          <cell r="CG66">
            <v>259416</v>
          </cell>
          <cell r="CH66">
            <v>308097.71999999997</v>
          </cell>
          <cell r="CI66">
            <v>148353</v>
          </cell>
          <cell r="CJ66">
            <v>1095318</v>
          </cell>
          <cell r="CK66">
            <v>82486.240000000005</v>
          </cell>
          <cell r="CL66">
            <v>37352</v>
          </cell>
        </row>
        <row r="67">
          <cell r="A67" t="str">
            <v>4301020105.246</v>
          </cell>
          <cell r="B67" t="str">
            <v>รายได้ค่ารักษา UC OP - HC</v>
          </cell>
          <cell r="C67">
            <v>1009608.3</v>
          </cell>
          <cell r="D67">
            <v>103380</v>
          </cell>
          <cell r="E67">
            <v>63274</v>
          </cell>
          <cell r="F67">
            <v>0</v>
          </cell>
          <cell r="G67">
            <v>72054</v>
          </cell>
          <cell r="H67">
            <v>600620</v>
          </cell>
          <cell r="I67">
            <v>0</v>
          </cell>
          <cell r="J67">
            <v>30680</v>
          </cell>
          <cell r="K67">
            <v>597424.30000000005</v>
          </cell>
          <cell r="L67">
            <v>4095</v>
          </cell>
          <cell r="M67">
            <v>585762</v>
          </cell>
          <cell r="N67">
            <v>0</v>
          </cell>
          <cell r="O67">
            <v>587595</v>
          </cell>
          <cell r="P67">
            <v>157050</v>
          </cell>
          <cell r="Q67">
            <v>225194</v>
          </cell>
          <cell r="R67">
            <v>797130</v>
          </cell>
          <cell r="S67">
            <v>179910</v>
          </cell>
          <cell r="T67">
            <v>96895</v>
          </cell>
          <cell r="U67">
            <v>81405</v>
          </cell>
          <cell r="V67">
            <v>0</v>
          </cell>
          <cell r="W67">
            <v>1233729.6000000001</v>
          </cell>
          <cell r="X67">
            <v>196970</v>
          </cell>
          <cell r="Y67">
            <v>268795</v>
          </cell>
          <cell r="Z67">
            <v>116536</v>
          </cell>
          <cell r="AA67">
            <v>114710</v>
          </cell>
          <cell r="AB67">
            <v>176310</v>
          </cell>
          <cell r="AC67">
            <v>343439</v>
          </cell>
          <cell r="AD67">
            <v>673055.18</v>
          </cell>
          <cell r="AE67">
            <v>35992</v>
          </cell>
          <cell r="AF67">
            <v>168030.4</v>
          </cell>
          <cell r="AG67">
            <v>12600</v>
          </cell>
          <cell r="AH67">
            <v>300006</v>
          </cell>
          <cell r="AI67">
            <v>183827</v>
          </cell>
          <cell r="AJ67">
            <v>72315</v>
          </cell>
          <cell r="AK67">
            <v>22822982.5</v>
          </cell>
          <cell r="AL67">
            <v>110560</v>
          </cell>
          <cell r="AM67">
            <v>53100</v>
          </cell>
          <cell r="AN67">
            <v>231791</v>
          </cell>
          <cell r="AO67">
            <v>508583.2</v>
          </cell>
          <cell r="AP67">
            <v>610325</v>
          </cell>
          <cell r="AQ67">
            <v>23140</v>
          </cell>
          <cell r="AR67">
            <v>1066017</v>
          </cell>
          <cell r="AS67">
            <v>282003</v>
          </cell>
          <cell r="AT67">
            <v>271539</v>
          </cell>
          <cell r="AU67">
            <v>145490</v>
          </cell>
          <cell r="AV67">
            <v>114385.73</v>
          </cell>
          <cell r="AW67">
            <v>109300</v>
          </cell>
          <cell r="AX67">
            <v>135956</v>
          </cell>
          <cell r="AY67">
            <v>531575.6</v>
          </cell>
          <cell r="AZ67">
            <v>127890</v>
          </cell>
          <cell r="BA67">
            <v>8413640</v>
          </cell>
          <cell r="BB67">
            <v>191090</v>
          </cell>
          <cell r="BC67">
            <v>1148694.8</v>
          </cell>
          <cell r="BD67">
            <v>664195</v>
          </cell>
          <cell r="BE67">
            <v>497720</v>
          </cell>
          <cell r="BF67">
            <v>7500</v>
          </cell>
          <cell r="BG67">
            <v>645527</v>
          </cell>
          <cell r="BH67">
            <v>51151</v>
          </cell>
          <cell r="BI67">
            <v>13700</v>
          </cell>
          <cell r="BJ67">
            <v>139310</v>
          </cell>
          <cell r="BK67">
            <v>216200</v>
          </cell>
          <cell r="BL67">
            <v>406639.6</v>
          </cell>
          <cell r="BM67">
            <v>343587.54</v>
          </cell>
          <cell r="BN67">
            <v>115110</v>
          </cell>
          <cell r="BO67">
            <v>440871.7</v>
          </cell>
          <cell r="BP67">
            <v>194970</v>
          </cell>
          <cell r="BQ67">
            <v>193577</v>
          </cell>
          <cell r="BR67">
            <v>8294395</v>
          </cell>
          <cell r="BS67">
            <v>463497</v>
          </cell>
          <cell r="BT67">
            <v>230011.1</v>
          </cell>
          <cell r="BU67">
            <v>1212705</v>
          </cell>
          <cell r="BV67">
            <v>0</v>
          </cell>
          <cell r="BW67">
            <v>182835</v>
          </cell>
          <cell r="BX67">
            <v>818407</v>
          </cell>
          <cell r="BY67">
            <v>232280</v>
          </cell>
          <cell r="BZ67">
            <v>82970</v>
          </cell>
          <cell r="CA67">
            <v>164970</v>
          </cell>
          <cell r="CB67">
            <v>38691</v>
          </cell>
          <cell r="CC67">
            <v>863067</v>
          </cell>
          <cell r="CD67">
            <v>325960</v>
          </cell>
          <cell r="CE67">
            <v>549880</v>
          </cell>
          <cell r="CF67">
            <v>173537</v>
          </cell>
          <cell r="CG67">
            <v>35389.5</v>
          </cell>
          <cell r="CH67">
            <v>123272</v>
          </cell>
          <cell r="CI67">
            <v>74830</v>
          </cell>
          <cell r="CJ67">
            <v>840252</v>
          </cell>
          <cell r="CK67">
            <v>34416</v>
          </cell>
          <cell r="CL67">
            <v>121910</v>
          </cell>
        </row>
        <row r="68">
          <cell r="A68" t="str">
            <v>4301020105.247</v>
          </cell>
          <cell r="B68" t="str">
            <v>รายได้ค่ารักษา UC IP - HC</v>
          </cell>
          <cell r="C68">
            <v>5106818.4000000004</v>
          </cell>
          <cell r="D68">
            <v>0</v>
          </cell>
          <cell r="E68">
            <v>1395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179940</v>
          </cell>
          <cell r="K68">
            <v>0</v>
          </cell>
          <cell r="L68">
            <v>47.7</v>
          </cell>
          <cell r="M68">
            <v>19305</v>
          </cell>
          <cell r="N68">
            <v>0</v>
          </cell>
          <cell r="O68">
            <v>8697351</v>
          </cell>
          <cell r="P68">
            <v>0</v>
          </cell>
          <cell r="Q68">
            <v>35472</v>
          </cell>
          <cell r="R68">
            <v>20400</v>
          </cell>
          <cell r="S68">
            <v>2412</v>
          </cell>
          <cell r="T68">
            <v>0</v>
          </cell>
          <cell r="U68">
            <v>0</v>
          </cell>
          <cell r="V68">
            <v>0</v>
          </cell>
          <cell r="W68">
            <v>6147887.8399999999</v>
          </cell>
          <cell r="X68">
            <v>9750</v>
          </cell>
          <cell r="Y68">
            <v>0</v>
          </cell>
          <cell r="Z68">
            <v>0</v>
          </cell>
          <cell r="AA68">
            <v>3950</v>
          </cell>
          <cell r="AB68">
            <v>500</v>
          </cell>
          <cell r="AC68">
            <v>27635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10386</v>
          </cell>
          <cell r="AI68">
            <v>0</v>
          </cell>
          <cell r="AJ68">
            <v>0</v>
          </cell>
          <cell r="AK68">
            <v>31047138.440000001</v>
          </cell>
          <cell r="AL68">
            <v>0</v>
          </cell>
          <cell r="AM68">
            <v>0</v>
          </cell>
          <cell r="AN68">
            <v>2479490</v>
          </cell>
          <cell r="AO68">
            <v>4275</v>
          </cell>
          <cell r="AP68">
            <v>0</v>
          </cell>
          <cell r="AQ68">
            <v>0</v>
          </cell>
          <cell r="AR68">
            <v>8065845</v>
          </cell>
          <cell r="AS68">
            <v>0</v>
          </cell>
          <cell r="AT68">
            <v>4916.8999999999996</v>
          </cell>
          <cell r="AU68">
            <v>0</v>
          </cell>
          <cell r="AV68">
            <v>0</v>
          </cell>
          <cell r="AW68">
            <v>0</v>
          </cell>
          <cell r="AX68">
            <v>1800</v>
          </cell>
          <cell r="AY68">
            <v>0</v>
          </cell>
          <cell r="AZ68">
            <v>0</v>
          </cell>
          <cell r="BA68">
            <v>1434811.4</v>
          </cell>
          <cell r="BB68">
            <v>612080</v>
          </cell>
          <cell r="BC68">
            <v>30530167.5</v>
          </cell>
          <cell r="BD68">
            <v>399580</v>
          </cell>
          <cell r="BE68">
            <v>1185</v>
          </cell>
          <cell r="BF68">
            <v>0</v>
          </cell>
          <cell r="BG68">
            <v>14543098.5</v>
          </cell>
          <cell r="BH68">
            <v>675</v>
          </cell>
          <cell r="BI68">
            <v>0</v>
          </cell>
          <cell r="BJ68">
            <v>33585</v>
          </cell>
          <cell r="BK68">
            <v>0</v>
          </cell>
          <cell r="BL68">
            <v>14831860.199999999</v>
          </cell>
          <cell r="BM68">
            <v>0</v>
          </cell>
          <cell r="BN68">
            <v>0</v>
          </cell>
          <cell r="BO68">
            <v>0</v>
          </cell>
          <cell r="BP68">
            <v>0</v>
          </cell>
          <cell r="BQ68">
            <v>25080</v>
          </cell>
          <cell r="BR68">
            <v>131686012</v>
          </cell>
          <cell r="BS68">
            <v>98000</v>
          </cell>
          <cell r="BT68">
            <v>98000</v>
          </cell>
          <cell r="BU68">
            <v>758215</v>
          </cell>
          <cell r="BV68">
            <v>0</v>
          </cell>
          <cell r="BW68">
            <v>0</v>
          </cell>
          <cell r="BX68">
            <v>196000</v>
          </cell>
          <cell r="BY68">
            <v>0</v>
          </cell>
          <cell r="BZ68">
            <v>0</v>
          </cell>
          <cell r="CA68">
            <v>0</v>
          </cell>
          <cell r="CB68">
            <v>0</v>
          </cell>
          <cell r="CC68">
            <v>118680.6</v>
          </cell>
          <cell r="CD68">
            <v>167360</v>
          </cell>
          <cell r="CE68">
            <v>184130</v>
          </cell>
          <cell r="CF68">
            <v>6596</v>
          </cell>
          <cell r="CG68">
            <v>0</v>
          </cell>
          <cell r="CH68">
            <v>0</v>
          </cell>
          <cell r="CI68">
            <v>0</v>
          </cell>
          <cell r="CJ68">
            <v>401530</v>
          </cell>
          <cell r="CK68">
            <v>0</v>
          </cell>
          <cell r="CL68">
            <v>0</v>
          </cell>
        </row>
        <row r="69">
          <cell r="A69" t="str">
            <v>4301020105.248</v>
          </cell>
          <cell r="B69" t="str">
            <v>รายได้ค่ารักษา UC OP - DMI</v>
          </cell>
          <cell r="C69">
            <v>6336513</v>
          </cell>
          <cell r="D69">
            <v>117944</v>
          </cell>
          <cell r="E69">
            <v>34000</v>
          </cell>
          <cell r="F69">
            <v>0</v>
          </cell>
          <cell r="G69">
            <v>0</v>
          </cell>
          <cell r="H69">
            <v>1507000</v>
          </cell>
          <cell r="I69">
            <v>0</v>
          </cell>
          <cell r="J69">
            <v>0</v>
          </cell>
          <cell r="K69">
            <v>30000</v>
          </cell>
          <cell r="L69">
            <v>0</v>
          </cell>
          <cell r="M69">
            <v>5000</v>
          </cell>
          <cell r="N69">
            <v>0</v>
          </cell>
          <cell r="O69">
            <v>8347147</v>
          </cell>
          <cell r="P69">
            <v>0</v>
          </cell>
          <cell r="Q69">
            <v>10000</v>
          </cell>
          <cell r="R69">
            <v>3838657.7</v>
          </cell>
          <cell r="S69">
            <v>58439</v>
          </cell>
          <cell r="T69">
            <v>0</v>
          </cell>
          <cell r="U69">
            <v>20000</v>
          </cell>
          <cell r="V69">
            <v>0</v>
          </cell>
          <cell r="W69">
            <v>356000</v>
          </cell>
          <cell r="X69">
            <v>8546</v>
          </cell>
          <cell r="Y69">
            <v>72000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62580</v>
          </cell>
          <cell r="AE69">
            <v>0</v>
          </cell>
          <cell r="AF69">
            <v>0</v>
          </cell>
          <cell r="AG69">
            <v>0</v>
          </cell>
          <cell r="AH69">
            <v>10000</v>
          </cell>
          <cell r="AI69">
            <v>20000</v>
          </cell>
          <cell r="AJ69">
            <v>0</v>
          </cell>
          <cell r="AK69">
            <v>15471000</v>
          </cell>
          <cell r="AL69">
            <v>0</v>
          </cell>
          <cell r="AM69">
            <v>134491</v>
          </cell>
          <cell r="AN69">
            <v>70000</v>
          </cell>
          <cell r="AO69">
            <v>174226.8</v>
          </cell>
          <cell r="AP69">
            <v>12500</v>
          </cell>
          <cell r="AQ69">
            <v>0</v>
          </cell>
          <cell r="AR69">
            <v>11948675</v>
          </cell>
          <cell r="AS69">
            <v>104100</v>
          </cell>
          <cell r="AT69">
            <v>30000</v>
          </cell>
          <cell r="AU69">
            <v>20000</v>
          </cell>
          <cell r="AV69">
            <v>80000</v>
          </cell>
          <cell r="AW69">
            <v>6602</v>
          </cell>
          <cell r="AX69">
            <v>88000</v>
          </cell>
          <cell r="AY69">
            <v>32150</v>
          </cell>
          <cell r="AZ69">
            <v>0</v>
          </cell>
          <cell r="BA69">
            <v>0</v>
          </cell>
          <cell r="BB69">
            <v>24000</v>
          </cell>
          <cell r="BC69">
            <v>232000</v>
          </cell>
          <cell r="BD69">
            <v>46240</v>
          </cell>
          <cell r="BE69">
            <v>0</v>
          </cell>
          <cell r="BF69">
            <v>0</v>
          </cell>
          <cell r="BG69">
            <v>10437401.9</v>
          </cell>
          <cell r="BH69">
            <v>20000</v>
          </cell>
          <cell r="BI69">
            <v>0</v>
          </cell>
          <cell r="BJ69">
            <v>17340</v>
          </cell>
          <cell r="BK69">
            <v>9796</v>
          </cell>
          <cell r="BL69">
            <v>7680500</v>
          </cell>
          <cell r="BM69">
            <v>223000</v>
          </cell>
          <cell r="BN69">
            <v>640075</v>
          </cell>
          <cell r="BO69">
            <v>0</v>
          </cell>
          <cell r="BP69">
            <v>45000</v>
          </cell>
          <cell r="BQ69">
            <v>0</v>
          </cell>
          <cell r="BR69">
            <v>20816072</v>
          </cell>
          <cell r="BS69">
            <v>0</v>
          </cell>
          <cell r="BT69">
            <v>84147.04</v>
          </cell>
          <cell r="BU69">
            <v>8772500</v>
          </cell>
          <cell r="BV69">
            <v>0</v>
          </cell>
          <cell r="BW69">
            <v>181000</v>
          </cell>
          <cell r="BX69">
            <v>3286350</v>
          </cell>
          <cell r="BY69">
            <v>20000</v>
          </cell>
          <cell r="BZ69">
            <v>50000</v>
          </cell>
          <cell r="CA69">
            <v>107000</v>
          </cell>
          <cell r="CB69">
            <v>169642</v>
          </cell>
          <cell r="CC69">
            <v>4788018</v>
          </cell>
          <cell r="CD69">
            <v>171500</v>
          </cell>
          <cell r="CE69">
            <v>1428000</v>
          </cell>
          <cell r="CF69">
            <v>0</v>
          </cell>
          <cell r="CG69">
            <v>0</v>
          </cell>
          <cell r="CH69">
            <v>0</v>
          </cell>
          <cell r="CI69">
            <v>784</v>
          </cell>
          <cell r="CJ69">
            <v>5055728</v>
          </cell>
          <cell r="CK69">
            <v>0</v>
          </cell>
          <cell r="CL69">
            <v>8500</v>
          </cell>
        </row>
        <row r="70">
          <cell r="A70" t="str">
            <v>4301020105.249</v>
          </cell>
          <cell r="B70" t="str">
            <v>รายได้ค่ารักษา UC IP - DMI</v>
          </cell>
          <cell r="C70">
            <v>7958517.5800000001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10000</v>
          </cell>
          <cell r="I70">
            <v>0</v>
          </cell>
          <cell r="J70">
            <v>761300</v>
          </cell>
          <cell r="K70">
            <v>0</v>
          </cell>
          <cell r="L70">
            <v>0</v>
          </cell>
          <cell r="M70">
            <v>526200</v>
          </cell>
          <cell r="N70">
            <v>0</v>
          </cell>
          <cell r="O70">
            <v>16461764</v>
          </cell>
          <cell r="P70">
            <v>0</v>
          </cell>
          <cell r="Q70">
            <v>942600</v>
          </cell>
          <cell r="R70">
            <v>2163400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9619300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10000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8246700</v>
          </cell>
          <cell r="AL70">
            <v>5000</v>
          </cell>
          <cell r="AM70">
            <v>0</v>
          </cell>
          <cell r="AN70">
            <v>3939000</v>
          </cell>
          <cell r="AO70">
            <v>32500</v>
          </cell>
          <cell r="AP70">
            <v>12500</v>
          </cell>
          <cell r="AQ70">
            <v>0</v>
          </cell>
          <cell r="AR70">
            <v>82100</v>
          </cell>
          <cell r="AS70">
            <v>0</v>
          </cell>
          <cell r="AT70">
            <v>10000</v>
          </cell>
          <cell r="AU70">
            <v>0</v>
          </cell>
          <cell r="AV70">
            <v>0</v>
          </cell>
          <cell r="AW70">
            <v>0</v>
          </cell>
          <cell r="AX70">
            <v>0</v>
          </cell>
          <cell r="AY70">
            <v>0</v>
          </cell>
          <cell r="AZ70">
            <v>0</v>
          </cell>
          <cell r="BA70">
            <v>1661600</v>
          </cell>
          <cell r="BB70">
            <v>884311</v>
          </cell>
          <cell r="BC70">
            <v>4507271.71</v>
          </cell>
          <cell r="BD70">
            <v>1543882</v>
          </cell>
          <cell r="BE70">
            <v>0</v>
          </cell>
          <cell r="BF70">
            <v>0</v>
          </cell>
          <cell r="BG70">
            <v>6362380.7000000002</v>
          </cell>
          <cell r="BH70">
            <v>0</v>
          </cell>
          <cell r="BI70">
            <v>0</v>
          </cell>
          <cell r="BJ70">
            <v>0</v>
          </cell>
          <cell r="BK70">
            <v>0</v>
          </cell>
          <cell r="BL70">
            <v>10257708.76</v>
          </cell>
          <cell r="BM70">
            <v>0</v>
          </cell>
          <cell r="BN70">
            <v>0</v>
          </cell>
          <cell r="BO70">
            <v>0</v>
          </cell>
          <cell r="BP70">
            <v>0</v>
          </cell>
          <cell r="BQ70">
            <v>6132400</v>
          </cell>
          <cell r="BR70">
            <v>28803546.940000001</v>
          </cell>
          <cell r="BS70">
            <v>558600</v>
          </cell>
          <cell r="BT70">
            <v>637000</v>
          </cell>
          <cell r="BU70">
            <v>3844399</v>
          </cell>
          <cell r="BV70">
            <v>0</v>
          </cell>
          <cell r="BW70">
            <v>0</v>
          </cell>
          <cell r="BX70">
            <v>37500</v>
          </cell>
          <cell r="BY70">
            <v>0</v>
          </cell>
          <cell r="BZ70">
            <v>0</v>
          </cell>
          <cell r="CA70">
            <v>0</v>
          </cell>
          <cell r="CB70">
            <v>0</v>
          </cell>
          <cell r="CC70">
            <v>1327018</v>
          </cell>
          <cell r="CD70">
            <v>314000</v>
          </cell>
          <cell r="CE70">
            <v>2321920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1356500</v>
          </cell>
          <cell r="CK70">
            <v>0</v>
          </cell>
          <cell r="CL70">
            <v>0</v>
          </cell>
        </row>
        <row r="71">
          <cell r="A71" t="str">
            <v>4301020105.251</v>
          </cell>
          <cell r="B71" t="str">
            <v>ส่วนต่างค่ารักษาที่สูงกว่าข้อตกลงในการจ่ายตาม DRG- UC IP AE</v>
          </cell>
          <cell r="C71">
            <v>0</v>
          </cell>
          <cell r="D71">
            <v>-8388.6200000000008</v>
          </cell>
          <cell r="E71">
            <v>-68076.820000000007</v>
          </cell>
          <cell r="F71">
            <v>0</v>
          </cell>
          <cell r="G71">
            <v>-32103.919999999998</v>
          </cell>
          <cell r="H71">
            <v>0</v>
          </cell>
          <cell r="I71">
            <v>-9323.5</v>
          </cell>
          <cell r="J71">
            <v>-489896.03</v>
          </cell>
          <cell r="K71">
            <v>0</v>
          </cell>
          <cell r="L71">
            <v>-85032.95</v>
          </cell>
          <cell r="M71">
            <v>-328091.92</v>
          </cell>
          <cell r="N71">
            <v>0</v>
          </cell>
          <cell r="O71">
            <v>-50549.55</v>
          </cell>
          <cell r="P71">
            <v>-165469.15</v>
          </cell>
          <cell r="Q71">
            <v>0</v>
          </cell>
          <cell r="R71">
            <v>10246.43</v>
          </cell>
          <cell r="S71">
            <v>0</v>
          </cell>
          <cell r="T71">
            <v>-577432.78</v>
          </cell>
          <cell r="U71">
            <v>0</v>
          </cell>
          <cell r="V71">
            <v>0</v>
          </cell>
          <cell r="W71">
            <v>-1398026.1</v>
          </cell>
          <cell r="X71">
            <v>-4680.8</v>
          </cell>
          <cell r="Y71">
            <v>-48204.72</v>
          </cell>
          <cell r="Z71">
            <v>-26192.3</v>
          </cell>
          <cell r="AA71">
            <v>0</v>
          </cell>
          <cell r="AB71">
            <v>0</v>
          </cell>
          <cell r="AC71">
            <v>-1476.66</v>
          </cell>
          <cell r="AD71">
            <v>-181.9</v>
          </cell>
          <cell r="AE71">
            <v>506992</v>
          </cell>
          <cell r="AF71">
            <v>-13292</v>
          </cell>
          <cell r="AG71">
            <v>-52089.3</v>
          </cell>
          <cell r="AH71">
            <v>-166</v>
          </cell>
          <cell r="AI71">
            <v>-14184.48</v>
          </cell>
          <cell r="AJ71">
            <v>-107260</v>
          </cell>
          <cell r="AK71">
            <v>-1858882.54</v>
          </cell>
          <cell r="AL71">
            <v>0</v>
          </cell>
          <cell r="AM71">
            <v>-218793.78</v>
          </cell>
          <cell r="AN71">
            <v>-150984.31</v>
          </cell>
          <cell r="AO71">
            <v>-1565224.16</v>
          </cell>
          <cell r="AP71">
            <v>-9019.7000000000007</v>
          </cell>
          <cell r="AQ71">
            <v>-166585.64000000001</v>
          </cell>
          <cell r="AR71">
            <v>-2004175.82</v>
          </cell>
          <cell r="AS71">
            <v>-478775.73</v>
          </cell>
          <cell r="AT71">
            <v>-1527346.19</v>
          </cell>
          <cell r="AU71">
            <v>-6486.63</v>
          </cell>
          <cell r="AV71">
            <v>-451793.96</v>
          </cell>
          <cell r="AW71">
            <v>-126478.15</v>
          </cell>
          <cell r="AX71">
            <v>-977417.53</v>
          </cell>
          <cell r="AY71">
            <v>-49005.919999999998</v>
          </cell>
          <cell r="AZ71">
            <v>-16830.57</v>
          </cell>
          <cell r="BA71">
            <v>-262503.8</v>
          </cell>
          <cell r="BB71">
            <v>-81401.14</v>
          </cell>
          <cell r="BC71">
            <v>-694311.9</v>
          </cell>
          <cell r="BD71">
            <v>-315148.51</v>
          </cell>
          <cell r="BE71">
            <v>-2227.94</v>
          </cell>
          <cell r="BF71">
            <v>0</v>
          </cell>
          <cell r="BG71">
            <v>-22031.200000000001</v>
          </cell>
          <cell r="BH71">
            <v>-415.4</v>
          </cell>
          <cell r="BI71">
            <v>0</v>
          </cell>
          <cell r="BJ71">
            <v>-284</v>
          </cell>
          <cell r="BK71">
            <v>0</v>
          </cell>
          <cell r="BL71">
            <v>-2941001.28</v>
          </cell>
          <cell r="BM71">
            <v>-96247.77</v>
          </cell>
          <cell r="BN71">
            <v>-590.58000000000004</v>
          </cell>
          <cell r="BO71">
            <v>-242075.26</v>
          </cell>
          <cell r="BP71">
            <v>-438669.07</v>
          </cell>
          <cell r="BQ71">
            <v>-191038.59</v>
          </cell>
          <cell r="BR71">
            <v>-28715606</v>
          </cell>
          <cell r="BS71">
            <v>-34682.050000000003</v>
          </cell>
          <cell r="BT71">
            <v>0</v>
          </cell>
          <cell r="BU71">
            <v>-202788.34</v>
          </cell>
          <cell r="BV71">
            <v>0</v>
          </cell>
          <cell r="BW71">
            <v>-35295.800000000003</v>
          </cell>
          <cell r="BX71">
            <v>0</v>
          </cell>
          <cell r="BY71">
            <v>-29468.49</v>
          </cell>
          <cell r="BZ71">
            <v>0</v>
          </cell>
          <cell r="CA71">
            <v>0</v>
          </cell>
          <cell r="CB71">
            <v>-33606.78</v>
          </cell>
          <cell r="CC71">
            <v>-2556</v>
          </cell>
          <cell r="CD71">
            <v>-15626.4</v>
          </cell>
          <cell r="CE71">
            <v>-443780.2</v>
          </cell>
          <cell r="CF71">
            <v>-72787.69</v>
          </cell>
          <cell r="CG71">
            <v>-8267.7000000000007</v>
          </cell>
          <cell r="CH71">
            <v>-5313.96</v>
          </cell>
          <cell r="CI71">
            <v>-9926.1</v>
          </cell>
          <cell r="CJ71">
            <v>-901799.14</v>
          </cell>
          <cell r="CK71">
            <v>-876.92</v>
          </cell>
          <cell r="CL71">
            <v>0</v>
          </cell>
        </row>
        <row r="72">
          <cell r="A72" t="str">
            <v>4301020105.252</v>
          </cell>
          <cell r="B72" t="str">
            <v>ส่วนต่างค่ารักษาที่ต่ำกว่าข้อตกลงในการจ่ายตาม DRG- UC IP AE</v>
          </cell>
          <cell r="C72">
            <v>0</v>
          </cell>
          <cell r="D72">
            <v>242982.88</v>
          </cell>
          <cell r="E72">
            <v>26531.599999999999</v>
          </cell>
          <cell r="F72">
            <v>0</v>
          </cell>
          <cell r="G72">
            <v>8056.93</v>
          </cell>
          <cell r="H72">
            <v>0</v>
          </cell>
          <cell r="I72">
            <v>0</v>
          </cell>
          <cell r="J72">
            <v>80084</v>
          </cell>
          <cell r="K72">
            <v>1304.26</v>
          </cell>
          <cell r="L72">
            <v>9372</v>
          </cell>
          <cell r="M72">
            <v>56997.8</v>
          </cell>
          <cell r="N72">
            <v>0</v>
          </cell>
          <cell r="O72">
            <v>18531.900000000001</v>
          </cell>
          <cell r="P72">
            <v>31951.07</v>
          </cell>
          <cell r="Q72">
            <v>0</v>
          </cell>
          <cell r="R72">
            <v>0</v>
          </cell>
          <cell r="S72">
            <v>0</v>
          </cell>
          <cell r="T72">
            <v>221669.46</v>
          </cell>
          <cell r="U72">
            <v>0</v>
          </cell>
          <cell r="V72">
            <v>0</v>
          </cell>
          <cell r="W72">
            <v>2738441.89</v>
          </cell>
          <cell r="X72">
            <v>0</v>
          </cell>
          <cell r="Y72">
            <v>87832.26</v>
          </cell>
          <cell r="Z72">
            <v>5239.2</v>
          </cell>
          <cell r="AA72">
            <v>0</v>
          </cell>
          <cell r="AB72">
            <v>180782.47</v>
          </cell>
          <cell r="AC72">
            <v>12604.4</v>
          </cell>
          <cell r="AD72">
            <v>34</v>
          </cell>
          <cell r="AE72">
            <v>616.6</v>
          </cell>
          <cell r="AF72">
            <v>20993</v>
          </cell>
          <cell r="AG72">
            <v>19722.93</v>
          </cell>
          <cell r="AH72">
            <v>8249.8700000000008</v>
          </cell>
          <cell r="AI72">
            <v>141983.59</v>
          </cell>
          <cell r="AJ72">
            <v>2287.3000000000002</v>
          </cell>
          <cell r="AK72">
            <v>539825.6</v>
          </cell>
          <cell r="AL72">
            <v>0</v>
          </cell>
          <cell r="AM72">
            <v>130924.88</v>
          </cell>
          <cell r="AN72">
            <v>30082.23</v>
          </cell>
          <cell r="AO72">
            <v>112265.78</v>
          </cell>
          <cell r="AP72">
            <v>11541.2</v>
          </cell>
          <cell r="AQ72">
            <v>13788.65</v>
          </cell>
          <cell r="AR72">
            <v>191911.67</v>
          </cell>
          <cell r="AS72">
            <v>588660.96</v>
          </cell>
          <cell r="AT72">
            <v>2824</v>
          </cell>
          <cell r="AU72">
            <v>19896.11</v>
          </cell>
          <cell r="AV72">
            <v>236659.43</v>
          </cell>
          <cell r="AW72">
            <v>67662.62</v>
          </cell>
          <cell r="AX72">
            <v>367880.72</v>
          </cell>
          <cell r="AY72">
            <v>6903.54</v>
          </cell>
          <cell r="AZ72">
            <v>100938.38</v>
          </cell>
          <cell r="BA72">
            <v>306747.59999999998</v>
          </cell>
          <cell r="BB72">
            <v>110605.4</v>
          </cell>
          <cell r="BC72">
            <v>0</v>
          </cell>
          <cell r="BD72">
            <v>41115.82</v>
          </cell>
          <cell r="BE72">
            <v>37911.54</v>
          </cell>
          <cell r="BF72">
            <v>0</v>
          </cell>
          <cell r="BG72">
            <v>5774.5</v>
          </cell>
          <cell r="BH72">
            <v>2164.6</v>
          </cell>
          <cell r="BI72">
            <v>0</v>
          </cell>
          <cell r="BJ72">
            <v>420</v>
          </cell>
          <cell r="BK72">
            <v>0</v>
          </cell>
          <cell r="BL72">
            <v>2368154.1800000002</v>
          </cell>
          <cell r="BM72">
            <v>22682.9</v>
          </cell>
          <cell r="BN72">
            <v>0</v>
          </cell>
          <cell r="BO72">
            <v>347340.55</v>
          </cell>
          <cell r="BP72">
            <v>0</v>
          </cell>
          <cell r="BQ72">
            <v>72675.89</v>
          </cell>
          <cell r="BR72">
            <v>5136574.49</v>
          </cell>
          <cell r="BS72">
            <v>243.3</v>
          </cell>
          <cell r="BT72">
            <v>0</v>
          </cell>
          <cell r="BU72">
            <v>8252.7000000000007</v>
          </cell>
          <cell r="BV72">
            <v>0</v>
          </cell>
          <cell r="BW72">
            <v>1543.6</v>
          </cell>
          <cell r="BX72">
            <v>806628.3</v>
          </cell>
          <cell r="BY72">
            <v>8556.9500000000007</v>
          </cell>
          <cell r="BZ72">
            <v>0</v>
          </cell>
          <cell r="CA72">
            <v>4720</v>
          </cell>
          <cell r="CB72">
            <v>4249.38</v>
          </cell>
          <cell r="CC72">
            <v>119946.83</v>
          </cell>
          <cell r="CD72">
            <v>13825.68</v>
          </cell>
          <cell r="CE72">
            <v>11702.5</v>
          </cell>
          <cell r="CF72">
            <v>77226.64</v>
          </cell>
          <cell r="CG72">
            <v>480</v>
          </cell>
          <cell r="CH72">
            <v>79.2</v>
          </cell>
          <cell r="CI72">
            <v>14975.1</v>
          </cell>
          <cell r="CJ72">
            <v>485819.01</v>
          </cell>
          <cell r="CK72">
            <v>7420</v>
          </cell>
          <cell r="CL72">
            <v>0</v>
          </cell>
        </row>
        <row r="73">
          <cell r="A73" t="str">
            <v>4301020105.253</v>
          </cell>
          <cell r="B73" t="str">
            <v>ส่วนต่างค่ารักษาที่สูงกว่าข้อตกลงในการจ่าย UC- IP- DMI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-9064771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0</v>
          </cell>
          <cell r="AK73">
            <v>0</v>
          </cell>
          <cell r="AL73">
            <v>-6749</v>
          </cell>
          <cell r="AM73">
            <v>0</v>
          </cell>
          <cell r="AN73">
            <v>0</v>
          </cell>
          <cell r="AO73">
            <v>0</v>
          </cell>
          <cell r="AP73">
            <v>0</v>
          </cell>
          <cell r="AQ73">
            <v>0</v>
          </cell>
          <cell r="AR73">
            <v>0</v>
          </cell>
          <cell r="AS73">
            <v>0</v>
          </cell>
          <cell r="AT73">
            <v>0</v>
          </cell>
          <cell r="AU73">
            <v>0</v>
          </cell>
          <cell r="AV73">
            <v>0</v>
          </cell>
          <cell r="AW73">
            <v>0</v>
          </cell>
          <cell r="AX73">
            <v>0</v>
          </cell>
          <cell r="AY73">
            <v>0</v>
          </cell>
          <cell r="AZ73">
            <v>0</v>
          </cell>
          <cell r="BA73">
            <v>0</v>
          </cell>
          <cell r="BB73">
            <v>0</v>
          </cell>
          <cell r="BC73">
            <v>0</v>
          </cell>
          <cell r="BD73">
            <v>-230625</v>
          </cell>
          <cell r="BE73">
            <v>0</v>
          </cell>
          <cell r="BF73">
            <v>0</v>
          </cell>
          <cell r="BG73">
            <v>-2721241</v>
          </cell>
          <cell r="BH73">
            <v>0</v>
          </cell>
          <cell r="BI73">
            <v>0</v>
          </cell>
          <cell r="BJ73">
            <v>0</v>
          </cell>
          <cell r="BK73">
            <v>0</v>
          </cell>
          <cell r="BL73">
            <v>0</v>
          </cell>
          <cell r="BM73">
            <v>0</v>
          </cell>
          <cell r="BN73">
            <v>0</v>
          </cell>
          <cell r="BO73">
            <v>0</v>
          </cell>
          <cell r="BP73">
            <v>0</v>
          </cell>
          <cell r="BQ73">
            <v>0</v>
          </cell>
          <cell r="BR73">
            <v>-12724085</v>
          </cell>
          <cell r="BS73">
            <v>0</v>
          </cell>
          <cell r="BT73">
            <v>0</v>
          </cell>
          <cell r="BU73">
            <v>0</v>
          </cell>
          <cell r="BV73">
            <v>0</v>
          </cell>
          <cell r="BW73">
            <v>0</v>
          </cell>
          <cell r="BX73">
            <v>0</v>
          </cell>
          <cell r="BY73">
            <v>0</v>
          </cell>
          <cell r="BZ73">
            <v>0</v>
          </cell>
          <cell r="CA73">
            <v>0</v>
          </cell>
          <cell r="CB73">
            <v>0</v>
          </cell>
          <cell r="CC73">
            <v>-223546</v>
          </cell>
          <cell r="CD73">
            <v>0</v>
          </cell>
          <cell r="CE73">
            <v>0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</row>
        <row r="74">
          <cell r="A74" t="str">
            <v>4301020105.254</v>
          </cell>
          <cell r="B74" t="str">
            <v>ส่วนต่างค่ารักษาที่ต่ำกว่าข้อตกลงในการจ่ายUC- IP- DMI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127307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  <cell r="AJ74">
            <v>0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O74">
            <v>0</v>
          </cell>
          <cell r="AP74">
            <v>0</v>
          </cell>
          <cell r="AQ74">
            <v>0</v>
          </cell>
          <cell r="AR74">
            <v>0</v>
          </cell>
          <cell r="AS74">
            <v>0</v>
          </cell>
          <cell r="AT74">
            <v>0</v>
          </cell>
          <cell r="AU74">
            <v>0</v>
          </cell>
          <cell r="AV74">
            <v>0</v>
          </cell>
          <cell r="AW74">
            <v>0</v>
          </cell>
          <cell r="AX74">
            <v>0</v>
          </cell>
          <cell r="AY74">
            <v>0</v>
          </cell>
          <cell r="AZ74">
            <v>0</v>
          </cell>
          <cell r="BA74">
            <v>0</v>
          </cell>
          <cell r="BB74">
            <v>4689</v>
          </cell>
          <cell r="BC74">
            <v>0</v>
          </cell>
          <cell r="BD74">
            <v>187590</v>
          </cell>
          <cell r="BE74">
            <v>0</v>
          </cell>
          <cell r="BF74">
            <v>0</v>
          </cell>
          <cell r="BG74">
            <v>104950.29</v>
          </cell>
          <cell r="BH74">
            <v>0</v>
          </cell>
          <cell r="BI74">
            <v>0</v>
          </cell>
          <cell r="BJ74">
            <v>0</v>
          </cell>
          <cell r="BK74">
            <v>0</v>
          </cell>
          <cell r="BL74">
            <v>0</v>
          </cell>
          <cell r="BM74">
            <v>0</v>
          </cell>
          <cell r="BN74">
            <v>0</v>
          </cell>
          <cell r="BO74">
            <v>0</v>
          </cell>
          <cell r="BP74">
            <v>0</v>
          </cell>
          <cell r="BQ74">
            <v>0</v>
          </cell>
          <cell r="BR74">
            <v>282218.06</v>
          </cell>
          <cell r="BS74">
            <v>0</v>
          </cell>
          <cell r="BT74">
            <v>0</v>
          </cell>
          <cell r="BU74">
            <v>503401</v>
          </cell>
          <cell r="BV74">
            <v>0</v>
          </cell>
          <cell r="BW74">
            <v>0</v>
          </cell>
          <cell r="BX74">
            <v>0</v>
          </cell>
          <cell r="BY74">
            <v>0</v>
          </cell>
          <cell r="BZ74">
            <v>0</v>
          </cell>
          <cell r="CA74">
            <v>0</v>
          </cell>
          <cell r="CB74">
            <v>0</v>
          </cell>
          <cell r="CC74">
            <v>57287</v>
          </cell>
          <cell r="CD74">
            <v>0</v>
          </cell>
          <cell r="CE74">
            <v>0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0</v>
          </cell>
        </row>
        <row r="75">
          <cell r="A75" t="str">
            <v>4301020105.255</v>
          </cell>
          <cell r="B75" t="str">
            <v>รายได้กองทุน UC-P&amp;P ตามเกณฑ์คุณภาพผลงานบริการ</v>
          </cell>
          <cell r="C75">
            <v>0</v>
          </cell>
          <cell r="D75">
            <v>19386.89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33729.18</v>
          </cell>
          <cell r="M75">
            <v>116976.2</v>
          </cell>
          <cell r="N75">
            <v>0</v>
          </cell>
          <cell r="O75">
            <v>55000</v>
          </cell>
          <cell r="P75">
            <v>111500</v>
          </cell>
          <cell r="Q75">
            <v>166600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463970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61621.69</v>
          </cell>
          <cell r="AG75">
            <v>72500</v>
          </cell>
          <cell r="AH75">
            <v>0</v>
          </cell>
          <cell r="AI75">
            <v>0</v>
          </cell>
          <cell r="AJ75">
            <v>0</v>
          </cell>
          <cell r="AK75">
            <v>0</v>
          </cell>
          <cell r="AL75">
            <v>2500</v>
          </cell>
          <cell r="AM75">
            <v>0</v>
          </cell>
          <cell r="AN75">
            <v>0</v>
          </cell>
          <cell r="AO75">
            <v>6858841.5099999998</v>
          </cell>
          <cell r="AP75">
            <v>682322.23</v>
          </cell>
          <cell r="AQ75">
            <v>0</v>
          </cell>
          <cell r="AR75">
            <v>3907447.73</v>
          </cell>
          <cell r="AS75">
            <v>685421.45</v>
          </cell>
          <cell r="AT75">
            <v>752058.36</v>
          </cell>
          <cell r="AU75">
            <v>55000</v>
          </cell>
          <cell r="AV75">
            <v>494430.94</v>
          </cell>
          <cell r="AW75">
            <v>105238.54</v>
          </cell>
          <cell r="AX75">
            <v>0</v>
          </cell>
          <cell r="AY75">
            <v>0</v>
          </cell>
          <cell r="AZ75">
            <v>0</v>
          </cell>
          <cell r="BA75">
            <v>0</v>
          </cell>
          <cell r="BB75">
            <v>429227.37</v>
          </cell>
          <cell r="BC75">
            <v>4614207.4000000004</v>
          </cell>
          <cell r="BD75">
            <v>22500</v>
          </cell>
          <cell r="BE75">
            <v>0</v>
          </cell>
          <cell r="BF75">
            <v>0</v>
          </cell>
          <cell r="BG75">
            <v>0</v>
          </cell>
          <cell r="BH75">
            <v>0</v>
          </cell>
          <cell r="BI75">
            <v>0</v>
          </cell>
          <cell r="BJ75">
            <v>0</v>
          </cell>
          <cell r="BK75">
            <v>75759.63</v>
          </cell>
          <cell r="BL75">
            <v>0</v>
          </cell>
          <cell r="BM75">
            <v>0</v>
          </cell>
          <cell r="BN75">
            <v>0</v>
          </cell>
          <cell r="BO75">
            <v>318868.64</v>
          </cell>
          <cell r="BP75">
            <v>0</v>
          </cell>
          <cell r="BQ75">
            <v>0</v>
          </cell>
          <cell r="BR75">
            <v>0</v>
          </cell>
          <cell r="BS75">
            <v>0</v>
          </cell>
          <cell r="BT75">
            <v>0</v>
          </cell>
          <cell r="BU75">
            <v>202095.76</v>
          </cell>
          <cell r="BV75">
            <v>0</v>
          </cell>
          <cell r="BW75">
            <v>0</v>
          </cell>
          <cell r="BX75">
            <v>208616</v>
          </cell>
          <cell r="BY75">
            <v>15000</v>
          </cell>
          <cell r="BZ75">
            <v>0</v>
          </cell>
          <cell r="CA75">
            <v>512938.63</v>
          </cell>
          <cell r="CB75">
            <v>0</v>
          </cell>
          <cell r="CC75">
            <v>0</v>
          </cell>
          <cell r="CD75">
            <v>0</v>
          </cell>
          <cell r="CE75">
            <v>229144.07</v>
          </cell>
          <cell r="CF75">
            <v>635604</v>
          </cell>
          <cell r="CG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263388.3</v>
          </cell>
        </row>
        <row r="76">
          <cell r="A76" t="str">
            <v>4301020105.256</v>
          </cell>
          <cell r="B76" t="str">
            <v>รายได้จากการยกหนี้กรณีส่งต่อผู้ป่วยระหว่างรพ.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  <cell r="AN76">
            <v>4327415</v>
          </cell>
          <cell r="AO76">
            <v>0</v>
          </cell>
          <cell r="AP76">
            <v>0</v>
          </cell>
          <cell r="AQ76">
            <v>0</v>
          </cell>
          <cell r="AR76">
            <v>0</v>
          </cell>
          <cell r="AS76">
            <v>0</v>
          </cell>
          <cell r="AT76">
            <v>0</v>
          </cell>
          <cell r="AU76">
            <v>0</v>
          </cell>
          <cell r="AV76">
            <v>0</v>
          </cell>
          <cell r="AW76">
            <v>0</v>
          </cell>
          <cell r="AX76">
            <v>0</v>
          </cell>
          <cell r="AY76">
            <v>0</v>
          </cell>
          <cell r="AZ76">
            <v>0</v>
          </cell>
          <cell r="BA76">
            <v>0</v>
          </cell>
          <cell r="BB76">
            <v>0</v>
          </cell>
          <cell r="BC76">
            <v>0</v>
          </cell>
          <cell r="BD76">
            <v>0</v>
          </cell>
          <cell r="BE76">
            <v>0</v>
          </cell>
          <cell r="BF76">
            <v>0</v>
          </cell>
          <cell r="BG76">
            <v>0</v>
          </cell>
          <cell r="BH76">
            <v>0</v>
          </cell>
          <cell r="BI76">
            <v>0</v>
          </cell>
          <cell r="BJ76">
            <v>0</v>
          </cell>
          <cell r="BK76">
            <v>0</v>
          </cell>
          <cell r="BL76">
            <v>0</v>
          </cell>
          <cell r="BM76">
            <v>7068793.75</v>
          </cell>
          <cell r="BN76">
            <v>5032324.4000000004</v>
          </cell>
          <cell r="BO76">
            <v>6405357.5</v>
          </cell>
          <cell r="BP76">
            <v>2526815</v>
          </cell>
          <cell r="BQ76">
            <v>4338172.3</v>
          </cell>
          <cell r="BR76">
            <v>0</v>
          </cell>
          <cell r="BS76">
            <v>0</v>
          </cell>
          <cell r="BT76">
            <v>0</v>
          </cell>
          <cell r="BU76">
            <v>0</v>
          </cell>
          <cell r="BV76">
            <v>0</v>
          </cell>
          <cell r="BW76">
            <v>0</v>
          </cell>
          <cell r="BX76">
            <v>0</v>
          </cell>
          <cell r="BY76">
            <v>0</v>
          </cell>
          <cell r="BZ76">
            <v>0</v>
          </cell>
          <cell r="CA76">
            <v>0</v>
          </cell>
          <cell r="CB76">
            <v>0</v>
          </cell>
          <cell r="CC76">
            <v>0</v>
          </cell>
          <cell r="CD76">
            <v>0</v>
          </cell>
          <cell r="CE76">
            <v>0</v>
          </cell>
          <cell r="CF76">
            <v>0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</row>
        <row r="77">
          <cell r="A77" t="str">
            <v>4301020105.257</v>
          </cell>
          <cell r="B77" t="str">
            <v>ส่วนต่างค่ารักษาที่สูงกว่าเหมาจ่ายรายหัว - กองทุน UC P&amp;P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6535155.6299999999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-462475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0</v>
          </cell>
          <cell r="AR77">
            <v>0</v>
          </cell>
          <cell r="AS77">
            <v>0</v>
          </cell>
          <cell r="AT77">
            <v>0</v>
          </cell>
          <cell r="AU77">
            <v>0</v>
          </cell>
          <cell r="AV77">
            <v>0</v>
          </cell>
          <cell r="AW77">
            <v>0</v>
          </cell>
          <cell r="AX77">
            <v>0</v>
          </cell>
          <cell r="AY77">
            <v>0</v>
          </cell>
          <cell r="AZ77">
            <v>0</v>
          </cell>
          <cell r="BA77">
            <v>0</v>
          </cell>
          <cell r="BB77">
            <v>0</v>
          </cell>
          <cell r="BC77">
            <v>0</v>
          </cell>
          <cell r="BD77">
            <v>0</v>
          </cell>
          <cell r="BE77">
            <v>0</v>
          </cell>
          <cell r="BF77">
            <v>0</v>
          </cell>
          <cell r="BG77">
            <v>0</v>
          </cell>
          <cell r="BH77">
            <v>0</v>
          </cell>
          <cell r="BI77">
            <v>0</v>
          </cell>
          <cell r="BJ77">
            <v>0</v>
          </cell>
          <cell r="BK77">
            <v>0</v>
          </cell>
          <cell r="BL77">
            <v>0</v>
          </cell>
          <cell r="BM77">
            <v>0</v>
          </cell>
          <cell r="BN77">
            <v>0</v>
          </cell>
          <cell r="BO77">
            <v>0</v>
          </cell>
          <cell r="BP77">
            <v>0</v>
          </cell>
          <cell r="BQ77">
            <v>0</v>
          </cell>
          <cell r="BR77">
            <v>0</v>
          </cell>
          <cell r="BS77">
            <v>0</v>
          </cell>
          <cell r="BT77">
            <v>0</v>
          </cell>
          <cell r="BU77">
            <v>0</v>
          </cell>
          <cell r="BV77">
            <v>0</v>
          </cell>
          <cell r="BW77">
            <v>0</v>
          </cell>
          <cell r="BX77">
            <v>0</v>
          </cell>
          <cell r="BY77">
            <v>0</v>
          </cell>
          <cell r="BZ77">
            <v>0</v>
          </cell>
          <cell r="CA77">
            <v>0</v>
          </cell>
          <cell r="CB77">
            <v>0</v>
          </cell>
          <cell r="CC77">
            <v>0</v>
          </cell>
          <cell r="CD77">
            <v>0</v>
          </cell>
          <cell r="CE77">
            <v>0</v>
          </cell>
          <cell r="CF77">
            <v>0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-20329</v>
          </cell>
          <cell r="CL77">
            <v>0</v>
          </cell>
        </row>
        <row r="78">
          <cell r="A78" t="str">
            <v>4301020105.258</v>
          </cell>
          <cell r="B78" t="str">
            <v>ส่วนต่างค่ารักษาที่สูงกว่าข้อตกลงในการจ่ายตาม UC OP AE</v>
          </cell>
          <cell r="C78">
            <v>0</v>
          </cell>
          <cell r="D78">
            <v>0</v>
          </cell>
          <cell r="E78">
            <v>23350.25</v>
          </cell>
          <cell r="F78">
            <v>0</v>
          </cell>
          <cell r="G78">
            <v>-6914.3</v>
          </cell>
          <cell r="H78">
            <v>-9444</v>
          </cell>
          <cell r="I78">
            <v>0</v>
          </cell>
          <cell r="J78">
            <v>0</v>
          </cell>
          <cell r="K78">
            <v>75044.210000000006</v>
          </cell>
          <cell r="L78">
            <v>-33843.949999999997</v>
          </cell>
          <cell r="M78">
            <v>-280430.78000000003</v>
          </cell>
          <cell r="N78">
            <v>0</v>
          </cell>
          <cell r="O78">
            <v>-51071.92</v>
          </cell>
          <cell r="P78">
            <v>-105332.56</v>
          </cell>
          <cell r="Q78">
            <v>0</v>
          </cell>
          <cell r="R78">
            <v>0</v>
          </cell>
          <cell r="S78">
            <v>0</v>
          </cell>
          <cell r="T78">
            <v>-42744.3</v>
          </cell>
          <cell r="U78">
            <v>0</v>
          </cell>
          <cell r="V78">
            <v>0</v>
          </cell>
          <cell r="W78">
            <v>-123071.79</v>
          </cell>
          <cell r="X78">
            <v>-1789.8</v>
          </cell>
          <cell r="Y78">
            <v>-85974.19</v>
          </cell>
          <cell r="Z78">
            <v>-11682.35</v>
          </cell>
          <cell r="AA78">
            <v>-41045.32</v>
          </cell>
          <cell r="AB78">
            <v>-1715.4</v>
          </cell>
          <cell r="AC78">
            <v>0</v>
          </cell>
          <cell r="AD78">
            <v>-58608.6</v>
          </cell>
          <cell r="AE78">
            <v>-420309.26</v>
          </cell>
          <cell r="AF78">
            <v>-14811.6</v>
          </cell>
          <cell r="AG78">
            <v>0</v>
          </cell>
          <cell r="AH78">
            <v>0</v>
          </cell>
          <cell r="AI78">
            <v>-22535.7</v>
          </cell>
          <cell r="AJ78">
            <v>-34623.51</v>
          </cell>
          <cell r="AK78">
            <v>0</v>
          </cell>
          <cell r="AL78">
            <v>-56150.3</v>
          </cell>
          <cell r="AM78">
            <v>-1441.7</v>
          </cell>
          <cell r="AN78">
            <v>0</v>
          </cell>
          <cell r="AO78">
            <v>-255752</v>
          </cell>
          <cell r="AP78">
            <v>-29615.86</v>
          </cell>
          <cell r="AQ78">
            <v>-7123.99</v>
          </cell>
          <cell r="AR78">
            <v>0</v>
          </cell>
          <cell r="AS78">
            <v>0</v>
          </cell>
          <cell r="AT78">
            <v>-83939.11</v>
          </cell>
          <cell r="AU78">
            <v>-31286.42</v>
          </cell>
          <cell r="AV78">
            <v>-16834.41</v>
          </cell>
          <cell r="AW78">
            <v>-77288.63</v>
          </cell>
          <cell r="AX78">
            <v>-83276.009999999995</v>
          </cell>
          <cell r="AY78">
            <v>-14756.14</v>
          </cell>
          <cell r="AZ78">
            <v>-92</v>
          </cell>
          <cell r="BA78">
            <v>-69100.34</v>
          </cell>
          <cell r="BB78">
            <v>0</v>
          </cell>
          <cell r="BC78">
            <v>-336277.03</v>
          </cell>
          <cell r="BD78">
            <v>-22862.6</v>
          </cell>
          <cell r="BE78">
            <v>-4585.1099999999997</v>
          </cell>
          <cell r="BF78">
            <v>0</v>
          </cell>
          <cell r="BG78">
            <v>-66389.2</v>
          </cell>
          <cell r="BH78">
            <v>-2401.85</v>
          </cell>
          <cell r="BI78">
            <v>0</v>
          </cell>
          <cell r="BJ78">
            <v>-11259.07</v>
          </cell>
          <cell r="BK78">
            <v>0</v>
          </cell>
          <cell r="BL78">
            <v>-35757.9</v>
          </cell>
          <cell r="BM78">
            <v>-41160.5</v>
          </cell>
          <cell r="BN78">
            <v>0</v>
          </cell>
          <cell r="BO78">
            <v>-62313.9</v>
          </cell>
          <cell r="BP78">
            <v>-606056.84</v>
          </cell>
          <cell r="BQ78">
            <v>-6076.32</v>
          </cell>
          <cell r="BR78">
            <v>-5730105.2000000002</v>
          </cell>
          <cell r="BS78">
            <v>-35248.019999999997</v>
          </cell>
          <cell r="BT78">
            <v>-10018.82</v>
          </cell>
          <cell r="BU78">
            <v>-16971.07</v>
          </cell>
          <cell r="BV78">
            <v>0</v>
          </cell>
          <cell r="BW78">
            <v>-961</v>
          </cell>
          <cell r="BX78">
            <v>-30922.5</v>
          </cell>
          <cell r="BY78">
            <v>-2645.69</v>
          </cell>
          <cell r="BZ78">
            <v>-6159.49</v>
          </cell>
          <cell r="CA78">
            <v>-2310.8000000000002</v>
          </cell>
          <cell r="CB78">
            <v>-13955.41</v>
          </cell>
          <cell r="CC78">
            <v>-70528.509999999995</v>
          </cell>
          <cell r="CD78">
            <v>-20574.169999999998</v>
          </cell>
          <cell r="CE78">
            <v>-28263.9</v>
          </cell>
          <cell r="CF78">
            <v>-32069.5</v>
          </cell>
          <cell r="CG78">
            <v>0</v>
          </cell>
          <cell r="CH78">
            <v>-13848.03</v>
          </cell>
          <cell r="CI78">
            <v>-25012.06</v>
          </cell>
          <cell r="CJ78">
            <v>-82368.95</v>
          </cell>
          <cell r="CK78">
            <v>-3818.8</v>
          </cell>
          <cell r="CL78">
            <v>-10788.95</v>
          </cell>
        </row>
        <row r="79">
          <cell r="A79" t="str">
            <v>4301020105.259</v>
          </cell>
          <cell r="B79" t="str">
            <v>ส่วนต่างค่ารักษาที่สูงกว่าข้อตกลงในการจ่ายตาม UC OP -DMI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-32580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  <cell r="AR79">
            <v>0</v>
          </cell>
          <cell r="AS79">
            <v>0</v>
          </cell>
          <cell r="AT79">
            <v>0</v>
          </cell>
          <cell r="AU79">
            <v>0</v>
          </cell>
          <cell r="AV79">
            <v>-6998.93</v>
          </cell>
          <cell r="AW79">
            <v>0</v>
          </cell>
          <cell r="AX79">
            <v>0</v>
          </cell>
          <cell r="AY79">
            <v>-1495.4</v>
          </cell>
          <cell r="AZ79">
            <v>0</v>
          </cell>
          <cell r="BA79">
            <v>0</v>
          </cell>
          <cell r="BB79">
            <v>0</v>
          </cell>
          <cell r="BC79">
            <v>0</v>
          </cell>
          <cell r="BD79">
            <v>0</v>
          </cell>
          <cell r="BE79">
            <v>0</v>
          </cell>
          <cell r="BF79">
            <v>0</v>
          </cell>
          <cell r="BG79">
            <v>-323016.90000000002</v>
          </cell>
          <cell r="BH79">
            <v>0</v>
          </cell>
          <cell r="BI79">
            <v>0</v>
          </cell>
          <cell r="BJ79">
            <v>0</v>
          </cell>
          <cell r="BK79">
            <v>0</v>
          </cell>
          <cell r="BL79">
            <v>0</v>
          </cell>
          <cell r="BM79">
            <v>0</v>
          </cell>
          <cell r="BN79">
            <v>0</v>
          </cell>
          <cell r="BO79">
            <v>0</v>
          </cell>
          <cell r="BP79">
            <v>0</v>
          </cell>
          <cell r="BQ79">
            <v>0</v>
          </cell>
          <cell r="BR79">
            <v>-274995</v>
          </cell>
          <cell r="BS79">
            <v>0</v>
          </cell>
          <cell r="BT79">
            <v>0</v>
          </cell>
          <cell r="BU79">
            <v>0</v>
          </cell>
          <cell r="BV79">
            <v>0</v>
          </cell>
          <cell r="BW79">
            <v>0</v>
          </cell>
          <cell r="BX79">
            <v>0</v>
          </cell>
          <cell r="BY79">
            <v>0</v>
          </cell>
          <cell r="BZ79">
            <v>0</v>
          </cell>
          <cell r="CA79">
            <v>0</v>
          </cell>
          <cell r="CB79">
            <v>0</v>
          </cell>
          <cell r="CC79">
            <v>0</v>
          </cell>
          <cell r="CD79">
            <v>-175.5</v>
          </cell>
          <cell r="CE79">
            <v>-450</v>
          </cell>
          <cell r="CF79">
            <v>0</v>
          </cell>
          <cell r="CG79">
            <v>0</v>
          </cell>
          <cell r="CH79">
            <v>0</v>
          </cell>
          <cell r="CI79">
            <v>0</v>
          </cell>
          <cell r="CJ79">
            <v>-2678</v>
          </cell>
          <cell r="CK79">
            <v>0</v>
          </cell>
          <cell r="CL79">
            <v>0</v>
          </cell>
        </row>
        <row r="80">
          <cell r="A80" t="str">
            <v>4301020105.260</v>
          </cell>
          <cell r="B80" t="str">
            <v>ส่วนต่างค่ารักษาที่ต่ำกว่าข้อตกลงในการจ่ายตาม UC OP -DMI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1454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  <cell r="AR80">
            <v>0</v>
          </cell>
          <cell r="AS80">
            <v>0</v>
          </cell>
          <cell r="AT80">
            <v>0</v>
          </cell>
          <cell r="AU80">
            <v>0</v>
          </cell>
          <cell r="AV80">
            <v>2698.6</v>
          </cell>
          <cell r="AW80">
            <v>82398</v>
          </cell>
          <cell r="AX80">
            <v>0</v>
          </cell>
          <cell r="AY80">
            <v>0</v>
          </cell>
          <cell r="AZ80">
            <v>1782751</v>
          </cell>
          <cell r="BA80">
            <v>0</v>
          </cell>
          <cell r="BB80">
            <v>0</v>
          </cell>
          <cell r="BC80">
            <v>0</v>
          </cell>
          <cell r="BD80">
            <v>33760</v>
          </cell>
          <cell r="BE80">
            <v>0</v>
          </cell>
          <cell r="BF80">
            <v>0</v>
          </cell>
          <cell r="BG80">
            <v>25014.5</v>
          </cell>
          <cell r="BH80">
            <v>0</v>
          </cell>
          <cell r="BI80">
            <v>0</v>
          </cell>
          <cell r="BJ80">
            <v>0</v>
          </cell>
          <cell r="BK80">
            <v>0</v>
          </cell>
          <cell r="BL80">
            <v>0</v>
          </cell>
          <cell r="BM80">
            <v>0</v>
          </cell>
          <cell r="BN80">
            <v>0</v>
          </cell>
          <cell r="BO80">
            <v>1329.9</v>
          </cell>
          <cell r="BP80">
            <v>0</v>
          </cell>
          <cell r="BQ80">
            <v>0</v>
          </cell>
          <cell r="BR80">
            <v>3963159</v>
          </cell>
          <cell r="BS80">
            <v>0</v>
          </cell>
          <cell r="BT80">
            <v>0</v>
          </cell>
          <cell r="BU80">
            <v>0</v>
          </cell>
          <cell r="BV80">
            <v>0</v>
          </cell>
          <cell r="BW80">
            <v>0</v>
          </cell>
          <cell r="BX80">
            <v>0</v>
          </cell>
          <cell r="BY80">
            <v>0</v>
          </cell>
          <cell r="BZ80">
            <v>0</v>
          </cell>
          <cell r="CA80">
            <v>0</v>
          </cell>
          <cell r="CB80">
            <v>8358</v>
          </cell>
          <cell r="CC80">
            <v>39924.5</v>
          </cell>
          <cell r="CD80">
            <v>0</v>
          </cell>
          <cell r="CE80">
            <v>0</v>
          </cell>
          <cell r="CF80">
            <v>0</v>
          </cell>
          <cell r="CG80">
            <v>0</v>
          </cell>
          <cell r="CH80">
            <v>0</v>
          </cell>
          <cell r="CI80">
            <v>7216</v>
          </cell>
          <cell r="CJ80">
            <v>0</v>
          </cell>
          <cell r="CK80">
            <v>0</v>
          </cell>
          <cell r="CL80">
            <v>3500</v>
          </cell>
        </row>
        <row r="81">
          <cell r="A81" t="str">
            <v>4301020105.261</v>
          </cell>
          <cell r="B81" t="str">
            <v>ส่วนต่างค่ารักษาที่สูงกว่าข้อตกลงในการจ่ายตาม DRG- UC OP -HC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-6010</v>
          </cell>
          <cell r="H81">
            <v>-386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-19636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-52820</v>
          </cell>
          <cell r="Y81">
            <v>0</v>
          </cell>
          <cell r="Z81">
            <v>-16362.62</v>
          </cell>
          <cell r="AA81">
            <v>-10643</v>
          </cell>
          <cell r="AB81">
            <v>-36320</v>
          </cell>
          <cell r="AC81">
            <v>-13769</v>
          </cell>
          <cell r="AD81">
            <v>-52230</v>
          </cell>
          <cell r="AE81">
            <v>0</v>
          </cell>
          <cell r="AF81">
            <v>-13210</v>
          </cell>
          <cell r="AG81">
            <v>-2900</v>
          </cell>
          <cell r="AH81">
            <v>0</v>
          </cell>
          <cell r="AI81">
            <v>-8966</v>
          </cell>
          <cell r="AJ81">
            <v>-17785.2</v>
          </cell>
          <cell r="AK81">
            <v>0</v>
          </cell>
          <cell r="AL81">
            <v>-19080</v>
          </cell>
          <cell r="AM81">
            <v>0</v>
          </cell>
          <cell r="AN81">
            <v>-12370.01</v>
          </cell>
          <cell r="AO81">
            <v>0</v>
          </cell>
          <cell r="AP81">
            <v>-57199</v>
          </cell>
          <cell r="AQ81">
            <v>0</v>
          </cell>
          <cell r="AR81">
            <v>0</v>
          </cell>
          <cell r="AS81">
            <v>0</v>
          </cell>
          <cell r="AT81">
            <v>0</v>
          </cell>
          <cell r="AU81">
            <v>-9635</v>
          </cell>
          <cell r="AV81">
            <v>0</v>
          </cell>
          <cell r="AW81">
            <v>-32350</v>
          </cell>
          <cell r="AX81">
            <v>0</v>
          </cell>
          <cell r="AY81">
            <v>0</v>
          </cell>
          <cell r="AZ81">
            <v>0</v>
          </cell>
          <cell r="BA81">
            <v>-94811.75</v>
          </cell>
          <cell r="BB81">
            <v>0</v>
          </cell>
          <cell r="BC81">
            <v>0</v>
          </cell>
          <cell r="BD81">
            <v>-105521</v>
          </cell>
          <cell r="BE81">
            <v>-32405</v>
          </cell>
          <cell r="BF81">
            <v>0</v>
          </cell>
          <cell r="BG81">
            <v>-179094.5</v>
          </cell>
          <cell r="BH81">
            <v>0</v>
          </cell>
          <cell r="BI81">
            <v>0</v>
          </cell>
          <cell r="BJ81">
            <v>0</v>
          </cell>
          <cell r="BK81">
            <v>0</v>
          </cell>
          <cell r="BL81">
            <v>0</v>
          </cell>
          <cell r="BM81">
            <v>0</v>
          </cell>
          <cell r="BN81">
            <v>0</v>
          </cell>
          <cell r="BO81">
            <v>0</v>
          </cell>
          <cell r="BP81">
            <v>0</v>
          </cell>
          <cell r="BQ81">
            <v>0</v>
          </cell>
          <cell r="BR81">
            <v>-62981.1</v>
          </cell>
          <cell r="BS81">
            <v>-30636.5</v>
          </cell>
          <cell r="BT81">
            <v>0</v>
          </cell>
          <cell r="BU81">
            <v>0</v>
          </cell>
          <cell r="BV81">
            <v>0</v>
          </cell>
          <cell r="BW81">
            <v>0</v>
          </cell>
          <cell r="BX81">
            <v>0</v>
          </cell>
          <cell r="BY81">
            <v>-6813.13</v>
          </cell>
          <cell r="BZ81">
            <v>-2890</v>
          </cell>
          <cell r="CA81">
            <v>-12965</v>
          </cell>
          <cell r="CB81">
            <v>0</v>
          </cell>
          <cell r="CC81">
            <v>-194249.2</v>
          </cell>
          <cell r="CD81">
            <v>0</v>
          </cell>
          <cell r="CE81">
            <v>-48866</v>
          </cell>
          <cell r="CF81">
            <v>-7604</v>
          </cell>
          <cell r="CG81">
            <v>0</v>
          </cell>
          <cell r="CH81">
            <v>-18050</v>
          </cell>
          <cell r="CI81">
            <v>-3771.6</v>
          </cell>
          <cell r="CJ81">
            <v>-50718</v>
          </cell>
          <cell r="CK81">
            <v>0</v>
          </cell>
          <cell r="CL81">
            <v>-17723.05</v>
          </cell>
        </row>
        <row r="82">
          <cell r="A82" t="str">
            <v>4301020105.262</v>
          </cell>
          <cell r="B82" t="str">
            <v>ส่วนต่างค่ารักษาที่สูงกว่าข้อตกลงในการจ่ายตาม DRG- UC IP -HC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-4965.18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-705</v>
          </cell>
          <cell r="Y82">
            <v>0</v>
          </cell>
          <cell r="Z82">
            <v>0</v>
          </cell>
          <cell r="AA82">
            <v>-215</v>
          </cell>
          <cell r="AB82">
            <v>-50</v>
          </cell>
          <cell r="AC82">
            <v>-2174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I82">
            <v>0</v>
          </cell>
          <cell r="AJ82">
            <v>0</v>
          </cell>
          <cell r="AK82">
            <v>-2250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  <cell r="AR82">
            <v>0</v>
          </cell>
          <cell r="AS82">
            <v>0</v>
          </cell>
          <cell r="AT82">
            <v>0</v>
          </cell>
          <cell r="AU82">
            <v>0</v>
          </cell>
          <cell r="AV82">
            <v>0</v>
          </cell>
          <cell r="AW82">
            <v>0</v>
          </cell>
          <cell r="AX82">
            <v>0</v>
          </cell>
          <cell r="AY82">
            <v>0</v>
          </cell>
          <cell r="AZ82">
            <v>0</v>
          </cell>
          <cell r="BA82">
            <v>0</v>
          </cell>
          <cell r="BB82">
            <v>0</v>
          </cell>
          <cell r="BC82">
            <v>0</v>
          </cell>
          <cell r="BD82">
            <v>-1403</v>
          </cell>
          <cell r="BE82">
            <v>-111.3</v>
          </cell>
          <cell r="BF82">
            <v>0</v>
          </cell>
          <cell r="BG82">
            <v>0</v>
          </cell>
          <cell r="BH82">
            <v>0</v>
          </cell>
          <cell r="BI82">
            <v>0</v>
          </cell>
          <cell r="BJ82">
            <v>0</v>
          </cell>
          <cell r="BK82">
            <v>0</v>
          </cell>
          <cell r="BL82">
            <v>0</v>
          </cell>
          <cell r="BM82">
            <v>0</v>
          </cell>
          <cell r="BN82">
            <v>0</v>
          </cell>
          <cell r="BO82">
            <v>0</v>
          </cell>
          <cell r="BP82">
            <v>0</v>
          </cell>
          <cell r="BQ82">
            <v>0</v>
          </cell>
          <cell r="BR82">
            <v>-1282500</v>
          </cell>
          <cell r="BS82">
            <v>0</v>
          </cell>
          <cell r="BT82">
            <v>0</v>
          </cell>
          <cell r="BU82">
            <v>0</v>
          </cell>
          <cell r="BV82">
            <v>0</v>
          </cell>
          <cell r="BW82">
            <v>0</v>
          </cell>
          <cell r="BX82">
            <v>0</v>
          </cell>
          <cell r="BY82">
            <v>0</v>
          </cell>
          <cell r="BZ82">
            <v>0</v>
          </cell>
          <cell r="CA82">
            <v>0</v>
          </cell>
          <cell r="CB82">
            <v>0</v>
          </cell>
          <cell r="CC82">
            <v>-15</v>
          </cell>
          <cell r="CD82">
            <v>0</v>
          </cell>
          <cell r="CE82">
            <v>-1369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-14815</v>
          </cell>
          <cell r="CK82">
            <v>0</v>
          </cell>
          <cell r="CL82">
            <v>0</v>
          </cell>
        </row>
        <row r="83">
          <cell r="A83" t="str">
            <v>4301020105.263</v>
          </cell>
          <cell r="B83" t="str">
            <v>รายได้ค่ารักษา OP Refer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28376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9658.56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0</v>
          </cell>
          <cell r="AK83">
            <v>0</v>
          </cell>
          <cell r="AL83">
            <v>0</v>
          </cell>
          <cell r="AM83">
            <v>0</v>
          </cell>
          <cell r="AN83">
            <v>462</v>
          </cell>
          <cell r="AO83">
            <v>0</v>
          </cell>
          <cell r="AP83">
            <v>0</v>
          </cell>
          <cell r="AQ83">
            <v>-46680</v>
          </cell>
          <cell r="AR83">
            <v>21426.5</v>
          </cell>
          <cell r="AS83">
            <v>0</v>
          </cell>
          <cell r="AT83">
            <v>0</v>
          </cell>
          <cell r="AU83">
            <v>0</v>
          </cell>
          <cell r="AV83">
            <v>0</v>
          </cell>
          <cell r="AW83">
            <v>0</v>
          </cell>
          <cell r="AX83">
            <v>720</v>
          </cell>
          <cell r="AY83">
            <v>0</v>
          </cell>
          <cell r="AZ83">
            <v>0</v>
          </cell>
          <cell r="BA83">
            <v>0</v>
          </cell>
          <cell r="BB83">
            <v>40092</v>
          </cell>
          <cell r="BC83">
            <v>0</v>
          </cell>
          <cell r="BD83">
            <v>0</v>
          </cell>
          <cell r="BE83">
            <v>0</v>
          </cell>
          <cell r="BF83">
            <v>0</v>
          </cell>
          <cell r="BG83">
            <v>0</v>
          </cell>
          <cell r="BH83">
            <v>0</v>
          </cell>
          <cell r="BI83">
            <v>0</v>
          </cell>
          <cell r="BJ83">
            <v>0</v>
          </cell>
          <cell r="BK83">
            <v>0</v>
          </cell>
          <cell r="BL83">
            <v>24961350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>
            <v>0</v>
          </cell>
          <cell r="BR83">
            <v>34416460</v>
          </cell>
          <cell r="BS83">
            <v>0</v>
          </cell>
          <cell r="BT83">
            <v>0</v>
          </cell>
          <cell r="BU83">
            <v>18910</v>
          </cell>
          <cell r="BV83">
            <v>0</v>
          </cell>
          <cell r="BW83">
            <v>0</v>
          </cell>
          <cell r="BX83">
            <v>0</v>
          </cell>
          <cell r="BY83">
            <v>0</v>
          </cell>
          <cell r="BZ83">
            <v>0</v>
          </cell>
          <cell r="CA83">
            <v>0</v>
          </cell>
          <cell r="CB83">
            <v>0</v>
          </cell>
          <cell r="CC83">
            <v>0</v>
          </cell>
          <cell r="CD83">
            <v>0</v>
          </cell>
          <cell r="CE83">
            <v>0</v>
          </cell>
          <cell r="CF83">
            <v>0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2336</v>
          </cell>
        </row>
        <row r="84">
          <cell r="A84" t="str">
            <v>4301020105.264</v>
          </cell>
          <cell r="B84" t="str">
            <v>ส่วนปรับลดค่าแรง OP</v>
          </cell>
          <cell r="C84">
            <v>0</v>
          </cell>
          <cell r="D84">
            <v>-13823185.039999999</v>
          </cell>
          <cell r="E84">
            <v>-20978119.890000001</v>
          </cell>
          <cell r="F84">
            <v>-17126152.739999998</v>
          </cell>
          <cell r="G84">
            <v>-7848826.46</v>
          </cell>
          <cell r="H84">
            <v>-20537761.34</v>
          </cell>
          <cell r="I84">
            <v>-29134817.32</v>
          </cell>
          <cell r="J84">
            <v>-22294112.800000001</v>
          </cell>
          <cell r="K84">
            <v>-16960355.25</v>
          </cell>
          <cell r="L84">
            <v>-14296550.220000001</v>
          </cell>
          <cell r="M84">
            <v>-31214675.239999998</v>
          </cell>
          <cell r="N84">
            <v>0</v>
          </cell>
          <cell r="O84">
            <v>-26460534.559999999</v>
          </cell>
          <cell r="P84">
            <v>-11309402.710000001</v>
          </cell>
          <cell r="Q84">
            <v>-15723791.439999999</v>
          </cell>
          <cell r="R84">
            <v>-16213769.25</v>
          </cell>
          <cell r="S84">
            <v>-13012464.890000001</v>
          </cell>
          <cell r="T84">
            <v>-9201467.2699999996</v>
          </cell>
          <cell r="U84">
            <v>-10794433.529999999</v>
          </cell>
          <cell r="V84">
            <v>-5568214.0300000003</v>
          </cell>
          <cell r="W84">
            <v>-41007808.689999998</v>
          </cell>
          <cell r="X84">
            <v>-9785840.2300000004</v>
          </cell>
          <cell r="Y84">
            <v>-18715631.48</v>
          </cell>
          <cell r="Z84">
            <v>-9924684.3900000006</v>
          </cell>
          <cell r="AA84">
            <v>-7016983.8099999996</v>
          </cell>
          <cell r="AB84">
            <v>-11251775.609999999</v>
          </cell>
          <cell r="AC84">
            <v>-10267763</v>
          </cell>
          <cell r="AD84">
            <v>-35957168.82</v>
          </cell>
          <cell r="AE84">
            <v>-11887672.949999999</v>
          </cell>
          <cell r="AF84">
            <v>-8709695.1400000006</v>
          </cell>
          <cell r="AG84">
            <v>-10424011.779999999</v>
          </cell>
          <cell r="AH84">
            <v>-18300092.920000002</v>
          </cell>
          <cell r="AI84">
            <v>-9721187.8699999992</v>
          </cell>
          <cell r="AJ84">
            <v>-6003898.7999999998</v>
          </cell>
          <cell r="AK84">
            <v>-60571435.229999997</v>
          </cell>
          <cell r="AL84">
            <v>-10556830.720000001</v>
          </cell>
          <cell r="AM84">
            <v>-9367840.3100000005</v>
          </cell>
          <cell r="AN84">
            <v>-22545918.52</v>
          </cell>
          <cell r="AO84">
            <v>-18732545.850000001</v>
          </cell>
          <cell r="AP84">
            <v>-14101404.99</v>
          </cell>
          <cell r="AQ84">
            <v>-6685861.3200000003</v>
          </cell>
          <cell r="AR84">
            <v>-21049814.030000001</v>
          </cell>
          <cell r="AS84">
            <v>-10997745.960000001</v>
          </cell>
          <cell r="AT84">
            <v>-12579667.140000001</v>
          </cell>
          <cell r="AU84">
            <v>-19383182.379999999</v>
          </cell>
          <cell r="AV84">
            <v>-10203049.359999999</v>
          </cell>
          <cell r="AW84">
            <v>-8464967.1999999993</v>
          </cell>
          <cell r="AX84">
            <v>-15405645.970000001</v>
          </cell>
          <cell r="AY84">
            <v>-9423312.5500000007</v>
          </cell>
          <cell r="AZ84">
            <v>-7992743.9400000004</v>
          </cell>
          <cell r="BA84">
            <v>-32194877.059999999</v>
          </cell>
          <cell r="BB84">
            <v>-8411750.3900000006</v>
          </cell>
          <cell r="BC84">
            <v>-61771339.450000003</v>
          </cell>
          <cell r="BD84">
            <v>-21601246.120000001</v>
          </cell>
          <cell r="BE84">
            <v>-13537311.42</v>
          </cell>
          <cell r="BF84">
            <v>-7908572.3899999997</v>
          </cell>
          <cell r="BG84">
            <v>-22432991.57</v>
          </cell>
          <cell r="BH84">
            <v>0</v>
          </cell>
          <cell r="BI84">
            <v>-3733387.88</v>
          </cell>
          <cell r="BJ84">
            <v>-6689084.1799999997</v>
          </cell>
          <cell r="BK84">
            <v>-5472454.2300000004</v>
          </cell>
          <cell r="BL84">
            <v>-76916043.680000007</v>
          </cell>
          <cell r="BM84">
            <v>-23691480.289999999</v>
          </cell>
          <cell r="BN84">
            <v>-17633419.09</v>
          </cell>
          <cell r="BO84">
            <v>-23632864.219999999</v>
          </cell>
          <cell r="BP84">
            <v>-15900289.609999999</v>
          </cell>
          <cell r="BQ84">
            <v>-9437509.7699999996</v>
          </cell>
          <cell r="BR84">
            <v>-86550048.379999995</v>
          </cell>
          <cell r="BS84">
            <v>-19450362.59</v>
          </cell>
          <cell r="BT84">
            <v>-21227860.57</v>
          </cell>
          <cell r="BU84">
            <v>-31460472.129999999</v>
          </cell>
          <cell r="BV84">
            <v>-4611951.83</v>
          </cell>
          <cell r="BW84">
            <v>-14742976.68</v>
          </cell>
          <cell r="BX84">
            <v>-28935743.710000001</v>
          </cell>
          <cell r="BY84">
            <v>-11807794.529999999</v>
          </cell>
          <cell r="BZ84">
            <v>-9640215.3000000007</v>
          </cell>
          <cell r="CA84">
            <v>-13356998.630000001</v>
          </cell>
          <cell r="CB84">
            <v>-14537221.67</v>
          </cell>
          <cell r="CC84">
            <v>-25807110.52</v>
          </cell>
          <cell r="CD84">
            <v>-14054345.27</v>
          </cell>
          <cell r="CE84">
            <v>-21757075.489999998</v>
          </cell>
          <cell r="CF84">
            <v>-10494059.43</v>
          </cell>
          <cell r="CG84">
            <v>-11595450</v>
          </cell>
          <cell r="CH84">
            <v>-8410362.2200000007</v>
          </cell>
          <cell r="CI84">
            <v>-8239004.46</v>
          </cell>
          <cell r="CJ84">
            <v>-24135723.84</v>
          </cell>
          <cell r="CK84">
            <v>-5117914.04</v>
          </cell>
          <cell r="CL84">
            <v>-5846125.4000000004</v>
          </cell>
        </row>
        <row r="85">
          <cell r="A85" t="str">
            <v>4301020105.265</v>
          </cell>
          <cell r="B85" t="str">
            <v>ส่วนปรับลดค่าแรง IP</v>
          </cell>
          <cell r="C85">
            <v>-52089322.039999999</v>
          </cell>
          <cell r="D85">
            <v>-1233089.51</v>
          </cell>
          <cell r="E85">
            <v>-2726605.42</v>
          </cell>
          <cell r="F85">
            <v>-4305511.2</v>
          </cell>
          <cell r="G85">
            <v>-1075450.4099999999</v>
          </cell>
          <cell r="H85">
            <v>-4297612.5</v>
          </cell>
          <cell r="I85">
            <v>-6962207.9000000004</v>
          </cell>
          <cell r="J85">
            <v>-7980563.25</v>
          </cell>
          <cell r="K85">
            <v>-1843023.12</v>
          </cell>
          <cell r="L85">
            <v>-1476471.48</v>
          </cell>
          <cell r="M85">
            <v>-12779156.1</v>
          </cell>
          <cell r="N85">
            <v>0</v>
          </cell>
          <cell r="O85">
            <v>-21427797.940000001</v>
          </cell>
          <cell r="P85">
            <v>-2231591.9900000002</v>
          </cell>
          <cell r="Q85">
            <v>-2823315.94</v>
          </cell>
          <cell r="R85">
            <v>-2591658.12</v>
          </cell>
          <cell r="S85">
            <v>-2842150.55</v>
          </cell>
          <cell r="T85">
            <v>-3979372.42</v>
          </cell>
          <cell r="U85">
            <v>-699280.18</v>
          </cell>
          <cell r="V85">
            <v>-595104.42000000004</v>
          </cell>
          <cell r="W85">
            <v>-110411768.95999999</v>
          </cell>
          <cell r="X85">
            <v>-1839790.86</v>
          </cell>
          <cell r="Y85">
            <v>-6173664.4400000004</v>
          </cell>
          <cell r="Z85">
            <v>-2398828.67</v>
          </cell>
          <cell r="AA85">
            <v>-2118128.1</v>
          </cell>
          <cell r="AB85">
            <v>-1908822.15</v>
          </cell>
          <cell r="AC85">
            <v>-4227475.8899999997</v>
          </cell>
          <cell r="AD85">
            <v>-8987913.5</v>
          </cell>
          <cell r="AE85">
            <v>-4582898.6399999997</v>
          </cell>
          <cell r="AF85">
            <v>-2399730.56</v>
          </cell>
          <cell r="AG85">
            <v>-3355773.62</v>
          </cell>
          <cell r="AH85">
            <v>-5203424.4800000004</v>
          </cell>
          <cell r="AI85">
            <v>-2989799.54</v>
          </cell>
          <cell r="AJ85">
            <v>-1752434.82</v>
          </cell>
          <cell r="AK85">
            <v>-151951730.72</v>
          </cell>
          <cell r="AL85">
            <v>-2777987.62</v>
          </cell>
          <cell r="AM85">
            <v>-2632892</v>
          </cell>
          <cell r="AN85">
            <v>-4765008.1500000004</v>
          </cell>
          <cell r="AO85">
            <v>-12117985.689999999</v>
          </cell>
          <cell r="AP85">
            <v>-3589729.76</v>
          </cell>
          <cell r="AQ85">
            <v>-969655.19</v>
          </cell>
          <cell r="AR85">
            <v>-9964109.7100000009</v>
          </cell>
          <cell r="AS85">
            <v>-2462777.21</v>
          </cell>
          <cell r="AT85">
            <v>-5247471.3499999996</v>
          </cell>
          <cell r="AU85">
            <v>-8000585.2400000002</v>
          </cell>
          <cell r="AV85">
            <v>-2809021.5</v>
          </cell>
          <cell r="AW85">
            <v>-2679045.89</v>
          </cell>
          <cell r="AX85">
            <v>-4962743.07</v>
          </cell>
          <cell r="AY85">
            <v>-1573144.13</v>
          </cell>
          <cell r="AZ85">
            <v>-1824710.03</v>
          </cell>
          <cell r="BA85">
            <v>-17276101.629999999</v>
          </cell>
          <cell r="BB85">
            <v>-1961343.29</v>
          </cell>
          <cell r="BC85">
            <v>-60651033.719999999</v>
          </cell>
          <cell r="BD85">
            <v>-12919192.32</v>
          </cell>
          <cell r="BE85">
            <v>-3445638.55</v>
          </cell>
          <cell r="BF85">
            <v>-3191290.44</v>
          </cell>
          <cell r="BG85">
            <v>-32563816.41</v>
          </cell>
          <cell r="BH85">
            <v>-1132781.98</v>
          </cell>
          <cell r="BI85">
            <v>0</v>
          </cell>
          <cell r="BJ85">
            <v>-482331.12</v>
          </cell>
          <cell r="BK85">
            <v>0</v>
          </cell>
          <cell r="BL85">
            <v>-40171671.950000003</v>
          </cell>
          <cell r="BM85">
            <v>-5444833.5199999996</v>
          </cell>
          <cell r="BN85">
            <v>-3142505.53</v>
          </cell>
          <cell r="BO85">
            <v>-6728315.8200000003</v>
          </cell>
          <cell r="BP85">
            <v>-2085391.17</v>
          </cell>
          <cell r="BQ85">
            <v>-2085327.42</v>
          </cell>
          <cell r="BR85">
            <v>-281782728.18000001</v>
          </cell>
          <cell r="BS85">
            <v>-5028145.4000000004</v>
          </cell>
          <cell r="BT85">
            <v>-3665548.53</v>
          </cell>
          <cell r="BU85">
            <v>-19260175.949999999</v>
          </cell>
          <cell r="BV85">
            <v>0</v>
          </cell>
          <cell r="BW85">
            <v>-3003992.12</v>
          </cell>
          <cell r="BX85">
            <v>-11352179.529999999</v>
          </cell>
          <cell r="BY85">
            <v>-3036122.9</v>
          </cell>
          <cell r="BZ85">
            <v>-1579482.52</v>
          </cell>
          <cell r="CA85">
            <v>-3537004.45</v>
          </cell>
          <cell r="CB85">
            <v>-4619093.4000000004</v>
          </cell>
          <cell r="CC85">
            <v>-7700165.5099999998</v>
          </cell>
          <cell r="CD85">
            <v>-5753027.4800000004</v>
          </cell>
          <cell r="CE85">
            <v>-8013093.3499999996</v>
          </cell>
          <cell r="CF85">
            <v>-3408754.43</v>
          </cell>
          <cell r="CG85">
            <v>-2911170.71</v>
          </cell>
          <cell r="CH85">
            <v>-1890288.18</v>
          </cell>
          <cell r="CI85">
            <v>-2215405.5299999998</v>
          </cell>
          <cell r="CJ85">
            <v>-7720947.6900000004</v>
          </cell>
          <cell r="CK85">
            <v>-425001.03</v>
          </cell>
          <cell r="CL85">
            <v>-264296.7</v>
          </cell>
        </row>
        <row r="86">
          <cell r="A86" t="str">
            <v>4301020105.266</v>
          </cell>
          <cell r="B86" t="str">
            <v>ส่วนปรับลดค่าแรง PP</v>
          </cell>
          <cell r="C86">
            <v>0</v>
          </cell>
          <cell r="D86">
            <v>-2936766.24</v>
          </cell>
          <cell r="E86">
            <v>-4459075.5</v>
          </cell>
          <cell r="F86">
            <v>-3639019.76</v>
          </cell>
          <cell r="G86">
            <v>-1667569.29</v>
          </cell>
          <cell r="H86">
            <v>-4246859.47</v>
          </cell>
          <cell r="I86">
            <v>-6535155.6299999999</v>
          </cell>
          <cell r="J86">
            <v>-4739017.8899999997</v>
          </cell>
          <cell r="K86">
            <v>-3605065.89</v>
          </cell>
          <cell r="L86">
            <v>-3037966.62</v>
          </cell>
          <cell r="M86">
            <v>-6634478.0099999998</v>
          </cell>
          <cell r="N86">
            <v>0</v>
          </cell>
          <cell r="O86">
            <v>-5798881.1200000001</v>
          </cell>
          <cell r="P86">
            <v>-2403060.34</v>
          </cell>
          <cell r="Q86">
            <v>-3341910.27</v>
          </cell>
          <cell r="R86">
            <v>-3444673.55</v>
          </cell>
          <cell r="S86">
            <v>-2766105.16</v>
          </cell>
          <cell r="T86">
            <v>-1955912.36</v>
          </cell>
          <cell r="U86">
            <v>-2293962.6800000002</v>
          </cell>
          <cell r="V86">
            <v>-1183664.71</v>
          </cell>
          <cell r="W86">
            <v>-9128040.7799999993</v>
          </cell>
          <cell r="X86">
            <v>-2080158.69</v>
          </cell>
          <cell r="Y86">
            <v>-3976741.52</v>
          </cell>
          <cell r="Z86">
            <v>-2108611.9700000002</v>
          </cell>
          <cell r="AA86">
            <v>-1491501.42</v>
          </cell>
          <cell r="AB86">
            <v>-2390941.86</v>
          </cell>
          <cell r="AC86">
            <v>-2182198.2200000002</v>
          </cell>
          <cell r="AD86">
            <v>-7207978.4699999997</v>
          </cell>
          <cell r="AE86">
            <v>-2525408.8199999998</v>
          </cell>
          <cell r="AF86">
            <v>-1850501.8</v>
          </cell>
          <cell r="AG86">
            <v>-2215322.44</v>
          </cell>
          <cell r="AH86">
            <v>-3888369.26</v>
          </cell>
          <cell r="AI86">
            <v>-2066606.73</v>
          </cell>
          <cell r="AJ86">
            <v>-1275563.71</v>
          </cell>
          <cell r="AK86">
            <v>-16045734.34</v>
          </cell>
          <cell r="AL86">
            <v>-2243147.04</v>
          </cell>
          <cell r="AM86">
            <v>-1990868.69</v>
          </cell>
          <cell r="AN86">
            <v>-4789017</v>
          </cell>
          <cell r="AO86">
            <v>-3981275.55</v>
          </cell>
          <cell r="AP86">
            <v>-2997704.76</v>
          </cell>
          <cell r="AQ86">
            <v>-1421135.15</v>
          </cell>
          <cell r="AR86">
            <v>-4927682.1500000004</v>
          </cell>
          <cell r="AS86">
            <v>-2336480.9300000002</v>
          </cell>
          <cell r="AT86">
            <v>-2672418.87</v>
          </cell>
          <cell r="AU86">
            <v>-4119006.83</v>
          </cell>
          <cell r="AV86">
            <v>-2167604.0699999998</v>
          </cell>
          <cell r="AW86">
            <v>-1798640.46</v>
          </cell>
          <cell r="AX86">
            <v>-3274362.35</v>
          </cell>
          <cell r="AY86">
            <v>-2002859.63</v>
          </cell>
          <cell r="AZ86">
            <v>-1698545.7</v>
          </cell>
          <cell r="BA86">
            <v>-7381905.8799999999</v>
          </cell>
          <cell r="BB86">
            <v>-1787975.11</v>
          </cell>
          <cell r="BC86">
            <v>-12814531.42</v>
          </cell>
          <cell r="BD86">
            <v>-4592486.32</v>
          </cell>
          <cell r="BE86">
            <v>-2877486.39</v>
          </cell>
          <cell r="BF86">
            <v>-1680635.53</v>
          </cell>
          <cell r="BG86">
            <v>-5163249.04</v>
          </cell>
          <cell r="BH86">
            <v>0</v>
          </cell>
          <cell r="BI86">
            <v>-793576.93</v>
          </cell>
          <cell r="BJ86">
            <v>-1421462.79</v>
          </cell>
          <cell r="BK86">
            <v>-1163236.6000000001</v>
          </cell>
          <cell r="BL86">
            <v>-16679862.279999999</v>
          </cell>
          <cell r="BM86">
            <v>-5273824.8099999996</v>
          </cell>
          <cell r="BN86">
            <v>-3747600.24</v>
          </cell>
          <cell r="BO86">
            <v>-5110206.5</v>
          </cell>
          <cell r="BP86">
            <v>-3379214.93</v>
          </cell>
          <cell r="BQ86">
            <v>-2005278.95</v>
          </cell>
          <cell r="BR86">
            <v>-19958153.82</v>
          </cell>
          <cell r="BS86">
            <v>-4132875.31</v>
          </cell>
          <cell r="BT86">
            <v>-4509435</v>
          </cell>
          <cell r="BU86">
            <v>-6664652.6500000004</v>
          </cell>
          <cell r="BV86">
            <v>-2027780.23</v>
          </cell>
          <cell r="BW86">
            <v>-3132663.93</v>
          </cell>
          <cell r="BX86">
            <v>-6180269.6500000004</v>
          </cell>
          <cell r="BY86">
            <v>-2509819.75</v>
          </cell>
          <cell r="BZ86">
            <v>-2049199.11</v>
          </cell>
          <cell r="CA86">
            <v>-2837434.78</v>
          </cell>
          <cell r="CB86">
            <v>-3090080.6</v>
          </cell>
          <cell r="CC86">
            <v>-5698554.79</v>
          </cell>
          <cell r="CD86">
            <v>-2985921.55</v>
          </cell>
          <cell r="CE86">
            <v>-4706991.9000000004</v>
          </cell>
          <cell r="CF86">
            <v>-2229483.4900000002</v>
          </cell>
          <cell r="CG86">
            <v>-2351170.64</v>
          </cell>
          <cell r="CH86">
            <v>-1787508.47</v>
          </cell>
          <cell r="CI86">
            <v>-1751354.76</v>
          </cell>
          <cell r="CJ86">
            <v>-5077045.29</v>
          </cell>
          <cell r="CK86">
            <v>-1087366.1100000001</v>
          </cell>
          <cell r="CL86">
            <v>-1242115.7</v>
          </cell>
        </row>
        <row r="87">
          <cell r="A87" t="str">
            <v>4301020106.303</v>
          </cell>
          <cell r="B87" t="str">
            <v>รายได้กองทุนประกันสังคม</v>
          </cell>
          <cell r="C87">
            <v>33855449.899999999</v>
          </cell>
          <cell r="D87">
            <v>0</v>
          </cell>
          <cell r="E87">
            <v>0</v>
          </cell>
          <cell r="F87">
            <v>0</v>
          </cell>
          <cell r="G87">
            <v>65949.91</v>
          </cell>
          <cell r="H87">
            <v>0</v>
          </cell>
          <cell r="I87">
            <v>8641.84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5277768.87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13052200.67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1300.52</v>
          </cell>
          <cell r="AD87">
            <v>0</v>
          </cell>
          <cell r="AE87">
            <v>0</v>
          </cell>
          <cell r="AF87">
            <v>0</v>
          </cell>
          <cell r="AG87">
            <v>5189.2</v>
          </cell>
          <cell r="AH87">
            <v>0</v>
          </cell>
          <cell r="AI87">
            <v>0</v>
          </cell>
          <cell r="AJ87">
            <v>0</v>
          </cell>
          <cell r="AK87">
            <v>32020952.41</v>
          </cell>
          <cell r="AL87">
            <v>0</v>
          </cell>
          <cell r="AM87">
            <v>66883.39</v>
          </cell>
          <cell r="AN87">
            <v>320679.8</v>
          </cell>
          <cell r="AO87">
            <v>0</v>
          </cell>
          <cell r="AP87">
            <v>0</v>
          </cell>
          <cell r="AQ87">
            <v>0</v>
          </cell>
          <cell r="AR87">
            <v>321332.76</v>
          </cell>
          <cell r="AS87">
            <v>30865.47</v>
          </cell>
          <cell r="AT87">
            <v>1416363.3</v>
          </cell>
          <cell r="AU87">
            <v>99957.03</v>
          </cell>
          <cell r="AV87">
            <v>0</v>
          </cell>
          <cell r="AW87">
            <v>0</v>
          </cell>
          <cell r="AX87">
            <v>0</v>
          </cell>
          <cell r="AY87">
            <v>0</v>
          </cell>
          <cell r="AZ87">
            <v>0</v>
          </cell>
          <cell r="BA87">
            <v>168605</v>
          </cell>
          <cell r="BB87">
            <v>0</v>
          </cell>
          <cell r="BC87">
            <v>12455009.869999999</v>
          </cell>
          <cell r="BD87">
            <v>0</v>
          </cell>
          <cell r="BE87">
            <v>453272.41</v>
          </cell>
          <cell r="BF87">
            <v>0</v>
          </cell>
          <cell r="BG87">
            <v>5998141.4400000004</v>
          </cell>
          <cell r="BH87">
            <v>0</v>
          </cell>
          <cell r="BI87">
            <v>0</v>
          </cell>
          <cell r="BJ87">
            <v>0</v>
          </cell>
          <cell r="BK87">
            <v>0</v>
          </cell>
          <cell r="BL87">
            <v>9278852.8000000007</v>
          </cell>
          <cell r="BM87">
            <v>0</v>
          </cell>
          <cell r="BN87">
            <v>0</v>
          </cell>
          <cell r="BO87">
            <v>1117368.47</v>
          </cell>
          <cell r="BP87">
            <v>0</v>
          </cell>
          <cell r="BQ87">
            <v>124094</v>
          </cell>
          <cell r="BR87">
            <v>32098250.34</v>
          </cell>
          <cell r="BS87">
            <v>0</v>
          </cell>
          <cell r="BT87">
            <v>229207.12</v>
          </cell>
          <cell r="BU87">
            <v>6456771.4500000002</v>
          </cell>
          <cell r="BV87">
            <v>312650</v>
          </cell>
          <cell r="BW87">
            <v>105430.11</v>
          </cell>
          <cell r="BX87">
            <v>426710.47</v>
          </cell>
          <cell r="BY87">
            <v>72318.34</v>
          </cell>
          <cell r="BZ87">
            <v>19248</v>
          </cell>
          <cell r="CA87">
            <v>63792.66</v>
          </cell>
          <cell r="CB87">
            <v>12437</v>
          </cell>
          <cell r="CC87">
            <v>40472</v>
          </cell>
          <cell r="CD87">
            <v>541344</v>
          </cell>
          <cell r="CE87">
            <v>55987</v>
          </cell>
          <cell r="CF87">
            <v>41366.68</v>
          </cell>
          <cell r="CG87">
            <v>7293.5</v>
          </cell>
          <cell r="CH87">
            <v>45121</v>
          </cell>
          <cell r="CI87">
            <v>20583.75</v>
          </cell>
          <cell r="CJ87">
            <v>213714</v>
          </cell>
          <cell r="CK87">
            <v>343800.36</v>
          </cell>
          <cell r="CL87">
            <v>188417.12</v>
          </cell>
        </row>
        <row r="88">
          <cell r="A88" t="str">
            <v>4301020106.305</v>
          </cell>
          <cell r="B88" t="str">
            <v>รายได้ค่ารักษาประกันสังคม OP-เครือข่าย</v>
          </cell>
          <cell r="C88">
            <v>16384997</v>
          </cell>
          <cell r="D88">
            <v>1735385</v>
          </cell>
          <cell r="E88">
            <v>614224</v>
          </cell>
          <cell r="F88">
            <v>620101</v>
          </cell>
          <cell r="G88">
            <v>481270</v>
          </cell>
          <cell r="H88">
            <v>1898593</v>
          </cell>
          <cell r="I88">
            <v>800947.21</v>
          </cell>
          <cell r="J88">
            <v>1065459.2</v>
          </cell>
          <cell r="K88">
            <v>434887</v>
          </cell>
          <cell r="L88">
            <v>685131.77</v>
          </cell>
          <cell r="M88">
            <v>4232001.3</v>
          </cell>
          <cell r="N88">
            <v>108381</v>
          </cell>
          <cell r="O88">
            <v>6857441</v>
          </cell>
          <cell r="P88">
            <v>686511</v>
          </cell>
          <cell r="Q88">
            <v>962574.4</v>
          </cell>
          <cell r="R88">
            <v>1060814</v>
          </cell>
          <cell r="S88">
            <v>1020038</v>
          </cell>
          <cell r="T88">
            <v>966864</v>
          </cell>
          <cell r="U88">
            <v>963170</v>
          </cell>
          <cell r="V88">
            <v>451860</v>
          </cell>
          <cell r="W88">
            <v>20181365</v>
          </cell>
          <cell r="X88">
            <v>413126</v>
          </cell>
          <cell r="Y88">
            <v>1211644</v>
          </cell>
          <cell r="Z88">
            <v>557057</v>
          </cell>
          <cell r="AA88">
            <v>332917.75</v>
          </cell>
          <cell r="AB88">
            <v>873474.43</v>
          </cell>
          <cell r="AC88">
            <v>606302</v>
          </cell>
          <cell r="AD88">
            <v>2727941</v>
          </cell>
          <cell r="AE88">
            <v>705631</v>
          </cell>
          <cell r="AF88">
            <v>529451</v>
          </cell>
          <cell r="AG88">
            <v>561268.55000000005</v>
          </cell>
          <cell r="AH88">
            <v>2129950</v>
          </cell>
          <cell r="AI88">
            <v>696793</v>
          </cell>
          <cell r="AJ88">
            <v>440265</v>
          </cell>
          <cell r="AK88">
            <v>42378109</v>
          </cell>
          <cell r="AL88">
            <v>596649</v>
          </cell>
          <cell r="AM88">
            <v>614299</v>
          </cell>
          <cell r="AN88">
            <v>1515757</v>
          </cell>
          <cell r="AO88">
            <v>2143516</v>
          </cell>
          <cell r="AP88">
            <v>1015917</v>
          </cell>
          <cell r="AQ88">
            <v>370007</v>
          </cell>
          <cell r="AR88">
            <v>4597429.53</v>
          </cell>
          <cell r="AS88">
            <v>833876</v>
          </cell>
          <cell r="AT88">
            <v>2955305</v>
          </cell>
          <cell r="AU88">
            <v>1440166</v>
          </cell>
          <cell r="AV88">
            <v>635371</v>
          </cell>
          <cell r="AW88">
            <v>547322</v>
          </cell>
          <cell r="AX88">
            <v>1130572</v>
          </cell>
          <cell r="AY88">
            <v>855981</v>
          </cell>
          <cell r="AZ88">
            <v>569290</v>
          </cell>
          <cell r="BA88">
            <v>4003119</v>
          </cell>
          <cell r="BB88">
            <v>612686</v>
          </cell>
          <cell r="BC88">
            <v>21768806</v>
          </cell>
          <cell r="BD88">
            <v>1609025</v>
          </cell>
          <cell r="BE88">
            <v>629392.75</v>
          </cell>
          <cell r="BF88">
            <v>624005</v>
          </cell>
          <cell r="BG88">
            <v>4729751</v>
          </cell>
          <cell r="BH88">
            <v>504227.35</v>
          </cell>
          <cell r="BI88">
            <v>169635</v>
          </cell>
          <cell r="BJ88">
            <v>410219</v>
          </cell>
          <cell r="BK88">
            <v>342085</v>
          </cell>
          <cell r="BL88">
            <v>11237626.75</v>
          </cell>
          <cell r="BM88">
            <v>2082244</v>
          </cell>
          <cell r="BN88">
            <v>1014927</v>
          </cell>
          <cell r="BO88">
            <v>2213405.44</v>
          </cell>
          <cell r="BP88">
            <v>947221</v>
          </cell>
          <cell r="BQ88">
            <v>690562</v>
          </cell>
          <cell r="BR88">
            <v>53457637</v>
          </cell>
          <cell r="BS88">
            <v>1767397</v>
          </cell>
          <cell r="BT88">
            <v>581783</v>
          </cell>
          <cell r="BU88">
            <v>4523890</v>
          </cell>
          <cell r="BV88">
            <v>692458</v>
          </cell>
          <cell r="BW88">
            <v>677711</v>
          </cell>
          <cell r="BX88">
            <v>4063124</v>
          </cell>
          <cell r="BY88">
            <v>532231</v>
          </cell>
          <cell r="BZ88">
            <v>708404</v>
          </cell>
          <cell r="CA88">
            <v>679430</v>
          </cell>
          <cell r="CB88">
            <v>710738</v>
          </cell>
          <cell r="CC88">
            <v>1607145</v>
          </cell>
          <cell r="CD88">
            <v>1116124</v>
          </cell>
          <cell r="CE88">
            <v>1776469</v>
          </cell>
          <cell r="CF88">
            <v>393216</v>
          </cell>
          <cell r="CG88">
            <v>500430</v>
          </cell>
          <cell r="CH88">
            <v>335863</v>
          </cell>
          <cell r="CI88">
            <v>431476</v>
          </cell>
          <cell r="CJ88">
            <v>2409394</v>
          </cell>
          <cell r="CK88">
            <v>319003</v>
          </cell>
          <cell r="CL88">
            <v>464793.67</v>
          </cell>
        </row>
        <row r="89">
          <cell r="A89" t="str">
            <v>4301020106.306</v>
          </cell>
          <cell r="B89" t="str">
            <v>รายได้ค่ารักษาประกันสังคม IP-เครือข่าย</v>
          </cell>
          <cell r="C89">
            <v>10479661</v>
          </cell>
          <cell r="D89">
            <v>151356</v>
          </cell>
          <cell r="E89">
            <v>157690</v>
          </cell>
          <cell r="F89">
            <v>115241</v>
          </cell>
          <cell r="G89">
            <v>57318</v>
          </cell>
          <cell r="H89">
            <v>214128</v>
          </cell>
          <cell r="I89">
            <v>413638.46</v>
          </cell>
          <cell r="J89">
            <v>438170.25</v>
          </cell>
          <cell r="K89">
            <v>92653</v>
          </cell>
          <cell r="L89">
            <v>188488.39</v>
          </cell>
          <cell r="M89">
            <v>1918182</v>
          </cell>
          <cell r="N89">
            <v>46265</v>
          </cell>
          <cell r="O89">
            <v>4972589</v>
          </cell>
          <cell r="P89">
            <v>286415</v>
          </cell>
          <cell r="Q89">
            <v>290145</v>
          </cell>
          <cell r="R89">
            <v>967114</v>
          </cell>
          <cell r="S89">
            <v>212279</v>
          </cell>
          <cell r="T89">
            <v>539564</v>
          </cell>
          <cell r="U89">
            <v>285110</v>
          </cell>
          <cell r="V89">
            <v>123033</v>
          </cell>
          <cell r="W89">
            <v>18417292.079999998</v>
          </cell>
          <cell r="X89">
            <v>200649</v>
          </cell>
          <cell r="Y89">
            <v>332654.59000000003</v>
          </cell>
          <cell r="Z89">
            <v>310721</v>
          </cell>
          <cell r="AA89">
            <v>96674.5</v>
          </cell>
          <cell r="AB89">
            <v>285995.11</v>
          </cell>
          <cell r="AC89">
            <v>215636</v>
          </cell>
          <cell r="AD89">
            <v>1033411</v>
          </cell>
          <cell r="AE89">
            <v>234858</v>
          </cell>
          <cell r="AF89">
            <v>213603</v>
          </cell>
          <cell r="AG89">
            <v>125245.64</v>
          </cell>
          <cell r="AH89">
            <v>560657</v>
          </cell>
          <cell r="AI89">
            <v>274144</v>
          </cell>
          <cell r="AJ89">
            <v>92832</v>
          </cell>
          <cell r="AK89">
            <v>31025883</v>
          </cell>
          <cell r="AL89">
            <v>166656</v>
          </cell>
          <cell r="AM89">
            <v>203511.5</v>
          </cell>
          <cell r="AN89">
            <v>1034098</v>
          </cell>
          <cell r="AO89">
            <v>1185051</v>
          </cell>
          <cell r="AP89">
            <v>182983</v>
          </cell>
          <cell r="AQ89">
            <v>39959</v>
          </cell>
          <cell r="AR89">
            <v>2604558</v>
          </cell>
          <cell r="AS89">
            <v>144696</v>
          </cell>
          <cell r="AT89">
            <v>459330</v>
          </cell>
          <cell r="AU89">
            <v>620618</v>
          </cell>
          <cell r="AV89">
            <v>231949</v>
          </cell>
          <cell r="AW89">
            <v>271059</v>
          </cell>
          <cell r="AX89">
            <v>473943</v>
          </cell>
          <cell r="AY89">
            <v>73669</v>
          </cell>
          <cell r="AZ89">
            <v>196275</v>
          </cell>
          <cell r="BA89">
            <v>2840795</v>
          </cell>
          <cell r="BB89">
            <v>163793</v>
          </cell>
          <cell r="BC89">
            <v>14410832</v>
          </cell>
          <cell r="BD89">
            <v>970647</v>
          </cell>
          <cell r="BE89">
            <v>196804</v>
          </cell>
          <cell r="BF89">
            <v>189057</v>
          </cell>
          <cell r="BG89">
            <v>4898141.3</v>
          </cell>
          <cell r="BH89">
            <v>184230.59</v>
          </cell>
          <cell r="BI89">
            <v>0</v>
          </cell>
          <cell r="BJ89">
            <v>84018</v>
          </cell>
          <cell r="BK89">
            <v>0</v>
          </cell>
          <cell r="BL89">
            <v>10136665</v>
          </cell>
          <cell r="BM89">
            <v>655925</v>
          </cell>
          <cell r="BN89">
            <v>302814</v>
          </cell>
          <cell r="BO89">
            <v>1095880</v>
          </cell>
          <cell r="BP89">
            <v>267951</v>
          </cell>
          <cell r="BQ89">
            <v>212510.2</v>
          </cell>
          <cell r="BR89">
            <v>33532704.190000001</v>
          </cell>
          <cell r="BS89">
            <v>735232</v>
          </cell>
          <cell r="BT89">
            <v>289230</v>
          </cell>
          <cell r="BU89">
            <v>4482710</v>
          </cell>
          <cell r="BV89">
            <v>42091.3</v>
          </cell>
          <cell r="BW89">
            <v>214450</v>
          </cell>
          <cell r="BX89">
            <v>2371320</v>
          </cell>
          <cell r="BY89">
            <v>113968</v>
          </cell>
          <cell r="BZ89">
            <v>54053</v>
          </cell>
          <cell r="CA89">
            <v>387185</v>
          </cell>
          <cell r="CB89">
            <v>273023</v>
          </cell>
          <cell r="CC89">
            <v>993062</v>
          </cell>
          <cell r="CD89">
            <v>423184</v>
          </cell>
          <cell r="CE89">
            <v>848694</v>
          </cell>
          <cell r="CF89">
            <v>143722</v>
          </cell>
          <cell r="CG89">
            <v>122673</v>
          </cell>
          <cell r="CH89">
            <v>170133</v>
          </cell>
          <cell r="CI89">
            <v>140988</v>
          </cell>
          <cell r="CJ89">
            <v>988039</v>
          </cell>
          <cell r="CK89">
            <v>23738</v>
          </cell>
          <cell r="CL89">
            <v>157334</v>
          </cell>
        </row>
        <row r="90">
          <cell r="A90" t="str">
            <v>4301020106.307</v>
          </cell>
          <cell r="B90" t="str">
            <v>รายได้ค่ารักษาประกันสังคม OP-นอกเครือข่าย</v>
          </cell>
          <cell r="C90">
            <v>91330</v>
          </cell>
          <cell r="D90">
            <v>0</v>
          </cell>
          <cell r="E90">
            <v>3214</v>
          </cell>
          <cell r="F90">
            <v>0</v>
          </cell>
          <cell r="G90">
            <v>0</v>
          </cell>
          <cell r="H90">
            <v>0</v>
          </cell>
          <cell r="I90">
            <v>450574.57</v>
          </cell>
          <cell r="J90">
            <v>0</v>
          </cell>
          <cell r="K90">
            <v>226181</v>
          </cell>
          <cell r="L90">
            <v>15881</v>
          </cell>
          <cell r="M90">
            <v>7038</v>
          </cell>
          <cell r="N90">
            <v>108549</v>
          </cell>
          <cell r="O90">
            <v>0</v>
          </cell>
          <cell r="P90">
            <v>760</v>
          </cell>
          <cell r="Q90">
            <v>0</v>
          </cell>
          <cell r="R90">
            <v>855</v>
          </cell>
          <cell r="S90">
            <v>0</v>
          </cell>
          <cell r="T90">
            <v>0</v>
          </cell>
          <cell r="U90">
            <v>12673</v>
          </cell>
          <cell r="V90">
            <v>0</v>
          </cell>
          <cell r="W90">
            <v>59058</v>
          </cell>
          <cell r="X90">
            <v>0</v>
          </cell>
          <cell r="Y90">
            <v>7696</v>
          </cell>
          <cell r="Z90">
            <v>725</v>
          </cell>
          <cell r="AA90">
            <v>0</v>
          </cell>
          <cell r="AB90">
            <v>16334</v>
          </cell>
          <cell r="AC90">
            <v>0</v>
          </cell>
          <cell r="AD90">
            <v>29951</v>
          </cell>
          <cell r="AE90">
            <v>0</v>
          </cell>
          <cell r="AF90">
            <v>0</v>
          </cell>
          <cell r="AG90">
            <v>0</v>
          </cell>
          <cell r="AH90">
            <v>4964</v>
          </cell>
          <cell r="AI90">
            <v>0</v>
          </cell>
          <cell r="AJ90">
            <v>0</v>
          </cell>
          <cell r="AK90">
            <v>2391672</v>
          </cell>
          <cell r="AL90">
            <v>0</v>
          </cell>
          <cell r="AM90">
            <v>60557</v>
          </cell>
          <cell r="AN90">
            <v>0</v>
          </cell>
          <cell r="AO90">
            <v>111424</v>
          </cell>
          <cell r="AP90">
            <v>76889</v>
          </cell>
          <cell r="AQ90">
            <v>0</v>
          </cell>
          <cell r="AR90">
            <v>239104</v>
          </cell>
          <cell r="AS90">
            <v>0</v>
          </cell>
          <cell r="AT90">
            <v>133397</v>
          </cell>
          <cell r="AU90">
            <v>37380</v>
          </cell>
          <cell r="AV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0</v>
          </cell>
          <cell r="BA90">
            <v>188823</v>
          </cell>
          <cell r="BB90">
            <v>49444</v>
          </cell>
          <cell r="BC90">
            <v>240438</v>
          </cell>
          <cell r="BD90">
            <v>0</v>
          </cell>
          <cell r="BE90">
            <v>0</v>
          </cell>
          <cell r="BF90">
            <v>0</v>
          </cell>
          <cell r="BG90">
            <v>75544</v>
          </cell>
          <cell r="BH90">
            <v>11110</v>
          </cell>
          <cell r="BI90">
            <v>14166</v>
          </cell>
          <cell r="BJ90">
            <v>0</v>
          </cell>
          <cell r="BK90">
            <v>0</v>
          </cell>
          <cell r="BL90">
            <v>0</v>
          </cell>
          <cell r="BM90">
            <v>4379</v>
          </cell>
          <cell r="BN90">
            <v>0</v>
          </cell>
          <cell r="BO90">
            <v>195906</v>
          </cell>
          <cell r="BP90">
            <v>0</v>
          </cell>
          <cell r="BQ90">
            <v>0</v>
          </cell>
          <cell r="BR90">
            <v>3178118</v>
          </cell>
          <cell r="BS90">
            <v>0</v>
          </cell>
          <cell r="BT90">
            <v>0</v>
          </cell>
          <cell r="BU90">
            <v>0</v>
          </cell>
          <cell r="BV90">
            <v>0</v>
          </cell>
          <cell r="BW90">
            <v>0</v>
          </cell>
          <cell r="BX90">
            <v>0</v>
          </cell>
          <cell r="BY90">
            <v>10713</v>
          </cell>
          <cell r="BZ90">
            <v>0</v>
          </cell>
          <cell r="CA90">
            <v>4446</v>
          </cell>
          <cell r="CB90">
            <v>0</v>
          </cell>
          <cell r="CC90">
            <v>0</v>
          </cell>
          <cell r="CD90">
            <v>0</v>
          </cell>
          <cell r="CE90">
            <v>0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11916</v>
          </cell>
          <cell r="CK90">
            <v>0</v>
          </cell>
          <cell r="CL90">
            <v>0</v>
          </cell>
        </row>
        <row r="91">
          <cell r="A91" t="str">
            <v>4301020106.308</v>
          </cell>
          <cell r="B91" t="str">
            <v>รายได้ค่ารักษาประกันสังคม IP-นอกเครือข่าย</v>
          </cell>
          <cell r="C91">
            <v>2808669</v>
          </cell>
          <cell r="D91">
            <v>71049</v>
          </cell>
          <cell r="E91">
            <v>3083</v>
          </cell>
          <cell r="F91">
            <v>0</v>
          </cell>
          <cell r="G91">
            <v>13569</v>
          </cell>
          <cell r="H91">
            <v>21714</v>
          </cell>
          <cell r="I91">
            <v>261029.88</v>
          </cell>
          <cell r="J91">
            <v>0</v>
          </cell>
          <cell r="K91">
            <v>126030</v>
          </cell>
          <cell r="L91">
            <v>3597</v>
          </cell>
          <cell r="M91">
            <v>196012</v>
          </cell>
          <cell r="N91">
            <v>2418</v>
          </cell>
          <cell r="O91">
            <v>478522</v>
          </cell>
          <cell r="P91">
            <v>42476</v>
          </cell>
          <cell r="Q91">
            <v>226401</v>
          </cell>
          <cell r="R91">
            <v>7364</v>
          </cell>
          <cell r="S91">
            <v>34394</v>
          </cell>
          <cell r="T91">
            <v>31227</v>
          </cell>
          <cell r="U91">
            <v>40372</v>
          </cell>
          <cell r="V91">
            <v>0</v>
          </cell>
          <cell r="W91">
            <v>1520622</v>
          </cell>
          <cell r="X91">
            <v>20849</v>
          </cell>
          <cell r="Y91">
            <v>164153</v>
          </cell>
          <cell r="Z91">
            <v>82126</v>
          </cell>
          <cell r="AA91">
            <v>9815</v>
          </cell>
          <cell r="AB91">
            <v>16279</v>
          </cell>
          <cell r="AC91">
            <v>47038</v>
          </cell>
          <cell r="AD91">
            <v>216871</v>
          </cell>
          <cell r="AE91">
            <v>62249</v>
          </cell>
          <cell r="AF91">
            <v>25195</v>
          </cell>
          <cell r="AG91">
            <v>892</v>
          </cell>
          <cell r="AH91">
            <v>32607</v>
          </cell>
          <cell r="AI91">
            <v>8392</v>
          </cell>
          <cell r="AJ91">
            <v>2699</v>
          </cell>
          <cell r="AK91">
            <v>4728112</v>
          </cell>
          <cell r="AL91">
            <v>45663</v>
          </cell>
          <cell r="AM91">
            <v>115150.5</v>
          </cell>
          <cell r="AN91">
            <v>175506.9</v>
          </cell>
          <cell r="AO91">
            <v>128144</v>
          </cell>
          <cell r="AP91">
            <v>60797</v>
          </cell>
          <cell r="AQ91">
            <v>21534</v>
          </cell>
          <cell r="AR91">
            <v>131704</v>
          </cell>
          <cell r="AS91">
            <v>87315</v>
          </cell>
          <cell r="AT91">
            <v>5008</v>
          </cell>
          <cell r="AU91">
            <v>58171</v>
          </cell>
          <cell r="AV91">
            <v>70407</v>
          </cell>
          <cell r="AW91">
            <v>0</v>
          </cell>
          <cell r="AX91">
            <v>79094</v>
          </cell>
          <cell r="AY91">
            <v>0</v>
          </cell>
          <cell r="AZ91">
            <v>94014</v>
          </cell>
          <cell r="BA91">
            <v>423625</v>
          </cell>
          <cell r="BB91">
            <v>77074</v>
          </cell>
          <cell r="BC91">
            <v>3365703</v>
          </cell>
          <cell r="BD91">
            <v>140666</v>
          </cell>
          <cell r="BE91">
            <v>18461</v>
          </cell>
          <cell r="BF91">
            <v>0</v>
          </cell>
          <cell r="BG91">
            <v>652591.5</v>
          </cell>
          <cell r="BH91">
            <v>0</v>
          </cell>
          <cell r="BI91">
            <v>0</v>
          </cell>
          <cell r="BJ91">
            <v>57211</v>
          </cell>
          <cell r="BK91">
            <v>0</v>
          </cell>
          <cell r="BL91">
            <v>1751511</v>
          </cell>
          <cell r="BM91">
            <v>0</v>
          </cell>
          <cell r="BN91">
            <v>0</v>
          </cell>
          <cell r="BO91">
            <v>287506</v>
          </cell>
          <cell r="BP91">
            <v>30158</v>
          </cell>
          <cell r="BQ91">
            <v>0</v>
          </cell>
          <cell r="BR91">
            <v>22430591</v>
          </cell>
          <cell r="BS91">
            <v>81587</v>
          </cell>
          <cell r="BT91">
            <v>0</v>
          </cell>
          <cell r="BU91">
            <v>864766</v>
          </cell>
          <cell r="BV91">
            <v>0</v>
          </cell>
          <cell r="BW91">
            <v>0</v>
          </cell>
          <cell r="BX91">
            <v>113404</v>
          </cell>
          <cell r="BY91">
            <v>41629</v>
          </cell>
          <cell r="BZ91">
            <v>0</v>
          </cell>
          <cell r="CA91">
            <v>9427</v>
          </cell>
          <cell r="CB91">
            <v>92141</v>
          </cell>
          <cell r="CC91">
            <v>34408</v>
          </cell>
          <cell r="CD91">
            <v>40418</v>
          </cell>
          <cell r="CE91">
            <v>51105</v>
          </cell>
          <cell r="CF91">
            <v>60</v>
          </cell>
          <cell r="CG91">
            <v>0</v>
          </cell>
          <cell r="CH91">
            <v>0</v>
          </cell>
          <cell r="CI91">
            <v>0</v>
          </cell>
          <cell r="CJ91">
            <v>223879</v>
          </cell>
          <cell r="CK91">
            <v>0</v>
          </cell>
          <cell r="CL91">
            <v>2061</v>
          </cell>
        </row>
        <row r="92">
          <cell r="A92" t="str">
            <v>4301020106.311</v>
          </cell>
          <cell r="B92" t="str">
            <v>รายได้ค่ารักษาประกันสังคม-กองทุนทดแทน</v>
          </cell>
          <cell r="C92">
            <v>386312</v>
          </cell>
          <cell r="D92">
            <v>13568</v>
          </cell>
          <cell r="E92">
            <v>6855</v>
          </cell>
          <cell r="F92">
            <v>0</v>
          </cell>
          <cell r="G92">
            <v>5599</v>
          </cell>
          <cell r="H92">
            <v>25764</v>
          </cell>
          <cell r="I92">
            <v>2259</v>
          </cell>
          <cell r="J92">
            <v>0</v>
          </cell>
          <cell r="K92">
            <v>4655.24</v>
          </cell>
          <cell r="L92">
            <v>59044</v>
          </cell>
          <cell r="M92">
            <v>70552.25</v>
          </cell>
          <cell r="N92">
            <v>0</v>
          </cell>
          <cell r="O92">
            <v>547534.59</v>
          </cell>
          <cell r="P92">
            <v>11838</v>
          </cell>
          <cell r="Q92">
            <v>13417</v>
          </cell>
          <cell r="R92">
            <v>0</v>
          </cell>
          <cell r="S92">
            <v>14691</v>
          </cell>
          <cell r="T92">
            <v>8055</v>
          </cell>
          <cell r="U92">
            <v>5163</v>
          </cell>
          <cell r="V92">
            <v>0</v>
          </cell>
          <cell r="W92">
            <v>407822</v>
          </cell>
          <cell r="X92">
            <v>18914</v>
          </cell>
          <cell r="Y92">
            <v>0</v>
          </cell>
          <cell r="Z92">
            <v>10838</v>
          </cell>
          <cell r="AA92">
            <v>150</v>
          </cell>
          <cell r="AB92">
            <v>12567</v>
          </cell>
          <cell r="AC92">
            <v>126</v>
          </cell>
          <cell r="AD92">
            <v>36047</v>
          </cell>
          <cell r="AE92">
            <v>42389.45</v>
          </cell>
          <cell r="AF92">
            <v>12514</v>
          </cell>
          <cell r="AG92">
            <v>39402</v>
          </cell>
          <cell r="AH92">
            <v>27420</v>
          </cell>
          <cell r="AI92">
            <v>23868</v>
          </cell>
          <cell r="AJ92">
            <v>19890</v>
          </cell>
          <cell r="AK92">
            <v>503446</v>
          </cell>
          <cell r="AL92">
            <v>18629</v>
          </cell>
          <cell r="AM92">
            <v>7773</v>
          </cell>
          <cell r="AN92">
            <v>140317</v>
          </cell>
          <cell r="AO92">
            <v>138641</v>
          </cell>
          <cell r="AP92">
            <v>61217</v>
          </cell>
          <cell r="AQ92">
            <v>11414</v>
          </cell>
          <cell r="AR92">
            <v>258730</v>
          </cell>
          <cell r="AS92">
            <v>38273</v>
          </cell>
          <cell r="AT92">
            <v>5901</v>
          </cell>
          <cell r="AU92">
            <v>85348</v>
          </cell>
          <cell r="AV92">
            <v>34925</v>
          </cell>
          <cell r="AW92">
            <v>56114</v>
          </cell>
          <cell r="AX92">
            <v>62599</v>
          </cell>
          <cell r="AY92">
            <v>36487.1</v>
          </cell>
          <cell r="AZ92">
            <v>18529</v>
          </cell>
          <cell r="BA92">
            <v>612128.19999999995</v>
          </cell>
          <cell r="BB92">
            <v>21212</v>
          </cell>
          <cell r="BC92">
            <v>825177.13</v>
          </cell>
          <cell r="BD92">
            <v>52568</v>
          </cell>
          <cell r="BE92">
            <v>51909.5</v>
          </cell>
          <cell r="BF92">
            <v>8384</v>
          </cell>
          <cell r="BG92">
            <v>151258</v>
          </cell>
          <cell r="BH92">
            <v>27506</v>
          </cell>
          <cell r="BI92">
            <v>38159</v>
          </cell>
          <cell r="BJ92">
            <v>5943</v>
          </cell>
          <cell r="BK92">
            <v>0</v>
          </cell>
          <cell r="BL92">
            <v>618953</v>
          </cell>
          <cell r="BM92">
            <v>21680.55</v>
          </cell>
          <cell r="BN92">
            <v>35182</v>
          </cell>
          <cell r="BO92">
            <v>28493.4</v>
          </cell>
          <cell r="BP92">
            <v>33722</v>
          </cell>
          <cell r="BQ92">
            <v>0</v>
          </cell>
          <cell r="BR92">
            <v>6188646</v>
          </cell>
          <cell r="BS92">
            <v>252945.39</v>
          </cell>
          <cell r="BT92">
            <v>8670</v>
          </cell>
          <cell r="BU92">
            <v>375436.09</v>
          </cell>
          <cell r="BV92">
            <v>28095</v>
          </cell>
          <cell r="BW92">
            <v>50949.8</v>
          </cell>
          <cell r="BX92">
            <v>165840.53</v>
          </cell>
          <cell r="BY92">
            <v>32129</v>
          </cell>
          <cell r="BZ92">
            <v>37809</v>
          </cell>
          <cell r="CA92">
            <v>24146</v>
          </cell>
          <cell r="CB92">
            <v>1000</v>
          </cell>
          <cell r="CC92">
            <v>171585.2</v>
          </cell>
          <cell r="CD92">
            <v>89933.28</v>
          </cell>
          <cell r="CE92">
            <v>82063.7</v>
          </cell>
          <cell r="CF92">
            <v>8070</v>
          </cell>
          <cell r="CG92">
            <v>40888</v>
          </cell>
          <cell r="CH92">
            <v>47746</v>
          </cell>
          <cell r="CI92">
            <v>11030.84</v>
          </cell>
          <cell r="CJ92">
            <v>202146</v>
          </cell>
          <cell r="CK92">
            <v>0</v>
          </cell>
          <cell r="CL92">
            <v>10519</v>
          </cell>
        </row>
        <row r="93">
          <cell r="A93" t="str">
            <v>4301020106.312</v>
          </cell>
          <cell r="B93" t="str">
            <v>รายได้ค่ารักษาประกันสังคม 72 ชั่วโมงแรก</v>
          </cell>
          <cell r="C93">
            <v>0</v>
          </cell>
          <cell r="D93">
            <v>0</v>
          </cell>
          <cell r="E93">
            <v>54766</v>
          </cell>
          <cell r="F93">
            <v>88150</v>
          </cell>
          <cell r="G93">
            <v>25333</v>
          </cell>
          <cell r="H93">
            <v>61789</v>
          </cell>
          <cell r="I93">
            <v>0</v>
          </cell>
          <cell r="J93">
            <v>316188.5</v>
          </cell>
          <cell r="K93">
            <v>0</v>
          </cell>
          <cell r="L93">
            <v>0</v>
          </cell>
          <cell r="M93">
            <v>289559</v>
          </cell>
          <cell r="N93">
            <v>0</v>
          </cell>
          <cell r="O93">
            <v>1175941</v>
          </cell>
          <cell r="P93">
            <v>142888</v>
          </cell>
          <cell r="Q93">
            <v>114088</v>
          </cell>
          <cell r="R93">
            <v>341310</v>
          </cell>
          <cell r="S93">
            <v>70619</v>
          </cell>
          <cell r="T93">
            <v>148865</v>
          </cell>
          <cell r="U93">
            <v>133245</v>
          </cell>
          <cell r="V93">
            <v>13370</v>
          </cell>
          <cell r="W93">
            <v>2732435</v>
          </cell>
          <cell r="X93">
            <v>13986</v>
          </cell>
          <cell r="Y93">
            <v>0</v>
          </cell>
          <cell r="Z93">
            <v>0</v>
          </cell>
          <cell r="AA93">
            <v>14999</v>
          </cell>
          <cell r="AB93">
            <v>18022</v>
          </cell>
          <cell r="AC93">
            <v>12078</v>
          </cell>
          <cell r="AD93">
            <v>84773</v>
          </cell>
          <cell r="AE93">
            <v>0</v>
          </cell>
          <cell r="AF93">
            <v>39695</v>
          </cell>
          <cell r="AG93">
            <v>11867</v>
          </cell>
          <cell r="AH93">
            <v>185604</v>
          </cell>
          <cell r="AI93">
            <v>66931</v>
          </cell>
          <cell r="AJ93">
            <v>81343</v>
          </cell>
          <cell r="AK93">
            <v>4694270</v>
          </cell>
          <cell r="AL93">
            <v>80350</v>
          </cell>
          <cell r="AM93">
            <v>0</v>
          </cell>
          <cell r="AN93">
            <v>55522</v>
          </cell>
          <cell r="AO93">
            <v>407069</v>
          </cell>
          <cell r="AP93">
            <v>26813</v>
          </cell>
          <cell r="AQ93">
            <v>0</v>
          </cell>
          <cell r="AR93">
            <v>460195</v>
          </cell>
          <cell r="AS93">
            <v>33454</v>
          </cell>
          <cell r="AT93">
            <v>197172</v>
          </cell>
          <cell r="AU93">
            <v>248027</v>
          </cell>
          <cell r="AV93">
            <v>95447</v>
          </cell>
          <cell r="AW93">
            <v>0</v>
          </cell>
          <cell r="AX93">
            <v>0</v>
          </cell>
          <cell r="AY93">
            <v>73997</v>
          </cell>
          <cell r="AZ93">
            <v>0</v>
          </cell>
          <cell r="BA93">
            <v>1607918</v>
          </cell>
          <cell r="BB93">
            <v>916</v>
          </cell>
          <cell r="BC93">
            <v>1894209</v>
          </cell>
          <cell r="BD93">
            <v>357845</v>
          </cell>
          <cell r="BE93">
            <v>22919</v>
          </cell>
          <cell r="BF93">
            <v>65885</v>
          </cell>
          <cell r="BG93">
            <v>1096007.5</v>
          </cell>
          <cell r="BH93">
            <v>24783.5</v>
          </cell>
          <cell r="BI93">
            <v>0</v>
          </cell>
          <cell r="BJ93">
            <v>15262</v>
          </cell>
          <cell r="BK93">
            <v>0</v>
          </cell>
          <cell r="BL93">
            <v>672265</v>
          </cell>
          <cell r="BM93">
            <v>90337</v>
          </cell>
          <cell r="BN93">
            <v>141236</v>
          </cell>
          <cell r="BO93">
            <v>69279</v>
          </cell>
          <cell r="BP93">
            <v>121436</v>
          </cell>
          <cell r="BQ93">
            <v>44760</v>
          </cell>
          <cell r="BR93">
            <v>7531483</v>
          </cell>
          <cell r="BS93">
            <v>262271</v>
          </cell>
          <cell r="BT93">
            <v>0</v>
          </cell>
          <cell r="BU93">
            <v>593046</v>
          </cell>
          <cell r="BV93">
            <v>0</v>
          </cell>
          <cell r="BW93">
            <v>40680</v>
          </cell>
          <cell r="BX93">
            <v>239580</v>
          </cell>
          <cell r="BY93">
            <v>5219</v>
          </cell>
          <cell r="BZ93">
            <v>15770</v>
          </cell>
          <cell r="CA93">
            <v>50423</v>
          </cell>
          <cell r="CB93">
            <v>0</v>
          </cell>
          <cell r="CC93">
            <v>247985</v>
          </cell>
          <cell r="CD93">
            <v>258991</v>
          </cell>
          <cell r="CE93">
            <v>201769</v>
          </cell>
          <cell r="CF93">
            <v>0</v>
          </cell>
          <cell r="CG93">
            <v>18502</v>
          </cell>
          <cell r="CH93">
            <v>6353</v>
          </cell>
          <cell r="CI93">
            <v>112130</v>
          </cell>
          <cell r="CJ93">
            <v>494875</v>
          </cell>
          <cell r="CK93">
            <v>25557</v>
          </cell>
          <cell r="CL93">
            <v>0</v>
          </cell>
        </row>
        <row r="94">
          <cell r="A94" t="str">
            <v>4301020106.313</v>
          </cell>
          <cell r="B94" t="str">
            <v>รายได้ค่ารักษาประกันสังคม-ค่าใช้จ่ายสูง/อุบัติเหตุ/ฉุกเฉิน OP</v>
          </cell>
          <cell r="C94">
            <v>20798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706475</v>
          </cell>
          <cell r="I94">
            <v>0</v>
          </cell>
          <cell r="J94">
            <v>0</v>
          </cell>
          <cell r="K94">
            <v>1893</v>
          </cell>
          <cell r="L94">
            <v>0</v>
          </cell>
          <cell r="M94">
            <v>0</v>
          </cell>
          <cell r="N94">
            <v>2821</v>
          </cell>
          <cell r="O94">
            <v>5612832</v>
          </cell>
          <cell r="P94">
            <v>7163</v>
          </cell>
          <cell r="Q94">
            <v>0</v>
          </cell>
          <cell r="R94">
            <v>250</v>
          </cell>
          <cell r="S94">
            <v>233774</v>
          </cell>
          <cell r="T94">
            <v>14809</v>
          </cell>
          <cell r="U94">
            <v>0</v>
          </cell>
          <cell r="V94">
            <v>0</v>
          </cell>
          <cell r="W94">
            <v>2898358.25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0</v>
          </cell>
          <cell r="AJ94">
            <v>18610</v>
          </cell>
          <cell r="AK94">
            <v>13235575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0</v>
          </cell>
          <cell r="AQ94">
            <v>0</v>
          </cell>
          <cell r="AR94">
            <v>2259105</v>
          </cell>
          <cell r="AS94">
            <v>0</v>
          </cell>
          <cell r="AT94">
            <v>0</v>
          </cell>
          <cell r="AU94">
            <v>0</v>
          </cell>
          <cell r="AV94">
            <v>0</v>
          </cell>
          <cell r="AW94">
            <v>4851</v>
          </cell>
          <cell r="AX94">
            <v>0</v>
          </cell>
          <cell r="AY94">
            <v>0</v>
          </cell>
          <cell r="AZ94">
            <v>0</v>
          </cell>
          <cell r="BA94">
            <v>2278528</v>
          </cell>
          <cell r="BB94">
            <v>0</v>
          </cell>
          <cell r="BC94">
            <v>0</v>
          </cell>
          <cell r="BD94">
            <v>0</v>
          </cell>
          <cell r="BE94">
            <v>0</v>
          </cell>
          <cell r="BF94">
            <v>0</v>
          </cell>
          <cell r="BG94">
            <v>2642592</v>
          </cell>
          <cell r="BH94">
            <v>0</v>
          </cell>
          <cell r="BI94">
            <v>0</v>
          </cell>
          <cell r="BJ94">
            <v>0</v>
          </cell>
          <cell r="BK94">
            <v>0</v>
          </cell>
          <cell r="BL94">
            <v>1028770.25</v>
          </cell>
          <cell r="BM94">
            <v>0</v>
          </cell>
          <cell r="BN94">
            <v>616706</v>
          </cell>
          <cell r="BO94">
            <v>0</v>
          </cell>
          <cell r="BP94">
            <v>0</v>
          </cell>
          <cell r="BQ94">
            <v>0</v>
          </cell>
          <cell r="BR94">
            <v>4655689</v>
          </cell>
          <cell r="BS94">
            <v>4510</v>
          </cell>
          <cell r="BT94">
            <v>0</v>
          </cell>
          <cell r="BU94">
            <v>1901333</v>
          </cell>
          <cell r="BV94">
            <v>1730</v>
          </cell>
          <cell r="BW94">
            <v>8731</v>
          </cell>
          <cell r="BX94">
            <v>27122</v>
          </cell>
          <cell r="BY94">
            <v>50659</v>
          </cell>
          <cell r="BZ94">
            <v>11797</v>
          </cell>
          <cell r="CA94">
            <v>0</v>
          </cell>
          <cell r="CB94">
            <v>6589</v>
          </cell>
          <cell r="CC94">
            <v>1208963</v>
          </cell>
          <cell r="CD94">
            <v>6042</v>
          </cell>
          <cell r="CE94">
            <v>674675</v>
          </cell>
          <cell r="CF94">
            <v>0</v>
          </cell>
          <cell r="CG94">
            <v>0</v>
          </cell>
          <cell r="CH94">
            <v>36603</v>
          </cell>
          <cell r="CI94">
            <v>21243</v>
          </cell>
          <cell r="CJ94">
            <v>315984</v>
          </cell>
          <cell r="CK94">
            <v>0</v>
          </cell>
          <cell r="CL94">
            <v>0</v>
          </cell>
        </row>
        <row r="95">
          <cell r="A95" t="str">
            <v>4301020106.314</v>
          </cell>
          <cell r="B95" t="str">
            <v>รายได้ค่ารักษาประกันสังคม-ค่าใช้จ่ายสูง IP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28764.95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168870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1454679.12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4665989</v>
          </cell>
          <cell r="AL95">
            <v>0</v>
          </cell>
          <cell r="AM95">
            <v>0</v>
          </cell>
          <cell r="AN95">
            <v>0</v>
          </cell>
          <cell r="AO95">
            <v>29000</v>
          </cell>
          <cell r="AP95">
            <v>0</v>
          </cell>
          <cell r="AQ95">
            <v>0</v>
          </cell>
          <cell r="AR95">
            <v>99560</v>
          </cell>
          <cell r="AS95">
            <v>0</v>
          </cell>
          <cell r="AT95">
            <v>0</v>
          </cell>
          <cell r="AU95">
            <v>0</v>
          </cell>
          <cell r="AV95">
            <v>0</v>
          </cell>
          <cell r="AW95">
            <v>83543</v>
          </cell>
          <cell r="AX95">
            <v>0</v>
          </cell>
          <cell r="AY95">
            <v>0</v>
          </cell>
          <cell r="AZ95">
            <v>0</v>
          </cell>
          <cell r="BA95">
            <v>0</v>
          </cell>
          <cell r="BB95">
            <v>0</v>
          </cell>
          <cell r="BC95">
            <v>3807889</v>
          </cell>
          <cell r="BD95">
            <v>0</v>
          </cell>
          <cell r="BE95">
            <v>0</v>
          </cell>
          <cell r="BF95">
            <v>0</v>
          </cell>
          <cell r="BG95">
            <v>63352.5</v>
          </cell>
          <cell r="BH95">
            <v>0</v>
          </cell>
          <cell r="BI95">
            <v>0</v>
          </cell>
          <cell r="BJ95">
            <v>0</v>
          </cell>
          <cell r="BK95">
            <v>0</v>
          </cell>
          <cell r="BL95">
            <v>1803049.1</v>
          </cell>
          <cell r="BM95">
            <v>0</v>
          </cell>
          <cell r="BN95">
            <v>0</v>
          </cell>
          <cell r="BO95">
            <v>0</v>
          </cell>
          <cell r="BP95">
            <v>0</v>
          </cell>
          <cell r="BQ95">
            <v>0</v>
          </cell>
          <cell r="BR95">
            <v>31228664</v>
          </cell>
          <cell r="BS95">
            <v>64035</v>
          </cell>
          <cell r="BT95">
            <v>0</v>
          </cell>
          <cell r="BU95">
            <v>45700</v>
          </cell>
          <cell r="BV95">
            <v>0</v>
          </cell>
          <cell r="BW95">
            <v>0</v>
          </cell>
          <cell r="BX95">
            <v>35262</v>
          </cell>
          <cell r="BY95">
            <v>0</v>
          </cell>
          <cell r="BZ95">
            <v>0</v>
          </cell>
          <cell r="CA95">
            <v>25013</v>
          </cell>
          <cell r="CB95">
            <v>11589</v>
          </cell>
          <cell r="CC95">
            <v>12405</v>
          </cell>
          <cell r="CD95">
            <v>15393</v>
          </cell>
          <cell r="CE95">
            <v>6500</v>
          </cell>
          <cell r="CF95">
            <v>0</v>
          </cell>
          <cell r="CG95">
            <v>0</v>
          </cell>
          <cell r="CH95">
            <v>43589</v>
          </cell>
          <cell r="CI95">
            <v>0</v>
          </cell>
          <cell r="CJ95">
            <v>6350</v>
          </cell>
          <cell r="CK95">
            <v>0</v>
          </cell>
          <cell r="CL95">
            <v>0</v>
          </cell>
        </row>
        <row r="96">
          <cell r="A96" t="str">
            <v>4301020106.315</v>
          </cell>
          <cell r="B96" t="str">
            <v>ส่วนต่างค่ารักษาที่สูงกว่าเหมาจ่ายรายหัว - กองทุนประกันสังคม - OP</v>
          </cell>
          <cell r="C96">
            <v>-13156278.99</v>
          </cell>
          <cell r="D96">
            <v>0</v>
          </cell>
          <cell r="E96">
            <v>-222492.53</v>
          </cell>
          <cell r="F96">
            <v>0</v>
          </cell>
          <cell r="G96">
            <v>-125677.78</v>
          </cell>
          <cell r="H96">
            <v>-953338.03</v>
          </cell>
          <cell r="I96">
            <v>-74062.38</v>
          </cell>
          <cell r="J96">
            <v>-202851.41</v>
          </cell>
          <cell r="K96">
            <v>-274939.59999999998</v>
          </cell>
          <cell r="L96">
            <v>-313694.53000000003</v>
          </cell>
          <cell r="M96">
            <v>0</v>
          </cell>
          <cell r="N96">
            <v>0</v>
          </cell>
          <cell r="O96">
            <v>-4631823.6399999997</v>
          </cell>
          <cell r="P96">
            <v>-327584.53000000003</v>
          </cell>
          <cell r="Q96">
            <v>-515852.22</v>
          </cell>
          <cell r="R96">
            <v>-810690.77</v>
          </cell>
          <cell r="S96">
            <v>-709550.46</v>
          </cell>
          <cell r="T96">
            <v>-514757.83</v>
          </cell>
          <cell r="U96">
            <v>-608544.78</v>
          </cell>
          <cell r="V96">
            <v>-203648.12</v>
          </cell>
          <cell r="W96">
            <v>-16768755.41</v>
          </cell>
          <cell r="X96">
            <v>-150094.97</v>
          </cell>
          <cell r="Y96">
            <v>-537620.76</v>
          </cell>
          <cell r="Z96">
            <v>-157954.94</v>
          </cell>
          <cell r="AA96">
            <v>-140968.9</v>
          </cell>
          <cell r="AB96">
            <v>-322902.13</v>
          </cell>
          <cell r="AC96">
            <v>-413445.85</v>
          </cell>
          <cell r="AD96">
            <v>-1490328.26</v>
          </cell>
          <cell r="AE96">
            <v>-207665.36</v>
          </cell>
          <cell r="AF96">
            <v>-237892.91</v>
          </cell>
          <cell r="AG96">
            <v>-175366.96</v>
          </cell>
          <cell r="AH96">
            <v>-1329556.3799999999</v>
          </cell>
          <cell r="AI96">
            <v>-318799.49</v>
          </cell>
          <cell r="AJ96">
            <v>-242578.15</v>
          </cell>
          <cell r="AK96">
            <v>-31117750.109999999</v>
          </cell>
          <cell r="AL96">
            <v>-328314.19</v>
          </cell>
          <cell r="AM96">
            <v>-169089.96</v>
          </cell>
          <cell r="AN96">
            <v>-901613.49</v>
          </cell>
          <cell r="AO96">
            <v>-827443.21</v>
          </cell>
          <cell r="AP96">
            <v>-772527.66</v>
          </cell>
          <cell r="AQ96">
            <v>-136040.04999999999</v>
          </cell>
          <cell r="AR96">
            <v>-2884935.5</v>
          </cell>
          <cell r="AS96">
            <v>-449589.72</v>
          </cell>
          <cell r="AT96">
            <v>-2235958.2799999998</v>
          </cell>
          <cell r="AU96">
            <v>-854949.26</v>
          </cell>
          <cell r="AV96">
            <v>-193386.35</v>
          </cell>
          <cell r="AW96">
            <v>-326775.38</v>
          </cell>
          <cell r="AX96">
            <v>-561789.68999999994</v>
          </cell>
          <cell r="AY96">
            <v>-109430.69</v>
          </cell>
          <cell r="AZ96">
            <v>-389617.2</v>
          </cell>
          <cell r="BA96">
            <v>456543.61</v>
          </cell>
          <cell r="BB96">
            <v>-262894.5</v>
          </cell>
          <cell r="BC96">
            <v>-14341043.83</v>
          </cell>
          <cell r="BD96">
            <v>-609199.18000000005</v>
          </cell>
          <cell r="BE96">
            <v>-40218.94</v>
          </cell>
          <cell r="BF96">
            <v>-471359.94</v>
          </cell>
          <cell r="BG96">
            <v>-1676831.4</v>
          </cell>
          <cell r="BH96">
            <v>-144357.76000000001</v>
          </cell>
          <cell r="BI96">
            <v>0</v>
          </cell>
          <cell r="BJ96">
            <v>-188215.53</v>
          </cell>
          <cell r="BK96">
            <v>-197568.55</v>
          </cell>
          <cell r="BL96">
            <v>-5572544.8600000003</v>
          </cell>
          <cell r="BM96">
            <v>-621641.99</v>
          </cell>
          <cell r="BN96">
            <v>-566734.17000000004</v>
          </cell>
          <cell r="BO96">
            <v>-774756.28</v>
          </cell>
          <cell r="BP96">
            <v>-210599.16</v>
          </cell>
          <cell r="BQ96">
            <v>-192599.32</v>
          </cell>
          <cell r="BR96">
            <v>-30057223.329999998</v>
          </cell>
          <cell r="BS96">
            <v>-298507.95</v>
          </cell>
          <cell r="BT96">
            <v>-52461</v>
          </cell>
          <cell r="BU96">
            <v>-2223097.66</v>
          </cell>
          <cell r="BV96">
            <v>-289719.64</v>
          </cell>
          <cell r="BW96">
            <v>-235030.25</v>
          </cell>
          <cell r="BX96">
            <v>-1775991.33</v>
          </cell>
          <cell r="BY96">
            <v>-125339.56</v>
          </cell>
          <cell r="BZ96">
            <v>-429535.34</v>
          </cell>
          <cell r="CA96">
            <v>-241182</v>
          </cell>
          <cell r="CB96">
            <v>-236439.34</v>
          </cell>
          <cell r="CC96">
            <v>-672235.33</v>
          </cell>
          <cell r="CD96">
            <v>-504514.73</v>
          </cell>
          <cell r="CE96">
            <v>-429480.34</v>
          </cell>
          <cell r="CF96">
            <v>-309531.33</v>
          </cell>
          <cell r="CG96">
            <v>-174608</v>
          </cell>
          <cell r="CH96">
            <v>-140228.67000000001</v>
          </cell>
          <cell r="CI96">
            <v>-87090.66</v>
          </cell>
          <cell r="CJ96">
            <v>-1138768.0900000001</v>
          </cell>
          <cell r="CK96">
            <v>-61401.34</v>
          </cell>
          <cell r="CL96">
            <v>-69520.25</v>
          </cell>
        </row>
        <row r="97">
          <cell r="A97" t="str">
            <v>4301020106.317</v>
          </cell>
          <cell r="B97" t="str">
            <v>ส่วนต่างค่ารักษาที่สูงกว่าข้อตกลงตามหลักเกณฑ์การจ่าย - กองทุนประกันสังคม - IP</v>
          </cell>
          <cell r="C97">
            <v>-7200124.96</v>
          </cell>
          <cell r="D97">
            <v>0</v>
          </cell>
          <cell r="E97">
            <v>68952.789999999994</v>
          </cell>
          <cell r="F97">
            <v>0</v>
          </cell>
          <cell r="G97">
            <v>-30497.51</v>
          </cell>
          <cell r="H97">
            <v>-68857.27</v>
          </cell>
          <cell r="I97">
            <v>-3116.38</v>
          </cell>
          <cell r="J97">
            <v>-89805.04</v>
          </cell>
          <cell r="K97">
            <v>-8111.42</v>
          </cell>
          <cell r="L97">
            <v>-45946.2</v>
          </cell>
          <cell r="M97">
            <v>0</v>
          </cell>
          <cell r="N97">
            <v>0</v>
          </cell>
          <cell r="O97">
            <v>-2658077.2799999998</v>
          </cell>
          <cell r="P97">
            <v>-79746.98</v>
          </cell>
          <cell r="Q97">
            <v>-55316.91</v>
          </cell>
          <cell r="R97">
            <v>-387014.64</v>
          </cell>
          <cell r="S97">
            <v>-115211.02</v>
          </cell>
          <cell r="T97">
            <v>-308324.09000000003</v>
          </cell>
          <cell r="U97">
            <v>-50783.81</v>
          </cell>
          <cell r="V97">
            <v>-84435.64</v>
          </cell>
          <cell r="W97">
            <v>-8636305.0899999999</v>
          </cell>
          <cell r="X97">
            <v>-105235.76</v>
          </cell>
          <cell r="Y97">
            <v>-163463.81</v>
          </cell>
          <cell r="Z97">
            <v>-175662.24</v>
          </cell>
          <cell r="AA97">
            <v>-28114.880000000001</v>
          </cell>
          <cell r="AB97">
            <v>-196513.3</v>
          </cell>
          <cell r="AC97">
            <v>-80822.100000000006</v>
          </cell>
          <cell r="AD97">
            <v>-546508.53</v>
          </cell>
          <cell r="AE97">
            <v>-68917.460000000006</v>
          </cell>
          <cell r="AF97">
            <v>0</v>
          </cell>
          <cell r="AG97">
            <v>-42968.92</v>
          </cell>
          <cell r="AH97">
            <v>-364828.77</v>
          </cell>
          <cell r="AI97">
            <v>0</v>
          </cell>
          <cell r="AJ97">
            <v>0</v>
          </cell>
          <cell r="AK97">
            <v>-21865451.760000002</v>
          </cell>
          <cell r="AL97">
            <v>-10641.96</v>
          </cell>
          <cell r="AM97">
            <v>-71924.429999999993</v>
          </cell>
          <cell r="AN97">
            <v>-393587.11</v>
          </cell>
          <cell r="AO97">
            <v>-478610.1</v>
          </cell>
          <cell r="AP97">
            <v>-52209.41</v>
          </cell>
          <cell r="AQ97">
            <v>0</v>
          </cell>
          <cell r="AR97">
            <v>-1044666.71</v>
          </cell>
          <cell r="AS97">
            <v>-9987.5400000000009</v>
          </cell>
          <cell r="AT97">
            <v>-65825.87</v>
          </cell>
          <cell r="AU97">
            <v>-159062.82</v>
          </cell>
          <cell r="AV97">
            <v>-27357.97</v>
          </cell>
          <cell r="AW97">
            <v>-102424.65</v>
          </cell>
          <cell r="AX97">
            <v>-146745.89000000001</v>
          </cell>
          <cell r="AY97">
            <v>-12404</v>
          </cell>
          <cell r="AZ97">
            <v>-82934.98</v>
          </cell>
          <cell r="BA97">
            <v>725873.66</v>
          </cell>
          <cell r="BB97">
            <v>40909.33</v>
          </cell>
          <cell r="BC97">
            <v>-6655161.1399999997</v>
          </cell>
          <cell r="BD97">
            <v>-364824.86</v>
          </cell>
          <cell r="BE97">
            <v>-13219.67</v>
          </cell>
          <cell r="BF97">
            <v>0</v>
          </cell>
          <cell r="BG97">
            <v>-2963764.65</v>
          </cell>
          <cell r="BH97">
            <v>-61727.42</v>
          </cell>
          <cell r="BI97">
            <v>0</v>
          </cell>
          <cell r="BJ97">
            <v>-36909</v>
          </cell>
          <cell r="BK97">
            <v>0</v>
          </cell>
          <cell r="BL97">
            <v>-5500907.6900000004</v>
          </cell>
          <cell r="BM97">
            <v>-37769.5</v>
          </cell>
          <cell r="BN97">
            <v>-64907.34</v>
          </cell>
          <cell r="BO97">
            <v>-3012</v>
          </cell>
          <cell r="BP97">
            <v>-2866.33</v>
          </cell>
          <cell r="BQ97">
            <v>-20026.54</v>
          </cell>
          <cell r="BR97">
            <v>-3203223.64</v>
          </cell>
          <cell r="BS97">
            <v>-352846.22</v>
          </cell>
          <cell r="BT97">
            <v>0</v>
          </cell>
          <cell r="BU97">
            <v>-2708505</v>
          </cell>
          <cell r="BV97">
            <v>-28574.97</v>
          </cell>
          <cell r="BW97">
            <v>-114805.33</v>
          </cell>
          <cell r="BX97">
            <v>-910493.2</v>
          </cell>
          <cell r="BY97">
            <v>0</v>
          </cell>
          <cell r="BZ97">
            <v>-18384</v>
          </cell>
          <cell r="CA97">
            <v>-127423.66</v>
          </cell>
          <cell r="CB97">
            <v>-96852.33</v>
          </cell>
          <cell r="CC97">
            <v>-503152</v>
          </cell>
          <cell r="CD97">
            <v>-318532.36</v>
          </cell>
          <cell r="CE97">
            <v>-167075.68</v>
          </cell>
          <cell r="CF97">
            <v>-95003.67</v>
          </cell>
          <cell r="CG97">
            <v>0</v>
          </cell>
          <cell r="CH97">
            <v>-100363.34</v>
          </cell>
          <cell r="CI97">
            <v>0</v>
          </cell>
          <cell r="CJ97">
            <v>-463014.01</v>
          </cell>
          <cell r="CK97">
            <v>-20381.330000000002</v>
          </cell>
          <cell r="CL97">
            <v>-90703.45</v>
          </cell>
        </row>
        <row r="98">
          <cell r="A98" t="str">
            <v>4301020106.319</v>
          </cell>
          <cell r="B98" t="str">
            <v>ส่วนต่างค่ารักษาที่สูงกว่าข้อตกลงในการจ่ายตาม DRG -ประกันสังคม IP</v>
          </cell>
          <cell r="C98">
            <v>0</v>
          </cell>
          <cell r="D98">
            <v>0</v>
          </cell>
          <cell r="E98">
            <v>-9728</v>
          </cell>
          <cell r="F98">
            <v>0</v>
          </cell>
          <cell r="G98">
            <v>0</v>
          </cell>
          <cell r="H98">
            <v>-7962.64</v>
          </cell>
          <cell r="I98">
            <v>0</v>
          </cell>
          <cell r="J98">
            <v>0</v>
          </cell>
          <cell r="K98">
            <v>-500</v>
          </cell>
          <cell r="L98">
            <v>0</v>
          </cell>
          <cell r="M98">
            <v>-969003.93</v>
          </cell>
          <cell r="N98">
            <v>0</v>
          </cell>
          <cell r="O98">
            <v>-269078.34000000003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-780</v>
          </cell>
          <cell r="AA98">
            <v>-27968.35</v>
          </cell>
          <cell r="AB98">
            <v>0</v>
          </cell>
          <cell r="AC98">
            <v>0</v>
          </cell>
          <cell r="AD98">
            <v>-1922</v>
          </cell>
          <cell r="AE98">
            <v>-65400.98</v>
          </cell>
          <cell r="AF98">
            <v>-141868.37</v>
          </cell>
          <cell r="AG98">
            <v>0</v>
          </cell>
          <cell r="AH98">
            <v>0</v>
          </cell>
          <cell r="AI98">
            <v>-141438.92000000001</v>
          </cell>
          <cell r="AJ98">
            <v>-37683.72</v>
          </cell>
          <cell r="AK98">
            <v>-180458.6</v>
          </cell>
          <cell r="AL98">
            <v>-4462</v>
          </cell>
          <cell r="AM98">
            <v>0</v>
          </cell>
          <cell r="AN98">
            <v>0</v>
          </cell>
          <cell r="AO98">
            <v>3367</v>
          </cell>
          <cell r="AP98">
            <v>0</v>
          </cell>
          <cell r="AQ98">
            <v>0</v>
          </cell>
          <cell r="AR98">
            <v>-850641.18</v>
          </cell>
          <cell r="AS98">
            <v>-26697</v>
          </cell>
          <cell r="AT98">
            <v>0</v>
          </cell>
          <cell r="AU98">
            <v>-6909.35</v>
          </cell>
          <cell r="AV98">
            <v>-644</v>
          </cell>
          <cell r="AW98">
            <v>0</v>
          </cell>
          <cell r="AX98">
            <v>0</v>
          </cell>
          <cell r="AY98">
            <v>0</v>
          </cell>
          <cell r="AZ98">
            <v>2362.7199999999998</v>
          </cell>
          <cell r="BA98">
            <v>0</v>
          </cell>
          <cell r="BB98">
            <v>-6133</v>
          </cell>
          <cell r="BC98">
            <v>0</v>
          </cell>
          <cell r="BD98">
            <v>0</v>
          </cell>
          <cell r="BE98">
            <v>0</v>
          </cell>
          <cell r="BF98">
            <v>0</v>
          </cell>
          <cell r="BG98">
            <v>0</v>
          </cell>
          <cell r="BH98">
            <v>0</v>
          </cell>
          <cell r="BI98">
            <v>0</v>
          </cell>
          <cell r="BJ98">
            <v>-145</v>
          </cell>
          <cell r="BK98">
            <v>0</v>
          </cell>
          <cell r="BL98">
            <v>0</v>
          </cell>
          <cell r="BM98">
            <v>0</v>
          </cell>
          <cell r="BN98">
            <v>0</v>
          </cell>
          <cell r="BO98">
            <v>0</v>
          </cell>
          <cell r="BP98">
            <v>0</v>
          </cell>
          <cell r="BQ98">
            <v>0</v>
          </cell>
          <cell r="BR98">
            <v>-1837889.1</v>
          </cell>
          <cell r="BS98">
            <v>-30259</v>
          </cell>
          <cell r="BT98">
            <v>-183931.1</v>
          </cell>
          <cell r="BU98">
            <v>6907</v>
          </cell>
          <cell r="BV98">
            <v>-3411</v>
          </cell>
          <cell r="BW98">
            <v>0</v>
          </cell>
          <cell r="BX98">
            <v>0</v>
          </cell>
          <cell r="BY98">
            <v>-14140.44</v>
          </cell>
          <cell r="BZ98">
            <v>-13153</v>
          </cell>
          <cell r="CA98">
            <v>-30</v>
          </cell>
          <cell r="CB98">
            <v>-100</v>
          </cell>
          <cell r="CC98">
            <v>-13373.2</v>
          </cell>
          <cell r="CD98">
            <v>-1606</v>
          </cell>
          <cell r="CE98">
            <v>0</v>
          </cell>
          <cell r="CF98">
            <v>0</v>
          </cell>
          <cell r="CG98">
            <v>-7083.16</v>
          </cell>
          <cell r="CH98">
            <v>0</v>
          </cell>
          <cell r="CI98">
            <v>-53140.66</v>
          </cell>
          <cell r="CJ98">
            <v>-9609.75</v>
          </cell>
          <cell r="CK98">
            <v>-9138.67</v>
          </cell>
          <cell r="CL98">
            <v>-17607.330000000002</v>
          </cell>
        </row>
        <row r="99">
          <cell r="A99" t="str">
            <v>4301020106.320</v>
          </cell>
          <cell r="B99" t="str">
            <v>ส่วนต่างค่ารักษาที่ต่ำกว่าข้อตกลงในการจ่ายตาม DRG -ประกันสังคม IP</v>
          </cell>
          <cell r="C99">
            <v>0</v>
          </cell>
          <cell r="D99">
            <v>0</v>
          </cell>
          <cell r="E99">
            <v>15237.42</v>
          </cell>
          <cell r="F99">
            <v>0</v>
          </cell>
          <cell r="G99">
            <v>0</v>
          </cell>
          <cell r="H99">
            <v>19701.21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30787.5</v>
          </cell>
          <cell r="Q99">
            <v>63431.56</v>
          </cell>
          <cell r="R99">
            <v>0</v>
          </cell>
          <cell r="S99">
            <v>0</v>
          </cell>
          <cell r="T99">
            <v>155315.82999999999</v>
          </cell>
          <cell r="U99">
            <v>98527.12</v>
          </cell>
          <cell r="V99">
            <v>4072.37</v>
          </cell>
          <cell r="W99">
            <v>11658.6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82196.820000000007</v>
          </cell>
          <cell r="AG99">
            <v>0</v>
          </cell>
          <cell r="AH99">
            <v>0</v>
          </cell>
          <cell r="AI99">
            <v>0</v>
          </cell>
          <cell r="AJ99">
            <v>3367.16</v>
          </cell>
          <cell r="AK99">
            <v>0</v>
          </cell>
          <cell r="AL99">
            <v>0</v>
          </cell>
          <cell r="AM99">
            <v>2529.4</v>
          </cell>
          <cell r="AN99">
            <v>0</v>
          </cell>
          <cell r="AO99">
            <v>0</v>
          </cell>
          <cell r="AP99">
            <v>0</v>
          </cell>
          <cell r="AQ99">
            <v>49645.05</v>
          </cell>
          <cell r="AR99">
            <v>160609.15</v>
          </cell>
          <cell r="AS99">
            <v>0</v>
          </cell>
          <cell r="AT99">
            <v>0</v>
          </cell>
          <cell r="AU99">
            <v>27070.74</v>
          </cell>
          <cell r="AV99">
            <v>0</v>
          </cell>
          <cell r="AW99">
            <v>0</v>
          </cell>
          <cell r="AX99">
            <v>116055.67999999999</v>
          </cell>
          <cell r="AY99">
            <v>0</v>
          </cell>
          <cell r="AZ99">
            <v>0</v>
          </cell>
          <cell r="BA99">
            <v>0</v>
          </cell>
          <cell r="BB99">
            <v>0</v>
          </cell>
          <cell r="BC99">
            <v>0</v>
          </cell>
          <cell r="BD99">
            <v>0</v>
          </cell>
          <cell r="BE99">
            <v>0</v>
          </cell>
          <cell r="BF99">
            <v>0</v>
          </cell>
          <cell r="BG99">
            <v>0</v>
          </cell>
          <cell r="BH99">
            <v>59870.47</v>
          </cell>
          <cell r="BI99">
            <v>0</v>
          </cell>
          <cell r="BJ99">
            <v>0</v>
          </cell>
          <cell r="BK99">
            <v>0</v>
          </cell>
          <cell r="BL99">
            <v>0</v>
          </cell>
          <cell r="BM99">
            <v>0</v>
          </cell>
          <cell r="BN99">
            <v>0</v>
          </cell>
          <cell r="BO99">
            <v>119</v>
          </cell>
          <cell r="BP99">
            <v>0</v>
          </cell>
          <cell r="BQ99">
            <v>0</v>
          </cell>
          <cell r="BR99">
            <v>8299219.25</v>
          </cell>
          <cell r="BS99">
            <v>0</v>
          </cell>
          <cell r="BT99">
            <v>56483.1</v>
          </cell>
          <cell r="BU99">
            <v>0</v>
          </cell>
          <cell r="BV99">
            <v>0</v>
          </cell>
          <cell r="BW99">
            <v>35416.93</v>
          </cell>
          <cell r="BX99">
            <v>0</v>
          </cell>
          <cell r="BY99">
            <v>33984.44</v>
          </cell>
          <cell r="BZ99">
            <v>0</v>
          </cell>
          <cell r="CA99">
            <v>0</v>
          </cell>
          <cell r="CB99">
            <v>0</v>
          </cell>
          <cell r="CC99">
            <v>0</v>
          </cell>
          <cell r="CD99">
            <v>0</v>
          </cell>
          <cell r="CE99">
            <v>0</v>
          </cell>
          <cell r="CF99">
            <v>9023</v>
          </cell>
          <cell r="CG99">
            <v>3289.16</v>
          </cell>
          <cell r="CH99">
            <v>0</v>
          </cell>
          <cell r="CI99">
            <v>0</v>
          </cell>
          <cell r="CJ99">
            <v>10764.24</v>
          </cell>
          <cell r="CK99">
            <v>1298</v>
          </cell>
          <cell r="CL99">
            <v>0</v>
          </cell>
        </row>
        <row r="100">
          <cell r="A100" t="str">
            <v>4301020106.321</v>
          </cell>
          <cell r="B100" t="str">
            <v>รายได้ค่าบริหารจัดการประกันสังคม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222151.84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718020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5500.75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0</v>
          </cell>
          <cell r="AQ100">
            <v>0</v>
          </cell>
          <cell r="AR100">
            <v>0</v>
          </cell>
          <cell r="AS100">
            <v>0</v>
          </cell>
          <cell r="AT100">
            <v>0</v>
          </cell>
          <cell r="AU100">
            <v>0</v>
          </cell>
          <cell r="AV100">
            <v>92005.93</v>
          </cell>
          <cell r="AW100">
            <v>0</v>
          </cell>
          <cell r="AX100">
            <v>0</v>
          </cell>
          <cell r="AY100">
            <v>0</v>
          </cell>
          <cell r="AZ100">
            <v>0</v>
          </cell>
          <cell r="BA100">
            <v>0</v>
          </cell>
          <cell r="BB100">
            <v>0</v>
          </cell>
          <cell r="BC100">
            <v>0</v>
          </cell>
          <cell r="BD100">
            <v>0</v>
          </cell>
          <cell r="BE100">
            <v>0</v>
          </cell>
          <cell r="BF100">
            <v>0</v>
          </cell>
          <cell r="BG100">
            <v>0</v>
          </cell>
          <cell r="BH100">
            <v>0</v>
          </cell>
          <cell r="BI100">
            <v>0</v>
          </cell>
          <cell r="BJ100">
            <v>0</v>
          </cell>
          <cell r="BK100">
            <v>0</v>
          </cell>
          <cell r="BL100">
            <v>673119</v>
          </cell>
          <cell r="BM100">
            <v>0</v>
          </cell>
          <cell r="BN100">
            <v>0</v>
          </cell>
          <cell r="BO100">
            <v>0</v>
          </cell>
          <cell r="BP100">
            <v>0</v>
          </cell>
          <cell r="BQ100">
            <v>0</v>
          </cell>
          <cell r="BR100">
            <v>0</v>
          </cell>
          <cell r="BS100">
            <v>0</v>
          </cell>
          <cell r="BT100">
            <v>0</v>
          </cell>
          <cell r="BU100">
            <v>0</v>
          </cell>
          <cell r="BV100">
            <v>0</v>
          </cell>
          <cell r="BW100">
            <v>0</v>
          </cell>
          <cell r="BX100">
            <v>0</v>
          </cell>
          <cell r="BY100">
            <v>0</v>
          </cell>
          <cell r="BZ100">
            <v>0</v>
          </cell>
          <cell r="CA100">
            <v>0</v>
          </cell>
          <cell r="CB100">
            <v>0</v>
          </cell>
          <cell r="CC100">
            <v>0</v>
          </cell>
          <cell r="CD100">
            <v>0</v>
          </cell>
          <cell r="CE100">
            <v>0</v>
          </cell>
          <cell r="CF100">
            <v>13704</v>
          </cell>
          <cell r="CG100">
            <v>0</v>
          </cell>
          <cell r="CH100">
            <v>0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</row>
        <row r="101">
          <cell r="A101" t="str">
            <v>4301020106.322</v>
          </cell>
          <cell r="B101" t="str">
            <v>รายได้ค่าตอบแทนและพัฒนากิจการ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4944927.7300000004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0</v>
          </cell>
          <cell r="AQ101">
            <v>0</v>
          </cell>
          <cell r="AR101">
            <v>0</v>
          </cell>
          <cell r="AS101">
            <v>0</v>
          </cell>
          <cell r="AT101">
            <v>0</v>
          </cell>
          <cell r="AU101">
            <v>0</v>
          </cell>
          <cell r="AV101">
            <v>0</v>
          </cell>
          <cell r="AW101">
            <v>0</v>
          </cell>
          <cell r="AX101">
            <v>0</v>
          </cell>
          <cell r="AY101">
            <v>0</v>
          </cell>
          <cell r="AZ101">
            <v>0</v>
          </cell>
          <cell r="BA101">
            <v>5626837.1200000001</v>
          </cell>
          <cell r="BB101">
            <v>0</v>
          </cell>
          <cell r="BC101">
            <v>8899442.8900000006</v>
          </cell>
          <cell r="BD101">
            <v>0</v>
          </cell>
          <cell r="BE101">
            <v>0</v>
          </cell>
          <cell r="BF101">
            <v>0</v>
          </cell>
          <cell r="BG101">
            <v>0</v>
          </cell>
          <cell r="BH101">
            <v>0</v>
          </cell>
          <cell r="BI101">
            <v>0</v>
          </cell>
          <cell r="BJ101">
            <v>0</v>
          </cell>
          <cell r="BK101">
            <v>0</v>
          </cell>
          <cell r="BL101">
            <v>0</v>
          </cell>
          <cell r="BM101">
            <v>0</v>
          </cell>
          <cell r="BN101">
            <v>0</v>
          </cell>
          <cell r="BO101">
            <v>0</v>
          </cell>
          <cell r="BP101">
            <v>0</v>
          </cell>
          <cell r="BQ101">
            <v>0</v>
          </cell>
          <cell r="BR101">
            <v>0</v>
          </cell>
          <cell r="BS101">
            <v>0</v>
          </cell>
          <cell r="BT101">
            <v>0</v>
          </cell>
          <cell r="BU101">
            <v>0</v>
          </cell>
          <cell r="BV101">
            <v>0</v>
          </cell>
          <cell r="BW101">
            <v>0</v>
          </cell>
          <cell r="BX101">
            <v>0</v>
          </cell>
          <cell r="BY101">
            <v>0</v>
          </cell>
          <cell r="BZ101">
            <v>0</v>
          </cell>
          <cell r="CA101">
            <v>0</v>
          </cell>
          <cell r="CB101">
            <v>0</v>
          </cell>
          <cell r="CC101">
            <v>0</v>
          </cell>
          <cell r="CD101">
            <v>0</v>
          </cell>
          <cell r="CE101">
            <v>0</v>
          </cell>
          <cell r="CF101">
            <v>0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0</v>
          </cell>
        </row>
        <row r="102">
          <cell r="A102" t="str">
            <v>4301020106.503</v>
          </cell>
          <cell r="B102" t="str">
            <v>รายได้ค่ารักษาแรงงานต่างด้าว OP</v>
          </cell>
          <cell r="C102">
            <v>540036</v>
          </cell>
          <cell r="D102">
            <v>40037</v>
          </cell>
          <cell r="E102">
            <v>171687</v>
          </cell>
          <cell r="F102">
            <v>95235</v>
          </cell>
          <cell r="G102">
            <v>50253</v>
          </cell>
          <cell r="H102">
            <v>128828</v>
          </cell>
          <cell r="I102">
            <v>17219.5</v>
          </cell>
          <cell r="J102">
            <v>120738.75</v>
          </cell>
          <cell r="K102">
            <v>24755</v>
          </cell>
          <cell r="L102">
            <v>81318</v>
          </cell>
          <cell r="M102">
            <v>117812</v>
          </cell>
          <cell r="N102">
            <v>165</v>
          </cell>
          <cell r="O102">
            <v>200218</v>
          </cell>
          <cell r="P102">
            <v>84201</v>
          </cell>
          <cell r="Q102">
            <v>10139</v>
          </cell>
          <cell r="R102">
            <v>16764</v>
          </cell>
          <cell r="S102">
            <v>56096</v>
          </cell>
          <cell r="T102">
            <v>7626</v>
          </cell>
          <cell r="U102">
            <v>60927.12</v>
          </cell>
          <cell r="V102">
            <v>141637.1</v>
          </cell>
          <cell r="W102">
            <v>642383</v>
          </cell>
          <cell r="X102">
            <v>16212</v>
          </cell>
          <cell r="Y102">
            <v>183316</v>
          </cell>
          <cell r="Z102">
            <v>85318</v>
          </cell>
          <cell r="AA102">
            <v>1133</v>
          </cell>
          <cell r="AB102">
            <v>98211</v>
          </cell>
          <cell r="AC102">
            <v>70466</v>
          </cell>
          <cell r="AD102">
            <v>91559</v>
          </cell>
          <cell r="AE102">
            <v>21917</v>
          </cell>
          <cell r="AF102">
            <v>14851</v>
          </cell>
          <cell r="AG102">
            <v>15389</v>
          </cell>
          <cell r="AH102">
            <v>61643</v>
          </cell>
          <cell r="AI102">
            <v>153</v>
          </cell>
          <cell r="AJ102">
            <v>9968</v>
          </cell>
          <cell r="AK102">
            <v>84331</v>
          </cell>
          <cell r="AL102">
            <v>8891</v>
          </cell>
          <cell r="AM102">
            <v>627</v>
          </cell>
          <cell r="AN102">
            <v>61286</v>
          </cell>
          <cell r="AO102">
            <v>25451</v>
          </cell>
          <cell r="AP102">
            <v>65558</v>
          </cell>
          <cell r="AQ102">
            <v>17068</v>
          </cell>
          <cell r="AR102">
            <v>86505</v>
          </cell>
          <cell r="AS102">
            <v>21284</v>
          </cell>
          <cell r="AT102">
            <v>39693</v>
          </cell>
          <cell r="AU102">
            <v>70900</v>
          </cell>
          <cell r="AV102">
            <v>14063</v>
          </cell>
          <cell r="AW102">
            <v>7371</v>
          </cell>
          <cell r="AX102">
            <v>30122.7</v>
          </cell>
          <cell r="AY102">
            <v>6804</v>
          </cell>
          <cell r="AZ102">
            <v>16328</v>
          </cell>
          <cell r="BA102">
            <v>97114</v>
          </cell>
          <cell r="BB102">
            <v>8926</v>
          </cell>
          <cell r="BC102">
            <v>342601</v>
          </cell>
          <cell r="BD102">
            <v>199152</v>
          </cell>
          <cell r="BE102">
            <v>279674.75</v>
          </cell>
          <cell r="BF102">
            <v>91696</v>
          </cell>
          <cell r="BG102">
            <v>308477.5</v>
          </cell>
          <cell r="BH102">
            <v>30217.5</v>
          </cell>
          <cell r="BI102">
            <v>0</v>
          </cell>
          <cell r="BJ102">
            <v>0</v>
          </cell>
          <cell r="BK102">
            <v>0</v>
          </cell>
          <cell r="BL102">
            <v>71087</v>
          </cell>
          <cell r="BM102">
            <v>68587</v>
          </cell>
          <cell r="BN102">
            <v>6605</v>
          </cell>
          <cell r="BO102">
            <v>13568</v>
          </cell>
          <cell r="BP102">
            <v>39347.360000000001</v>
          </cell>
          <cell r="BQ102">
            <v>3299</v>
          </cell>
          <cell r="BR102">
            <v>442113</v>
          </cell>
          <cell r="BS102">
            <v>9959</v>
          </cell>
          <cell r="BT102">
            <v>24455</v>
          </cell>
          <cell r="BU102">
            <v>39178</v>
          </cell>
          <cell r="BV102">
            <v>0</v>
          </cell>
          <cell r="BW102">
            <v>21412</v>
          </cell>
          <cell r="BX102">
            <v>31012</v>
          </cell>
          <cell r="BY102">
            <v>12937</v>
          </cell>
          <cell r="BZ102">
            <v>4355</v>
          </cell>
          <cell r="CA102">
            <v>14753</v>
          </cell>
          <cell r="CB102">
            <v>27318</v>
          </cell>
          <cell r="CC102">
            <v>57182</v>
          </cell>
          <cell r="CD102">
            <v>33784</v>
          </cell>
          <cell r="CE102">
            <v>28347</v>
          </cell>
          <cell r="CF102">
            <v>6095</v>
          </cell>
          <cell r="CG102">
            <v>4666</v>
          </cell>
          <cell r="CH102">
            <v>25827</v>
          </cell>
          <cell r="CI102">
            <v>17339</v>
          </cell>
          <cell r="CJ102">
            <v>104419</v>
          </cell>
          <cell r="CK102">
            <v>2084</v>
          </cell>
          <cell r="CL102">
            <v>31055</v>
          </cell>
        </row>
        <row r="103">
          <cell r="A103" t="str">
            <v>4301020106.504</v>
          </cell>
          <cell r="B103" t="str">
            <v>รายได้ค่ารักษาแรงงานต่างด้าว IP</v>
          </cell>
          <cell r="C103">
            <v>2049120</v>
          </cell>
          <cell r="D103">
            <v>14389</v>
          </cell>
          <cell r="E103">
            <v>40167</v>
          </cell>
          <cell r="F103">
            <v>40655</v>
          </cell>
          <cell r="G103">
            <v>6873</v>
          </cell>
          <cell r="H103">
            <v>142844</v>
          </cell>
          <cell r="I103">
            <v>15848.76</v>
          </cell>
          <cell r="J103">
            <v>155417</v>
          </cell>
          <cell r="K103">
            <v>10647</v>
          </cell>
          <cell r="L103">
            <v>34940</v>
          </cell>
          <cell r="M103">
            <v>88803</v>
          </cell>
          <cell r="N103">
            <v>0</v>
          </cell>
          <cell r="O103">
            <v>88911</v>
          </cell>
          <cell r="P103">
            <v>10198</v>
          </cell>
          <cell r="Q103">
            <v>3607</v>
          </cell>
          <cell r="R103">
            <v>30729</v>
          </cell>
          <cell r="S103">
            <v>20968</v>
          </cell>
          <cell r="T103">
            <v>775</v>
          </cell>
          <cell r="U103">
            <v>21280</v>
          </cell>
          <cell r="V103">
            <v>34158.04</v>
          </cell>
          <cell r="W103">
            <v>1315651</v>
          </cell>
          <cell r="X103">
            <v>22133</v>
          </cell>
          <cell r="Y103">
            <v>102544</v>
          </cell>
          <cell r="Z103">
            <v>53430</v>
          </cell>
          <cell r="AA103">
            <v>2101.5</v>
          </cell>
          <cell r="AB103">
            <v>35286</v>
          </cell>
          <cell r="AC103">
            <v>93429</v>
          </cell>
          <cell r="AD103">
            <v>215898</v>
          </cell>
          <cell r="AE103">
            <v>12968</v>
          </cell>
          <cell r="AF103">
            <v>14132</v>
          </cell>
          <cell r="AG103">
            <v>7876</v>
          </cell>
          <cell r="AH103">
            <v>19004</v>
          </cell>
          <cell r="AI103">
            <v>4435</v>
          </cell>
          <cell r="AJ103">
            <v>8081</v>
          </cell>
          <cell r="AK103">
            <v>346289</v>
          </cell>
          <cell r="AL103">
            <v>0</v>
          </cell>
          <cell r="AM103">
            <v>0</v>
          </cell>
          <cell r="AN103">
            <v>83842</v>
          </cell>
          <cell r="AO103">
            <v>69322</v>
          </cell>
          <cell r="AP103">
            <v>43806</v>
          </cell>
          <cell r="AQ103">
            <v>33953</v>
          </cell>
          <cell r="AR103">
            <v>65780</v>
          </cell>
          <cell r="AS103">
            <v>12202</v>
          </cell>
          <cell r="AT103">
            <v>26629</v>
          </cell>
          <cell r="AU103">
            <v>30415</v>
          </cell>
          <cell r="AV103">
            <v>21002</v>
          </cell>
          <cell r="AW103">
            <v>3740</v>
          </cell>
          <cell r="AX103">
            <v>6129.75</v>
          </cell>
          <cell r="AY103">
            <v>0</v>
          </cell>
          <cell r="AZ103">
            <v>14633</v>
          </cell>
          <cell r="BA103">
            <v>142305</v>
          </cell>
          <cell r="BB103">
            <v>7786</v>
          </cell>
          <cell r="BC103">
            <v>428391</v>
          </cell>
          <cell r="BD103">
            <v>177428</v>
          </cell>
          <cell r="BE103">
            <v>90948.75</v>
          </cell>
          <cell r="BF103">
            <v>29583</v>
          </cell>
          <cell r="BG103">
            <v>273382.2</v>
          </cell>
          <cell r="BH103">
            <v>0</v>
          </cell>
          <cell r="BI103">
            <v>0</v>
          </cell>
          <cell r="BJ103">
            <v>0</v>
          </cell>
          <cell r="BK103">
            <v>0</v>
          </cell>
          <cell r="BL103">
            <v>176126</v>
          </cell>
          <cell r="BM103">
            <v>4445</v>
          </cell>
          <cell r="BN103">
            <v>6824</v>
          </cell>
          <cell r="BO103">
            <v>8227</v>
          </cell>
          <cell r="BP103">
            <v>34113</v>
          </cell>
          <cell r="BQ103">
            <v>0</v>
          </cell>
          <cell r="BR103">
            <v>958831</v>
          </cell>
          <cell r="BS103">
            <v>18361</v>
          </cell>
          <cell r="BT103">
            <v>16984</v>
          </cell>
          <cell r="BU103">
            <v>46017</v>
          </cell>
          <cell r="BV103">
            <v>0</v>
          </cell>
          <cell r="BW103">
            <v>9076</v>
          </cell>
          <cell r="BX103">
            <v>70393</v>
          </cell>
          <cell r="BY103">
            <v>16427</v>
          </cell>
          <cell r="BZ103">
            <v>0</v>
          </cell>
          <cell r="CA103">
            <v>12216</v>
          </cell>
          <cell r="CB103">
            <v>20546</v>
          </cell>
          <cell r="CC103">
            <v>98431</v>
          </cell>
          <cell r="CD103">
            <v>33846</v>
          </cell>
          <cell r="CE103">
            <v>11671</v>
          </cell>
          <cell r="CF103">
            <v>7310</v>
          </cell>
          <cell r="CG103">
            <v>3215</v>
          </cell>
          <cell r="CH103">
            <v>9890</v>
          </cell>
          <cell r="CI103">
            <v>4860</v>
          </cell>
          <cell r="CJ103">
            <v>130700</v>
          </cell>
          <cell r="CK103">
            <v>0</v>
          </cell>
          <cell r="CL103">
            <v>1157</v>
          </cell>
        </row>
        <row r="104">
          <cell r="A104" t="str">
            <v>4301020106.505</v>
          </cell>
          <cell r="B104" t="str">
            <v>ส่วนต่างค่ารักษาที่สูงกว่ากองทุนเหมาจ่ายรายหัว - กองทุนแรงงานต่างด้าว - OP</v>
          </cell>
          <cell r="C104">
            <v>-300155.23</v>
          </cell>
          <cell r="D104">
            <v>0</v>
          </cell>
          <cell r="E104">
            <v>-35996.230000000003</v>
          </cell>
          <cell r="F104">
            <v>-67765</v>
          </cell>
          <cell r="G104">
            <v>-41745</v>
          </cell>
          <cell r="H104">
            <v>0</v>
          </cell>
          <cell r="I104">
            <v>-9839.2999999999993</v>
          </cell>
          <cell r="J104">
            <v>0</v>
          </cell>
          <cell r="K104">
            <v>-24755</v>
          </cell>
          <cell r="L104">
            <v>-53175.23</v>
          </cell>
          <cell r="M104">
            <v>-100530</v>
          </cell>
          <cell r="N104">
            <v>0</v>
          </cell>
          <cell r="O104">
            <v>-12964.46</v>
          </cell>
          <cell r="P104">
            <v>-38589.230000000003</v>
          </cell>
          <cell r="Q104">
            <v>0</v>
          </cell>
          <cell r="R104">
            <v>-12070</v>
          </cell>
          <cell r="S104">
            <v>0</v>
          </cell>
          <cell r="T104">
            <v>0</v>
          </cell>
          <cell r="U104">
            <v>-14259</v>
          </cell>
          <cell r="V104">
            <v>-191474.67</v>
          </cell>
          <cell r="W104">
            <v>-607126</v>
          </cell>
          <cell r="X104">
            <v>-16212</v>
          </cell>
          <cell r="Y104">
            <v>-145716</v>
          </cell>
          <cell r="Z104">
            <v>-85318</v>
          </cell>
          <cell r="AA104">
            <v>-1133</v>
          </cell>
          <cell r="AB104">
            <v>-98211</v>
          </cell>
          <cell r="AC104">
            <v>-70466</v>
          </cell>
          <cell r="AD104">
            <v>-91559</v>
          </cell>
          <cell r="AE104">
            <v>-21917</v>
          </cell>
          <cell r="AF104">
            <v>-16820</v>
          </cell>
          <cell r="AG104">
            <v>-9265</v>
          </cell>
          <cell r="AH104">
            <v>-61643</v>
          </cell>
          <cell r="AI104">
            <v>-1446</v>
          </cell>
          <cell r="AJ104">
            <v>-9968</v>
          </cell>
          <cell r="AK104">
            <v>-77459.44</v>
          </cell>
          <cell r="AL104">
            <v>0</v>
          </cell>
          <cell r="AM104">
            <v>0</v>
          </cell>
          <cell r="AN104">
            <v>-33008</v>
          </cell>
          <cell r="AO104">
            <v>0</v>
          </cell>
          <cell r="AP104">
            <v>-35734</v>
          </cell>
          <cell r="AQ104">
            <v>-17068</v>
          </cell>
          <cell r="AR104">
            <v>-151715.18</v>
          </cell>
          <cell r="AS104">
            <v>-21273.360000000001</v>
          </cell>
          <cell r="AT104">
            <v>-3316</v>
          </cell>
          <cell r="AU104">
            <v>-13839.91</v>
          </cell>
          <cell r="AV104">
            <v>-14063</v>
          </cell>
          <cell r="AW104">
            <v>-8206</v>
          </cell>
          <cell r="AX104">
            <v>0</v>
          </cell>
          <cell r="AY104">
            <v>-6804</v>
          </cell>
          <cell r="AZ104">
            <v>0</v>
          </cell>
          <cell r="BA104">
            <v>-168099</v>
          </cell>
          <cell r="BB104">
            <v>-1569.4</v>
          </cell>
          <cell r="BC104">
            <v>0</v>
          </cell>
          <cell r="BD104">
            <v>-51036.81</v>
          </cell>
          <cell r="BE104">
            <v>-138462.1</v>
          </cell>
          <cell r="BF104">
            <v>-58547.37</v>
          </cell>
          <cell r="BG104">
            <v>-35204.949999999997</v>
          </cell>
          <cell r="BH104">
            <v>0</v>
          </cell>
          <cell r="BI104">
            <v>0</v>
          </cell>
          <cell r="BJ104">
            <v>0</v>
          </cell>
          <cell r="BK104">
            <v>0</v>
          </cell>
          <cell r="BL104">
            <v>-18754</v>
          </cell>
          <cell r="BM104">
            <v>0</v>
          </cell>
          <cell r="BN104">
            <v>-675</v>
          </cell>
          <cell r="BO104">
            <v>0</v>
          </cell>
          <cell r="BP104">
            <v>-128260</v>
          </cell>
          <cell r="BQ104">
            <v>0</v>
          </cell>
          <cell r="BR104">
            <v>-34490</v>
          </cell>
          <cell r="BS104">
            <v>0</v>
          </cell>
          <cell r="BT104">
            <v>-125516</v>
          </cell>
          <cell r="BU104">
            <v>0</v>
          </cell>
          <cell r="BV104">
            <v>0</v>
          </cell>
          <cell r="BW104">
            <v>-26678</v>
          </cell>
          <cell r="BX104">
            <v>0</v>
          </cell>
          <cell r="BY104">
            <v>-36343.120000000003</v>
          </cell>
          <cell r="BZ104">
            <v>-3775</v>
          </cell>
          <cell r="CA104">
            <v>-13839</v>
          </cell>
          <cell r="CB104">
            <v>0</v>
          </cell>
          <cell r="CC104">
            <v>-32161.11</v>
          </cell>
          <cell r="CD104">
            <v>-9977</v>
          </cell>
          <cell r="CE104">
            <v>-8177.04</v>
          </cell>
          <cell r="CF104">
            <v>0</v>
          </cell>
          <cell r="CG104">
            <v>0</v>
          </cell>
          <cell r="CH104">
            <v>0</v>
          </cell>
          <cell r="CI104">
            <v>-17339</v>
          </cell>
          <cell r="CJ104">
            <v>-86733</v>
          </cell>
          <cell r="CK104">
            <v>0</v>
          </cell>
          <cell r="CL104">
            <v>0</v>
          </cell>
        </row>
        <row r="105">
          <cell r="A105" t="str">
            <v>4301020106.507</v>
          </cell>
          <cell r="B105" t="str">
            <v>ส่วนต่างค่ารักษาที่สูงกว่ากองทุนเหมาจ่ายรายหัว - กองทุนแรงงานต่างด้าว - IP</v>
          </cell>
          <cell r="C105">
            <v>-881501.77</v>
          </cell>
          <cell r="D105">
            <v>0</v>
          </cell>
          <cell r="E105">
            <v>-7401.21</v>
          </cell>
          <cell r="F105">
            <v>-37991</v>
          </cell>
          <cell r="G105">
            <v>-3547</v>
          </cell>
          <cell r="H105">
            <v>0</v>
          </cell>
          <cell r="I105">
            <v>-15848.76</v>
          </cell>
          <cell r="J105">
            <v>0</v>
          </cell>
          <cell r="K105">
            <v>-10647</v>
          </cell>
          <cell r="L105">
            <v>-27755.17</v>
          </cell>
          <cell r="M105">
            <v>-86403</v>
          </cell>
          <cell r="N105">
            <v>0</v>
          </cell>
          <cell r="O105">
            <v>-29469.54</v>
          </cell>
          <cell r="P105">
            <v>-1626.52</v>
          </cell>
          <cell r="Q105">
            <v>0</v>
          </cell>
          <cell r="R105">
            <v>-54992</v>
          </cell>
          <cell r="S105">
            <v>0</v>
          </cell>
          <cell r="T105">
            <v>0</v>
          </cell>
          <cell r="U105">
            <v>-5462</v>
          </cell>
          <cell r="V105">
            <v>-32509.02</v>
          </cell>
          <cell r="W105">
            <v>-1315651</v>
          </cell>
          <cell r="X105">
            <v>-22133</v>
          </cell>
          <cell r="Y105">
            <v>0</v>
          </cell>
          <cell r="Z105">
            <v>-53430</v>
          </cell>
          <cell r="AA105">
            <v>-2101.5</v>
          </cell>
          <cell r="AB105">
            <v>-35286</v>
          </cell>
          <cell r="AC105">
            <v>-93429</v>
          </cell>
          <cell r="AD105">
            <v>-215898</v>
          </cell>
          <cell r="AE105">
            <v>-12968</v>
          </cell>
          <cell r="AF105">
            <v>-13982</v>
          </cell>
          <cell r="AG105">
            <v>-16707</v>
          </cell>
          <cell r="AH105">
            <v>-19004</v>
          </cell>
          <cell r="AI105">
            <v>0</v>
          </cell>
          <cell r="AJ105">
            <v>-1390</v>
          </cell>
          <cell r="AK105">
            <v>-332721.19</v>
          </cell>
          <cell r="AL105">
            <v>0</v>
          </cell>
          <cell r="AM105">
            <v>0</v>
          </cell>
          <cell r="AN105">
            <v>-23466</v>
          </cell>
          <cell r="AO105">
            <v>0</v>
          </cell>
          <cell r="AP105">
            <v>0</v>
          </cell>
          <cell r="AQ105">
            <v>-39061</v>
          </cell>
          <cell r="AR105">
            <v>-120427.49</v>
          </cell>
          <cell r="AS105">
            <v>-12202</v>
          </cell>
          <cell r="AT105">
            <v>-1767</v>
          </cell>
          <cell r="AU105">
            <v>-2617.46</v>
          </cell>
          <cell r="AV105">
            <v>-21002</v>
          </cell>
          <cell r="AW105">
            <v>-3740</v>
          </cell>
          <cell r="AX105">
            <v>-1855.26</v>
          </cell>
          <cell r="AY105">
            <v>0</v>
          </cell>
          <cell r="AZ105">
            <v>-10304</v>
          </cell>
          <cell r="BA105">
            <v>0</v>
          </cell>
          <cell r="BB105">
            <v>-6716</v>
          </cell>
          <cell r="BC105">
            <v>0</v>
          </cell>
          <cell r="BD105">
            <v>-51076.480000000003</v>
          </cell>
          <cell r="BE105">
            <v>-51599.82</v>
          </cell>
          <cell r="BF105">
            <v>-13739</v>
          </cell>
          <cell r="BG105">
            <v>-70843.5</v>
          </cell>
          <cell r="BH105">
            <v>0</v>
          </cell>
          <cell r="BI105">
            <v>0</v>
          </cell>
          <cell r="BJ105">
            <v>0</v>
          </cell>
          <cell r="BK105">
            <v>0</v>
          </cell>
          <cell r="BL105">
            <v>-48142.35</v>
          </cell>
          <cell r="BM105">
            <v>0</v>
          </cell>
          <cell r="BN105">
            <v>-6824</v>
          </cell>
          <cell r="BO105">
            <v>0</v>
          </cell>
          <cell r="BP105">
            <v>-3165</v>
          </cell>
          <cell r="BQ105">
            <v>0</v>
          </cell>
          <cell r="BR105">
            <v>-16113</v>
          </cell>
          <cell r="BS105">
            <v>0</v>
          </cell>
          <cell r="BT105">
            <v>-4978</v>
          </cell>
          <cell r="BU105">
            <v>0</v>
          </cell>
          <cell r="BV105">
            <v>0</v>
          </cell>
          <cell r="BW105">
            <v>0</v>
          </cell>
          <cell r="BX105">
            <v>0</v>
          </cell>
          <cell r="BY105">
            <v>0</v>
          </cell>
          <cell r="BZ105">
            <v>0</v>
          </cell>
          <cell r="CA105">
            <v>-12216</v>
          </cell>
          <cell r="CB105">
            <v>0</v>
          </cell>
          <cell r="CC105">
            <v>-113287.29</v>
          </cell>
          <cell r="CD105">
            <v>0</v>
          </cell>
          <cell r="CE105">
            <v>0</v>
          </cell>
          <cell r="CF105">
            <v>-7310</v>
          </cell>
          <cell r="CG105">
            <v>0</v>
          </cell>
          <cell r="CH105">
            <v>0</v>
          </cell>
          <cell r="CI105">
            <v>-4860</v>
          </cell>
          <cell r="CJ105">
            <v>-125469</v>
          </cell>
          <cell r="CK105">
            <v>0</v>
          </cell>
          <cell r="CL105">
            <v>0</v>
          </cell>
        </row>
        <row r="106">
          <cell r="A106" t="str">
            <v>4301020106.509</v>
          </cell>
          <cell r="B106" t="str">
            <v>รายได้ค่ารักษาแรงงานต่างด้าว-เบิกจากส่วนกลาง OP</v>
          </cell>
          <cell r="C106">
            <v>10624</v>
          </cell>
          <cell r="D106">
            <v>0</v>
          </cell>
          <cell r="E106">
            <v>20185.32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819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2338</v>
          </cell>
          <cell r="AQ106">
            <v>0</v>
          </cell>
          <cell r="AR106">
            <v>0</v>
          </cell>
          <cell r="AS106">
            <v>0</v>
          </cell>
          <cell r="AT106">
            <v>0</v>
          </cell>
          <cell r="AU106">
            <v>0</v>
          </cell>
          <cell r="AV106">
            <v>0</v>
          </cell>
          <cell r="AW106">
            <v>0</v>
          </cell>
          <cell r="AX106">
            <v>0</v>
          </cell>
          <cell r="AY106">
            <v>0</v>
          </cell>
          <cell r="AZ106">
            <v>0</v>
          </cell>
          <cell r="BA106">
            <v>0</v>
          </cell>
          <cell r="BB106">
            <v>0</v>
          </cell>
          <cell r="BC106">
            <v>99920.49</v>
          </cell>
          <cell r="BD106">
            <v>2470</v>
          </cell>
          <cell r="BE106">
            <v>73244.009999999995</v>
          </cell>
          <cell r="BF106">
            <v>0</v>
          </cell>
          <cell r="BG106">
            <v>0</v>
          </cell>
          <cell r="BH106">
            <v>0</v>
          </cell>
          <cell r="BI106">
            <v>0</v>
          </cell>
          <cell r="BJ106">
            <v>0</v>
          </cell>
          <cell r="BK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0</v>
          </cell>
          <cell r="BZ106">
            <v>0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</row>
        <row r="107">
          <cell r="A107" t="str">
            <v>4301020106.510</v>
          </cell>
          <cell r="B107" t="str">
            <v>ส่วนต่างค่ารักษาที่สูงกว่าข้อตกลงในการจ่ายตาม DRG -แรงงานต่างด้าว - IP</v>
          </cell>
          <cell r="C107">
            <v>0</v>
          </cell>
          <cell r="D107">
            <v>0</v>
          </cell>
          <cell r="E107">
            <v>-5081.47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-6944.6</v>
          </cell>
          <cell r="M107">
            <v>0</v>
          </cell>
          <cell r="N107">
            <v>0</v>
          </cell>
          <cell r="O107">
            <v>-2638.32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-76044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-4435</v>
          </cell>
          <cell r="AJ107">
            <v>-6691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-5236</v>
          </cell>
          <cell r="AQ107">
            <v>0</v>
          </cell>
          <cell r="AR107">
            <v>0</v>
          </cell>
          <cell r="AS107">
            <v>-2014</v>
          </cell>
          <cell r="AT107">
            <v>0</v>
          </cell>
          <cell r="AU107">
            <v>0</v>
          </cell>
          <cell r="AV107">
            <v>0</v>
          </cell>
          <cell r="AW107">
            <v>0</v>
          </cell>
          <cell r="AX107">
            <v>-107.01</v>
          </cell>
          <cell r="AY107">
            <v>0</v>
          </cell>
          <cell r="AZ107">
            <v>0</v>
          </cell>
          <cell r="BA107">
            <v>0</v>
          </cell>
          <cell r="BB107">
            <v>0</v>
          </cell>
          <cell r="BC107">
            <v>-18702.5</v>
          </cell>
          <cell r="BD107">
            <v>0</v>
          </cell>
          <cell r="BE107">
            <v>0</v>
          </cell>
          <cell r="BF107">
            <v>0</v>
          </cell>
          <cell r="BG107">
            <v>-71768.59</v>
          </cell>
          <cell r="BH107">
            <v>0</v>
          </cell>
          <cell r="BI107">
            <v>0</v>
          </cell>
          <cell r="BJ107">
            <v>0</v>
          </cell>
          <cell r="BK107">
            <v>0</v>
          </cell>
          <cell r="BL107">
            <v>-47183.32</v>
          </cell>
          <cell r="BM107">
            <v>0</v>
          </cell>
          <cell r="BN107">
            <v>0</v>
          </cell>
          <cell r="BO107">
            <v>0</v>
          </cell>
          <cell r="BP107">
            <v>0</v>
          </cell>
          <cell r="BQ107">
            <v>0</v>
          </cell>
          <cell r="BR107">
            <v>-1383242.44</v>
          </cell>
          <cell r="BS107">
            <v>0</v>
          </cell>
          <cell r="BT107">
            <v>0</v>
          </cell>
          <cell r="BU107">
            <v>0</v>
          </cell>
          <cell r="BV107">
            <v>0</v>
          </cell>
          <cell r="BW107">
            <v>0</v>
          </cell>
          <cell r="BX107">
            <v>0</v>
          </cell>
          <cell r="BY107">
            <v>0</v>
          </cell>
          <cell r="BZ107">
            <v>0</v>
          </cell>
          <cell r="CA107">
            <v>0</v>
          </cell>
          <cell r="CB107">
            <v>0</v>
          </cell>
          <cell r="CC107">
            <v>0</v>
          </cell>
          <cell r="CD107">
            <v>-13505.51</v>
          </cell>
          <cell r="CE107">
            <v>0</v>
          </cell>
          <cell r="CF107">
            <v>0</v>
          </cell>
          <cell r="CG107">
            <v>0</v>
          </cell>
          <cell r="CH107">
            <v>0</v>
          </cell>
          <cell r="CI107">
            <v>0</v>
          </cell>
          <cell r="CJ107">
            <v>0</v>
          </cell>
          <cell r="CK107">
            <v>0</v>
          </cell>
          <cell r="CL107">
            <v>0</v>
          </cell>
        </row>
        <row r="108">
          <cell r="A108" t="str">
            <v>4301020106.511</v>
          </cell>
          <cell r="B108" t="str">
            <v>ส่วนต่างค่ารักษาที่ต่ำกว่าข้อตกลงในการจ่ายตาม DRG -แรงงานต่างด้าว - IP</v>
          </cell>
          <cell r="C108">
            <v>0</v>
          </cell>
          <cell r="D108">
            <v>0</v>
          </cell>
          <cell r="E108">
            <v>1796.41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20688</v>
          </cell>
          <cell r="K108">
            <v>0</v>
          </cell>
          <cell r="L108">
            <v>0</v>
          </cell>
          <cell r="M108">
            <v>93482.8</v>
          </cell>
          <cell r="N108">
            <v>0</v>
          </cell>
          <cell r="O108">
            <v>8491.42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9776.2000000000007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  <cell r="AN108">
            <v>1274</v>
          </cell>
          <cell r="AO108">
            <v>0</v>
          </cell>
          <cell r="AP108">
            <v>27</v>
          </cell>
          <cell r="AQ108">
            <v>0</v>
          </cell>
          <cell r="AR108">
            <v>0</v>
          </cell>
          <cell r="AS108">
            <v>0</v>
          </cell>
          <cell r="AT108">
            <v>0</v>
          </cell>
          <cell r="AU108">
            <v>0</v>
          </cell>
          <cell r="AV108">
            <v>0</v>
          </cell>
          <cell r="AW108">
            <v>0</v>
          </cell>
          <cell r="AX108">
            <v>0</v>
          </cell>
          <cell r="AY108">
            <v>0</v>
          </cell>
          <cell r="AZ108">
            <v>0</v>
          </cell>
          <cell r="BA108">
            <v>0</v>
          </cell>
          <cell r="BB108">
            <v>0</v>
          </cell>
          <cell r="BC108">
            <v>9761.36</v>
          </cell>
          <cell r="BD108">
            <v>0</v>
          </cell>
          <cell r="BE108">
            <v>0</v>
          </cell>
          <cell r="BF108">
            <v>0</v>
          </cell>
          <cell r="BG108">
            <v>-21214.77</v>
          </cell>
          <cell r="BH108">
            <v>0</v>
          </cell>
          <cell r="BI108">
            <v>0</v>
          </cell>
          <cell r="BJ108">
            <v>0</v>
          </cell>
          <cell r="BK108">
            <v>0</v>
          </cell>
          <cell r="BL108">
            <v>0</v>
          </cell>
          <cell r="BM108">
            <v>0</v>
          </cell>
          <cell r="BN108">
            <v>0</v>
          </cell>
          <cell r="BO108">
            <v>0</v>
          </cell>
          <cell r="BP108">
            <v>0</v>
          </cell>
          <cell r="BQ108">
            <v>0</v>
          </cell>
          <cell r="BR108">
            <v>715290.04</v>
          </cell>
          <cell r="BS108">
            <v>0</v>
          </cell>
          <cell r="BT108">
            <v>0</v>
          </cell>
          <cell r="BU108">
            <v>0</v>
          </cell>
          <cell r="BV108">
            <v>0</v>
          </cell>
          <cell r="BW108">
            <v>0</v>
          </cell>
          <cell r="BX108">
            <v>0</v>
          </cell>
          <cell r="BY108">
            <v>0</v>
          </cell>
          <cell r="BZ108">
            <v>0</v>
          </cell>
          <cell r="CA108">
            <v>0</v>
          </cell>
          <cell r="CB108">
            <v>0</v>
          </cell>
          <cell r="CC108">
            <v>0</v>
          </cell>
          <cell r="CD108">
            <v>7415</v>
          </cell>
          <cell r="CE108">
            <v>0</v>
          </cell>
          <cell r="CF108">
            <v>0</v>
          </cell>
          <cell r="CG108">
            <v>0</v>
          </cell>
          <cell r="CH108">
            <v>0</v>
          </cell>
          <cell r="CI108">
            <v>0</v>
          </cell>
          <cell r="CJ108">
            <v>1932.4</v>
          </cell>
          <cell r="CK108">
            <v>0</v>
          </cell>
          <cell r="CL108">
            <v>0</v>
          </cell>
        </row>
        <row r="109">
          <cell r="A109" t="str">
            <v>4301020106.512</v>
          </cell>
          <cell r="B109" t="str">
            <v xml:space="preserve">รายได้ค่ารักษาแรงงานต่างด้าว OP นอก CUP </v>
          </cell>
          <cell r="C109">
            <v>112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775</v>
          </cell>
          <cell r="L109">
            <v>0</v>
          </cell>
          <cell r="M109">
            <v>0</v>
          </cell>
          <cell r="N109">
            <v>0</v>
          </cell>
          <cell r="O109">
            <v>51080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1130</v>
          </cell>
          <cell r="U109">
            <v>340</v>
          </cell>
          <cell r="V109">
            <v>595</v>
          </cell>
          <cell r="W109">
            <v>118137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6305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2205</v>
          </cell>
          <cell r="AH109">
            <v>18668</v>
          </cell>
          <cell r="AI109">
            <v>56957</v>
          </cell>
          <cell r="AJ109">
            <v>2842</v>
          </cell>
          <cell r="AK109">
            <v>63724</v>
          </cell>
          <cell r="AL109">
            <v>0</v>
          </cell>
          <cell r="AM109">
            <v>0</v>
          </cell>
          <cell r="AN109">
            <v>1568</v>
          </cell>
          <cell r="AO109">
            <v>0</v>
          </cell>
          <cell r="AP109">
            <v>0</v>
          </cell>
          <cell r="AQ109">
            <v>0</v>
          </cell>
          <cell r="AR109">
            <v>450</v>
          </cell>
          <cell r="AS109">
            <v>0</v>
          </cell>
          <cell r="AT109">
            <v>0</v>
          </cell>
          <cell r="AU109">
            <v>722</v>
          </cell>
          <cell r="AV109">
            <v>0</v>
          </cell>
          <cell r="AW109">
            <v>0</v>
          </cell>
          <cell r="AX109">
            <v>0</v>
          </cell>
          <cell r="AY109">
            <v>0</v>
          </cell>
          <cell r="AZ109">
            <v>0</v>
          </cell>
          <cell r="BA109">
            <v>0</v>
          </cell>
          <cell r="BB109">
            <v>0</v>
          </cell>
          <cell r="BC109">
            <v>33767</v>
          </cell>
          <cell r="BD109">
            <v>0</v>
          </cell>
          <cell r="BE109">
            <v>0</v>
          </cell>
          <cell r="BF109">
            <v>0</v>
          </cell>
          <cell r="BG109">
            <v>69636</v>
          </cell>
          <cell r="BH109">
            <v>0</v>
          </cell>
          <cell r="BI109">
            <v>5131</v>
          </cell>
          <cell r="BJ109">
            <v>0</v>
          </cell>
          <cell r="BK109">
            <v>37491</v>
          </cell>
          <cell r="BL109">
            <v>6407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278203</v>
          </cell>
          <cell r="BS109">
            <v>0</v>
          </cell>
          <cell r="BT109">
            <v>0</v>
          </cell>
          <cell r="BU109">
            <v>4342</v>
          </cell>
          <cell r="BV109">
            <v>0</v>
          </cell>
          <cell r="BW109">
            <v>0</v>
          </cell>
          <cell r="BX109">
            <v>0</v>
          </cell>
          <cell r="BY109">
            <v>0</v>
          </cell>
          <cell r="BZ109">
            <v>0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0</v>
          </cell>
          <cell r="CF109">
            <v>0</v>
          </cell>
          <cell r="CG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0</v>
          </cell>
        </row>
        <row r="110">
          <cell r="A110" t="str">
            <v>4301020106.513</v>
          </cell>
          <cell r="B110" t="str">
            <v>รายได้ค่ารักษาแรงงานต่างด้าว IP นอก CUP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145987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318814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11765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8831</v>
          </cell>
          <cell r="AH110">
            <v>20921</v>
          </cell>
          <cell r="AI110">
            <v>18916</v>
          </cell>
          <cell r="AJ110">
            <v>2497</v>
          </cell>
          <cell r="AK110">
            <v>308062</v>
          </cell>
          <cell r="AL110">
            <v>0</v>
          </cell>
          <cell r="AM110">
            <v>0</v>
          </cell>
          <cell r="AN110">
            <v>0</v>
          </cell>
          <cell r="AO110">
            <v>0</v>
          </cell>
          <cell r="AP110">
            <v>0</v>
          </cell>
          <cell r="AQ110">
            <v>0</v>
          </cell>
          <cell r="AR110">
            <v>0</v>
          </cell>
          <cell r="AS110">
            <v>0</v>
          </cell>
          <cell r="AT110">
            <v>0</v>
          </cell>
          <cell r="AU110">
            <v>0</v>
          </cell>
          <cell r="AV110">
            <v>0</v>
          </cell>
          <cell r="AW110">
            <v>0</v>
          </cell>
          <cell r="AX110">
            <v>0</v>
          </cell>
          <cell r="AY110">
            <v>0</v>
          </cell>
          <cell r="AZ110">
            <v>0</v>
          </cell>
          <cell r="BA110">
            <v>0</v>
          </cell>
          <cell r="BB110">
            <v>0</v>
          </cell>
          <cell r="BC110">
            <v>289017.19</v>
          </cell>
          <cell r="BD110">
            <v>0</v>
          </cell>
          <cell r="BE110">
            <v>0</v>
          </cell>
          <cell r="BF110">
            <v>0</v>
          </cell>
          <cell r="BG110">
            <v>326808.3</v>
          </cell>
          <cell r="BH110">
            <v>0</v>
          </cell>
          <cell r="BI110">
            <v>0</v>
          </cell>
          <cell r="BJ110">
            <v>0</v>
          </cell>
          <cell r="BK110">
            <v>0</v>
          </cell>
          <cell r="BL110">
            <v>81310</v>
          </cell>
          <cell r="BM110">
            <v>7980</v>
          </cell>
          <cell r="BN110">
            <v>0</v>
          </cell>
          <cell r="BO110">
            <v>0</v>
          </cell>
          <cell r="BP110">
            <v>0</v>
          </cell>
          <cell r="BQ110">
            <v>0</v>
          </cell>
          <cell r="BR110">
            <v>668377</v>
          </cell>
          <cell r="BS110">
            <v>0</v>
          </cell>
          <cell r="BT110">
            <v>0</v>
          </cell>
          <cell r="BU110">
            <v>69788</v>
          </cell>
          <cell r="BV110">
            <v>0</v>
          </cell>
          <cell r="BW110">
            <v>0</v>
          </cell>
          <cell r="BX110">
            <v>0</v>
          </cell>
          <cell r="BY110">
            <v>0</v>
          </cell>
          <cell r="BZ110">
            <v>0</v>
          </cell>
          <cell r="CA110">
            <v>0</v>
          </cell>
          <cell r="CB110">
            <v>0</v>
          </cell>
          <cell r="CC110">
            <v>0</v>
          </cell>
          <cell r="CD110">
            <v>0</v>
          </cell>
          <cell r="CE110">
            <v>0</v>
          </cell>
          <cell r="CF110">
            <v>0</v>
          </cell>
          <cell r="CG110">
            <v>0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  <cell r="CL110">
            <v>0</v>
          </cell>
        </row>
        <row r="111">
          <cell r="A111" t="str">
            <v>4301020106.514</v>
          </cell>
          <cell r="B111" t="str">
            <v>รายได้ค่ารักษาแรงงานต่างด้าว-เบิกจากส่วนกลาง IP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92730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5612</v>
          </cell>
          <cell r="AO111">
            <v>0</v>
          </cell>
          <cell r="AP111">
            <v>0</v>
          </cell>
          <cell r="AQ111">
            <v>0</v>
          </cell>
          <cell r="AR111">
            <v>500</v>
          </cell>
          <cell r="AS111">
            <v>0</v>
          </cell>
          <cell r="AT111">
            <v>0</v>
          </cell>
          <cell r="AU111">
            <v>0</v>
          </cell>
          <cell r="AV111">
            <v>0</v>
          </cell>
          <cell r="AW111">
            <v>0</v>
          </cell>
          <cell r="AX111">
            <v>0</v>
          </cell>
          <cell r="AY111">
            <v>0</v>
          </cell>
          <cell r="AZ111">
            <v>0</v>
          </cell>
          <cell r="BA111">
            <v>0</v>
          </cell>
          <cell r="BB111">
            <v>0</v>
          </cell>
          <cell r="BC111">
            <v>0</v>
          </cell>
          <cell r="BD111">
            <v>0</v>
          </cell>
          <cell r="BE111">
            <v>0</v>
          </cell>
          <cell r="BF111">
            <v>0</v>
          </cell>
          <cell r="BG111">
            <v>44730</v>
          </cell>
          <cell r="BH111">
            <v>0</v>
          </cell>
          <cell r="BI111">
            <v>0</v>
          </cell>
          <cell r="BJ111">
            <v>0</v>
          </cell>
          <cell r="BK111">
            <v>0</v>
          </cell>
          <cell r="BL111">
            <v>0</v>
          </cell>
          <cell r="BM111">
            <v>0</v>
          </cell>
          <cell r="BN111">
            <v>0</v>
          </cell>
          <cell r="BO111">
            <v>0</v>
          </cell>
          <cell r="BP111">
            <v>0</v>
          </cell>
          <cell r="BQ111">
            <v>0</v>
          </cell>
          <cell r="BR111">
            <v>0</v>
          </cell>
          <cell r="BS111">
            <v>0</v>
          </cell>
          <cell r="BT111">
            <v>0</v>
          </cell>
          <cell r="BU111">
            <v>0</v>
          </cell>
          <cell r="BV111">
            <v>0</v>
          </cell>
          <cell r="BW111">
            <v>0</v>
          </cell>
          <cell r="BX111">
            <v>0</v>
          </cell>
          <cell r="BY111">
            <v>500</v>
          </cell>
          <cell r="BZ111">
            <v>0</v>
          </cell>
          <cell r="CA111">
            <v>0</v>
          </cell>
          <cell r="CB111">
            <v>0</v>
          </cell>
          <cell r="CC111">
            <v>0</v>
          </cell>
          <cell r="CD111">
            <v>0</v>
          </cell>
          <cell r="CE111">
            <v>16745.900000000001</v>
          </cell>
          <cell r="CF111">
            <v>0</v>
          </cell>
          <cell r="CG111">
            <v>0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  <cell r="CL111">
            <v>0</v>
          </cell>
        </row>
        <row r="112">
          <cell r="A112" t="str">
            <v>4301020106.515</v>
          </cell>
          <cell r="B112" t="str">
            <v>ส่วนต่างค่ารักษาที่สูงกว่าข้อตกลงในการจ่ายตามหลักเกณฑ์ฯ เงินประกันสุขภาพคนต่างด้าว/แรงงานต่างด้าว OP</v>
          </cell>
          <cell r="C112">
            <v>0</v>
          </cell>
          <cell r="D112">
            <v>0</v>
          </cell>
          <cell r="E112">
            <v>-1703.83</v>
          </cell>
          <cell r="F112">
            <v>0</v>
          </cell>
          <cell r="G112">
            <v>-4407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620</v>
          </cell>
          <cell r="N112">
            <v>0</v>
          </cell>
          <cell r="O112">
            <v>-4184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-8329</v>
          </cell>
          <cell r="AH112">
            <v>0</v>
          </cell>
          <cell r="AI112">
            <v>0</v>
          </cell>
          <cell r="AJ112">
            <v>0</v>
          </cell>
          <cell r="AK112">
            <v>0</v>
          </cell>
          <cell r="AL112">
            <v>0</v>
          </cell>
          <cell r="AM112">
            <v>0</v>
          </cell>
          <cell r="AN112">
            <v>0</v>
          </cell>
          <cell r="AO112">
            <v>0</v>
          </cell>
          <cell r="AP112">
            <v>0</v>
          </cell>
          <cell r="AQ112">
            <v>0</v>
          </cell>
          <cell r="AR112">
            <v>0</v>
          </cell>
          <cell r="AS112">
            <v>0</v>
          </cell>
          <cell r="AT112">
            <v>0</v>
          </cell>
          <cell r="AU112">
            <v>0</v>
          </cell>
          <cell r="AV112">
            <v>0</v>
          </cell>
          <cell r="AW112">
            <v>0</v>
          </cell>
          <cell r="AX112">
            <v>0</v>
          </cell>
          <cell r="AY112">
            <v>0</v>
          </cell>
          <cell r="AZ112">
            <v>0</v>
          </cell>
          <cell r="BA112">
            <v>0</v>
          </cell>
          <cell r="BB112">
            <v>0</v>
          </cell>
          <cell r="BC112">
            <v>-8255</v>
          </cell>
          <cell r="BD112">
            <v>0</v>
          </cell>
          <cell r="BE112">
            <v>0</v>
          </cell>
          <cell r="BF112">
            <v>0</v>
          </cell>
          <cell r="BG112">
            <v>0</v>
          </cell>
          <cell r="BH112">
            <v>0</v>
          </cell>
          <cell r="BI112">
            <v>0</v>
          </cell>
          <cell r="BJ112">
            <v>0</v>
          </cell>
          <cell r="BK112">
            <v>0</v>
          </cell>
          <cell r="BL112">
            <v>0</v>
          </cell>
          <cell r="BM112">
            <v>0</v>
          </cell>
          <cell r="BN112">
            <v>0</v>
          </cell>
          <cell r="BO112">
            <v>0</v>
          </cell>
          <cell r="BP112">
            <v>0</v>
          </cell>
          <cell r="BQ112">
            <v>0</v>
          </cell>
          <cell r="BR112">
            <v>0</v>
          </cell>
          <cell r="BS112">
            <v>0</v>
          </cell>
          <cell r="BT112">
            <v>0</v>
          </cell>
          <cell r="BU112">
            <v>0</v>
          </cell>
          <cell r="BV112">
            <v>0</v>
          </cell>
          <cell r="BW112">
            <v>0</v>
          </cell>
          <cell r="BX112">
            <v>0</v>
          </cell>
          <cell r="BY112">
            <v>0</v>
          </cell>
          <cell r="BZ112">
            <v>0</v>
          </cell>
          <cell r="CA112">
            <v>0</v>
          </cell>
          <cell r="CB112">
            <v>0</v>
          </cell>
          <cell r="CC112">
            <v>0</v>
          </cell>
          <cell r="CD112">
            <v>0</v>
          </cell>
          <cell r="CE112">
            <v>0</v>
          </cell>
          <cell r="CF112">
            <v>0</v>
          </cell>
          <cell r="CG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</row>
        <row r="113">
          <cell r="A113" t="str">
            <v>4301020106.516</v>
          </cell>
          <cell r="B113" t="str">
            <v>รายได้ค่าตรวจสุขภาพแรงงานต่างด้าว</v>
          </cell>
          <cell r="C113">
            <v>56500</v>
          </cell>
          <cell r="D113">
            <v>0</v>
          </cell>
          <cell r="E113">
            <v>46500</v>
          </cell>
          <cell r="F113">
            <v>0</v>
          </cell>
          <cell r="G113">
            <v>0</v>
          </cell>
          <cell r="H113">
            <v>0</v>
          </cell>
          <cell r="I113">
            <v>6000</v>
          </cell>
          <cell r="J113">
            <v>0</v>
          </cell>
          <cell r="K113">
            <v>0</v>
          </cell>
          <cell r="L113">
            <v>12000</v>
          </cell>
          <cell r="M113">
            <v>15700</v>
          </cell>
          <cell r="N113">
            <v>0</v>
          </cell>
          <cell r="O113">
            <v>1000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3000</v>
          </cell>
          <cell r="V113">
            <v>30250</v>
          </cell>
          <cell r="W113">
            <v>23000</v>
          </cell>
          <cell r="X113">
            <v>5500</v>
          </cell>
          <cell r="Y113">
            <v>0</v>
          </cell>
          <cell r="Z113">
            <v>0</v>
          </cell>
          <cell r="AA113">
            <v>0</v>
          </cell>
          <cell r="AB113">
            <v>26000</v>
          </cell>
          <cell r="AC113">
            <v>0</v>
          </cell>
          <cell r="AD113">
            <v>1000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  <cell r="AN113">
            <v>2700</v>
          </cell>
          <cell r="AO113">
            <v>10500</v>
          </cell>
          <cell r="AP113">
            <v>32200</v>
          </cell>
          <cell r="AQ113">
            <v>5400</v>
          </cell>
          <cell r="AR113">
            <v>1000</v>
          </cell>
          <cell r="AS113">
            <v>0</v>
          </cell>
          <cell r="AT113">
            <v>0</v>
          </cell>
          <cell r="AU113">
            <v>18770</v>
          </cell>
          <cell r="AV113">
            <v>0</v>
          </cell>
          <cell r="AW113">
            <v>0</v>
          </cell>
          <cell r="AX113">
            <v>0</v>
          </cell>
          <cell r="AY113">
            <v>0</v>
          </cell>
          <cell r="AZ113">
            <v>0</v>
          </cell>
          <cell r="BA113">
            <v>0</v>
          </cell>
          <cell r="BB113">
            <v>0</v>
          </cell>
          <cell r="BC113">
            <v>0</v>
          </cell>
          <cell r="BD113">
            <v>0</v>
          </cell>
          <cell r="BE113">
            <v>19000</v>
          </cell>
          <cell r="BF113">
            <v>0</v>
          </cell>
          <cell r="BG113">
            <v>13500</v>
          </cell>
          <cell r="BH113">
            <v>0</v>
          </cell>
          <cell r="BI113">
            <v>0</v>
          </cell>
          <cell r="BJ113">
            <v>0</v>
          </cell>
          <cell r="BK113">
            <v>0</v>
          </cell>
          <cell r="BL113">
            <v>0</v>
          </cell>
          <cell r="BM113">
            <v>8000</v>
          </cell>
          <cell r="BN113">
            <v>0</v>
          </cell>
          <cell r="BO113">
            <v>0</v>
          </cell>
          <cell r="BP113">
            <v>8000</v>
          </cell>
          <cell r="BQ113">
            <v>7500</v>
          </cell>
          <cell r="BR113">
            <v>97060</v>
          </cell>
          <cell r="BS113">
            <v>0</v>
          </cell>
          <cell r="BT113">
            <v>0</v>
          </cell>
          <cell r="BU113">
            <v>1000</v>
          </cell>
          <cell r="BV113">
            <v>0</v>
          </cell>
          <cell r="BW113">
            <v>0</v>
          </cell>
          <cell r="BX113">
            <v>0</v>
          </cell>
          <cell r="BY113">
            <v>500</v>
          </cell>
          <cell r="BZ113">
            <v>1000</v>
          </cell>
          <cell r="CA113">
            <v>1000</v>
          </cell>
          <cell r="CB113">
            <v>500</v>
          </cell>
          <cell r="CC113">
            <v>8000</v>
          </cell>
          <cell r="CD113">
            <v>0</v>
          </cell>
          <cell r="CE113">
            <v>0</v>
          </cell>
          <cell r="CF113">
            <v>0</v>
          </cell>
          <cell r="CG113">
            <v>0</v>
          </cell>
          <cell r="CH113">
            <v>0</v>
          </cell>
          <cell r="CI113">
            <v>0</v>
          </cell>
          <cell r="CJ113">
            <v>8000</v>
          </cell>
          <cell r="CK113">
            <v>0</v>
          </cell>
          <cell r="CL113">
            <v>10000</v>
          </cell>
        </row>
        <row r="114">
          <cell r="A114" t="str">
            <v>4301020106.517</v>
          </cell>
          <cell r="B114" t="str">
            <v>รายได้ค่าบริหารจัดการแรงงานต่างด้าว</v>
          </cell>
          <cell r="C114">
            <v>1951139.08</v>
          </cell>
          <cell r="D114">
            <v>16680.54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70409.03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8750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18400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O114">
            <v>0</v>
          </cell>
          <cell r="AP114">
            <v>14303</v>
          </cell>
          <cell r="AQ114">
            <v>0</v>
          </cell>
          <cell r="AR114">
            <v>0</v>
          </cell>
          <cell r="AS114">
            <v>0</v>
          </cell>
          <cell r="AT114">
            <v>60000</v>
          </cell>
          <cell r="AU114">
            <v>0</v>
          </cell>
          <cell r="AV114">
            <v>0</v>
          </cell>
          <cell r="AW114">
            <v>0</v>
          </cell>
          <cell r="AX114">
            <v>0</v>
          </cell>
          <cell r="AY114">
            <v>0</v>
          </cell>
          <cell r="AZ114">
            <v>0</v>
          </cell>
          <cell r="BA114">
            <v>0</v>
          </cell>
          <cell r="BB114">
            <v>0</v>
          </cell>
          <cell r="BC114">
            <v>0</v>
          </cell>
          <cell r="BD114">
            <v>0</v>
          </cell>
          <cell r="BE114">
            <v>0</v>
          </cell>
          <cell r="BF114">
            <v>0</v>
          </cell>
          <cell r="BG114">
            <v>0</v>
          </cell>
          <cell r="BH114">
            <v>0</v>
          </cell>
          <cell r="BI114">
            <v>0</v>
          </cell>
          <cell r="BJ114">
            <v>0</v>
          </cell>
          <cell r="BK114">
            <v>0</v>
          </cell>
          <cell r="BL114">
            <v>0</v>
          </cell>
          <cell r="BM114">
            <v>0</v>
          </cell>
          <cell r="BN114">
            <v>0</v>
          </cell>
          <cell r="BO114">
            <v>0</v>
          </cell>
          <cell r="BP114">
            <v>0</v>
          </cell>
          <cell r="BQ114">
            <v>0</v>
          </cell>
          <cell r="BR114">
            <v>0</v>
          </cell>
          <cell r="BS114">
            <v>0</v>
          </cell>
          <cell r="BT114">
            <v>22026.73</v>
          </cell>
          <cell r="BU114">
            <v>0</v>
          </cell>
          <cell r="BV114">
            <v>73.16</v>
          </cell>
          <cell r="BW114">
            <v>0</v>
          </cell>
          <cell r="BX114">
            <v>0</v>
          </cell>
          <cell r="BY114">
            <v>0</v>
          </cell>
          <cell r="BZ114">
            <v>0</v>
          </cell>
          <cell r="CA114">
            <v>0</v>
          </cell>
          <cell r="CB114">
            <v>0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292.64</v>
          </cell>
          <cell r="CL114">
            <v>0</v>
          </cell>
        </row>
        <row r="115">
          <cell r="A115" t="str">
            <v>4301020106.518</v>
          </cell>
          <cell r="B115" t="str">
            <v>รายได้แรงงานต่างด้าว- ค่าบริการทางการแพทย์(P&amp;P)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  <cell r="AJ115">
            <v>0</v>
          </cell>
          <cell r="AK115">
            <v>0</v>
          </cell>
          <cell r="AL115">
            <v>0</v>
          </cell>
          <cell r="AM115">
            <v>0</v>
          </cell>
          <cell r="AN115">
            <v>0</v>
          </cell>
          <cell r="AO115">
            <v>0</v>
          </cell>
          <cell r="AP115">
            <v>0</v>
          </cell>
          <cell r="AQ115">
            <v>0</v>
          </cell>
          <cell r="AR115">
            <v>0</v>
          </cell>
          <cell r="AS115">
            <v>0</v>
          </cell>
          <cell r="AT115">
            <v>0</v>
          </cell>
          <cell r="AU115">
            <v>0</v>
          </cell>
          <cell r="AV115">
            <v>0</v>
          </cell>
          <cell r="AW115">
            <v>0</v>
          </cell>
          <cell r="AX115">
            <v>585</v>
          </cell>
          <cell r="AY115">
            <v>0</v>
          </cell>
          <cell r="AZ115">
            <v>0</v>
          </cell>
          <cell r="BA115">
            <v>0</v>
          </cell>
          <cell r="BB115">
            <v>0</v>
          </cell>
          <cell r="BC115">
            <v>0</v>
          </cell>
          <cell r="BD115">
            <v>0</v>
          </cell>
          <cell r="BE115">
            <v>0</v>
          </cell>
          <cell r="BF115">
            <v>0</v>
          </cell>
          <cell r="BG115">
            <v>0</v>
          </cell>
          <cell r="BH115">
            <v>0</v>
          </cell>
          <cell r="BI115">
            <v>0</v>
          </cell>
          <cell r="BJ115">
            <v>0</v>
          </cell>
          <cell r="BK115">
            <v>0</v>
          </cell>
          <cell r="BL115">
            <v>0</v>
          </cell>
          <cell r="BM115">
            <v>0</v>
          </cell>
          <cell r="BN115">
            <v>0</v>
          </cell>
          <cell r="BO115">
            <v>0</v>
          </cell>
          <cell r="BP115">
            <v>0</v>
          </cell>
          <cell r="BQ115">
            <v>0</v>
          </cell>
          <cell r="BR115">
            <v>0</v>
          </cell>
          <cell r="BS115">
            <v>0</v>
          </cell>
          <cell r="BT115">
            <v>0</v>
          </cell>
          <cell r="BU115">
            <v>0</v>
          </cell>
          <cell r="BV115">
            <v>0</v>
          </cell>
          <cell r="BW115">
            <v>0</v>
          </cell>
          <cell r="BX115">
            <v>0</v>
          </cell>
          <cell r="BY115">
            <v>0</v>
          </cell>
          <cell r="BZ115">
            <v>0</v>
          </cell>
          <cell r="CA115">
            <v>0</v>
          </cell>
          <cell r="CB115">
            <v>0</v>
          </cell>
          <cell r="CC115">
            <v>0</v>
          </cell>
          <cell r="CD115">
            <v>0</v>
          </cell>
          <cell r="CE115">
            <v>0</v>
          </cell>
          <cell r="CF115">
            <v>0</v>
          </cell>
          <cell r="CG115">
            <v>0</v>
          </cell>
          <cell r="CH115">
            <v>0</v>
          </cell>
          <cell r="CI115">
            <v>0</v>
          </cell>
          <cell r="CJ115">
            <v>0</v>
          </cell>
          <cell r="CK115">
            <v>0</v>
          </cell>
          <cell r="CL115">
            <v>0</v>
          </cell>
        </row>
        <row r="116">
          <cell r="A116" t="str">
            <v>4301020106.701</v>
          </cell>
          <cell r="B116" t="str">
            <v>รายได้ค่ารักษาบุคคลที่มีปัญหาสถานะและสิทธิ OP นอก CUP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377</v>
          </cell>
          <cell r="H116">
            <v>85</v>
          </cell>
          <cell r="I116">
            <v>0</v>
          </cell>
          <cell r="J116">
            <v>0</v>
          </cell>
          <cell r="K116">
            <v>0</v>
          </cell>
          <cell r="L116">
            <v>1769</v>
          </cell>
          <cell r="M116">
            <v>0</v>
          </cell>
          <cell r="N116">
            <v>0</v>
          </cell>
          <cell r="O116">
            <v>10216</v>
          </cell>
          <cell r="P116">
            <v>262</v>
          </cell>
          <cell r="Q116">
            <v>0</v>
          </cell>
          <cell r="R116">
            <v>490</v>
          </cell>
          <cell r="S116">
            <v>23669</v>
          </cell>
          <cell r="T116">
            <v>7716</v>
          </cell>
          <cell r="U116">
            <v>0</v>
          </cell>
          <cell r="V116">
            <v>0</v>
          </cell>
          <cell r="W116">
            <v>978177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653.78</v>
          </cell>
          <cell r="AF116">
            <v>605</v>
          </cell>
          <cell r="AG116">
            <v>21271</v>
          </cell>
          <cell r="AH116">
            <v>0</v>
          </cell>
          <cell r="AI116">
            <v>0</v>
          </cell>
          <cell r="AJ116">
            <v>0</v>
          </cell>
          <cell r="AK116">
            <v>632727</v>
          </cell>
          <cell r="AL116">
            <v>0</v>
          </cell>
          <cell r="AM116">
            <v>1610</v>
          </cell>
          <cell r="AN116">
            <v>0</v>
          </cell>
          <cell r="AO116">
            <v>0</v>
          </cell>
          <cell r="AP116">
            <v>0</v>
          </cell>
          <cell r="AQ116">
            <v>0</v>
          </cell>
          <cell r="AR116">
            <v>1711</v>
          </cell>
          <cell r="AS116">
            <v>0</v>
          </cell>
          <cell r="AT116">
            <v>0</v>
          </cell>
          <cell r="AU116">
            <v>455</v>
          </cell>
          <cell r="AV116">
            <v>0</v>
          </cell>
          <cell r="AW116">
            <v>973</v>
          </cell>
          <cell r="AX116">
            <v>0</v>
          </cell>
          <cell r="AY116">
            <v>0</v>
          </cell>
          <cell r="AZ116">
            <v>0</v>
          </cell>
          <cell r="BA116">
            <v>950</v>
          </cell>
          <cell r="BB116">
            <v>0</v>
          </cell>
          <cell r="BC116">
            <v>64656</v>
          </cell>
          <cell r="BD116">
            <v>0</v>
          </cell>
          <cell r="BE116">
            <v>276</v>
          </cell>
          <cell r="BF116">
            <v>0</v>
          </cell>
          <cell r="BG116">
            <v>74570</v>
          </cell>
          <cell r="BH116">
            <v>0</v>
          </cell>
          <cell r="BI116">
            <v>0</v>
          </cell>
          <cell r="BJ116">
            <v>0</v>
          </cell>
          <cell r="BK116">
            <v>0</v>
          </cell>
          <cell r="BL116">
            <v>2375</v>
          </cell>
          <cell r="BM116">
            <v>0</v>
          </cell>
          <cell r="BN116">
            <v>0</v>
          </cell>
          <cell r="BO116">
            <v>6852.08</v>
          </cell>
          <cell r="BP116">
            <v>0</v>
          </cell>
          <cell r="BQ116">
            <v>0</v>
          </cell>
          <cell r="BR116">
            <v>251361</v>
          </cell>
          <cell r="BS116">
            <v>0</v>
          </cell>
          <cell r="BT116">
            <v>300</v>
          </cell>
          <cell r="BU116">
            <v>0</v>
          </cell>
          <cell r="BV116">
            <v>0</v>
          </cell>
          <cell r="BW116">
            <v>0</v>
          </cell>
          <cell r="BX116">
            <v>0</v>
          </cell>
          <cell r="BY116">
            <v>0</v>
          </cell>
          <cell r="BZ116">
            <v>0</v>
          </cell>
          <cell r="CA116">
            <v>0</v>
          </cell>
          <cell r="CB116">
            <v>0</v>
          </cell>
          <cell r="CC116">
            <v>0</v>
          </cell>
          <cell r="CD116">
            <v>3893</v>
          </cell>
          <cell r="CE116">
            <v>0</v>
          </cell>
          <cell r="CF116">
            <v>0</v>
          </cell>
          <cell r="CG116">
            <v>0</v>
          </cell>
          <cell r="CH116">
            <v>0</v>
          </cell>
          <cell r="CI116">
            <v>0</v>
          </cell>
          <cell r="CJ116">
            <v>2185</v>
          </cell>
          <cell r="CK116">
            <v>0</v>
          </cell>
          <cell r="CL116">
            <v>0</v>
          </cell>
        </row>
        <row r="117">
          <cell r="A117" t="str">
            <v>4301020106.703</v>
          </cell>
          <cell r="B117" t="str">
            <v>รายได้ค่ารักษาบุคคลที่มีปัญหาสถานะและสิทธิ  - เบิกจากส่วนกลาง OP</v>
          </cell>
          <cell r="C117">
            <v>756402</v>
          </cell>
          <cell r="D117">
            <v>0</v>
          </cell>
          <cell r="E117">
            <v>214358</v>
          </cell>
          <cell r="F117">
            <v>97381</v>
          </cell>
          <cell r="G117">
            <v>0</v>
          </cell>
          <cell r="H117">
            <v>0</v>
          </cell>
          <cell r="I117">
            <v>8126.33</v>
          </cell>
          <cell r="J117">
            <v>0</v>
          </cell>
          <cell r="K117">
            <v>0</v>
          </cell>
          <cell r="L117">
            <v>5625.62</v>
          </cell>
          <cell r="M117">
            <v>127970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>
            <v>0</v>
          </cell>
          <cell r="AD117">
            <v>0</v>
          </cell>
          <cell r="AE117">
            <v>0</v>
          </cell>
          <cell r="AF117">
            <v>150</v>
          </cell>
          <cell r="AG117">
            <v>88193.4</v>
          </cell>
          <cell r="AH117">
            <v>0</v>
          </cell>
          <cell r="AI117">
            <v>0</v>
          </cell>
          <cell r="AJ117">
            <v>0</v>
          </cell>
          <cell r="AK117">
            <v>2800</v>
          </cell>
          <cell r="AL117">
            <v>0</v>
          </cell>
          <cell r="AM117">
            <v>0</v>
          </cell>
          <cell r="AN117">
            <v>0</v>
          </cell>
          <cell r="AO117">
            <v>0</v>
          </cell>
          <cell r="AP117">
            <v>4189</v>
          </cell>
          <cell r="AQ117">
            <v>0</v>
          </cell>
          <cell r="AR117">
            <v>3788</v>
          </cell>
          <cell r="AS117">
            <v>0</v>
          </cell>
          <cell r="AT117">
            <v>4942</v>
          </cell>
          <cell r="AU117">
            <v>0</v>
          </cell>
          <cell r="AV117">
            <v>2525</v>
          </cell>
          <cell r="AW117">
            <v>0</v>
          </cell>
          <cell r="AX117">
            <v>0</v>
          </cell>
          <cell r="AY117">
            <v>0</v>
          </cell>
          <cell r="AZ117">
            <v>0</v>
          </cell>
          <cell r="BA117">
            <v>399726.83</v>
          </cell>
          <cell r="BB117">
            <v>325</v>
          </cell>
          <cell r="BC117">
            <v>2635</v>
          </cell>
          <cell r="BD117">
            <v>0</v>
          </cell>
          <cell r="BE117">
            <v>0</v>
          </cell>
          <cell r="BF117">
            <v>52018</v>
          </cell>
          <cell r="BG117">
            <v>256195</v>
          </cell>
          <cell r="BH117">
            <v>0</v>
          </cell>
          <cell r="BI117">
            <v>0</v>
          </cell>
          <cell r="BJ117">
            <v>0</v>
          </cell>
          <cell r="BK117">
            <v>0</v>
          </cell>
          <cell r="BL117">
            <v>0</v>
          </cell>
          <cell r="BM117">
            <v>0</v>
          </cell>
          <cell r="BN117">
            <v>0</v>
          </cell>
          <cell r="BO117">
            <v>0</v>
          </cell>
          <cell r="BP117">
            <v>0</v>
          </cell>
          <cell r="BQ117">
            <v>5571</v>
          </cell>
          <cell r="BR117">
            <v>601342</v>
          </cell>
          <cell r="BS117">
            <v>345</v>
          </cell>
          <cell r="BT117">
            <v>0</v>
          </cell>
          <cell r="BU117">
            <v>0</v>
          </cell>
          <cell r="BV117">
            <v>0</v>
          </cell>
          <cell r="BW117">
            <v>1410</v>
          </cell>
          <cell r="BX117">
            <v>0</v>
          </cell>
          <cell r="BY117">
            <v>0</v>
          </cell>
          <cell r="BZ117">
            <v>0</v>
          </cell>
          <cell r="CA117">
            <v>0</v>
          </cell>
          <cell r="CB117">
            <v>1220</v>
          </cell>
          <cell r="CC117">
            <v>0</v>
          </cell>
          <cell r="CD117">
            <v>0</v>
          </cell>
          <cell r="CE117">
            <v>98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</row>
        <row r="118">
          <cell r="A118" t="str">
            <v>4301020106.704</v>
          </cell>
          <cell r="B118" t="str">
            <v xml:space="preserve">ส่วนต่างค่ารักษาพยาบาลที่สูงกว่าข้อตกลงในการจ่ายตามหลักเกณฑ์ฯ - บุคคลที่มีปัญหาสถานะและสิทธิ OP 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-1303</v>
          </cell>
          <cell r="M118">
            <v>0</v>
          </cell>
          <cell r="N118">
            <v>0</v>
          </cell>
          <cell r="O118">
            <v>-1737</v>
          </cell>
          <cell r="P118">
            <v>0</v>
          </cell>
          <cell r="Q118">
            <v>0</v>
          </cell>
          <cell r="R118">
            <v>0</v>
          </cell>
          <cell r="S118">
            <v>-68810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-620925</v>
          </cell>
          <cell r="AA118">
            <v>0</v>
          </cell>
          <cell r="AB118">
            <v>0</v>
          </cell>
          <cell r="AC118">
            <v>0</v>
          </cell>
          <cell r="AD118">
            <v>-27370</v>
          </cell>
          <cell r="AE118">
            <v>-5605.21</v>
          </cell>
          <cell r="AF118">
            <v>0</v>
          </cell>
          <cell r="AG118">
            <v>-22409</v>
          </cell>
          <cell r="AH118">
            <v>-88823</v>
          </cell>
          <cell r="AI118">
            <v>-1182</v>
          </cell>
          <cell r="AJ118">
            <v>-13441.93</v>
          </cell>
          <cell r="AK118">
            <v>0</v>
          </cell>
          <cell r="AL118">
            <v>0</v>
          </cell>
          <cell r="AM118">
            <v>0</v>
          </cell>
          <cell r="AN118">
            <v>0</v>
          </cell>
          <cell r="AO118">
            <v>0</v>
          </cell>
          <cell r="AP118">
            <v>-5044</v>
          </cell>
          <cell r="AQ118">
            <v>0</v>
          </cell>
          <cell r="AR118">
            <v>0</v>
          </cell>
          <cell r="AS118">
            <v>0</v>
          </cell>
          <cell r="AT118">
            <v>0</v>
          </cell>
          <cell r="AU118">
            <v>0</v>
          </cell>
          <cell r="AV118">
            <v>0</v>
          </cell>
          <cell r="AW118">
            <v>6907</v>
          </cell>
          <cell r="AX118">
            <v>0</v>
          </cell>
          <cell r="AY118">
            <v>0</v>
          </cell>
          <cell r="AZ118">
            <v>0</v>
          </cell>
          <cell r="BA118">
            <v>0</v>
          </cell>
          <cell r="BB118">
            <v>0</v>
          </cell>
          <cell r="BC118">
            <v>-19243</v>
          </cell>
          <cell r="BD118">
            <v>0</v>
          </cell>
          <cell r="BE118">
            <v>0</v>
          </cell>
          <cell r="BF118">
            <v>0</v>
          </cell>
          <cell r="BG118">
            <v>-26789.5</v>
          </cell>
          <cell r="BH118">
            <v>0</v>
          </cell>
          <cell r="BI118">
            <v>0</v>
          </cell>
          <cell r="BJ118">
            <v>0</v>
          </cell>
          <cell r="BK118">
            <v>0</v>
          </cell>
          <cell r="BL118">
            <v>0</v>
          </cell>
          <cell r="BM118">
            <v>0</v>
          </cell>
          <cell r="BN118">
            <v>0</v>
          </cell>
          <cell r="BO118">
            <v>0</v>
          </cell>
          <cell r="BP118">
            <v>0</v>
          </cell>
          <cell r="BQ118">
            <v>0</v>
          </cell>
          <cell r="BR118">
            <v>0</v>
          </cell>
          <cell r="BS118">
            <v>0</v>
          </cell>
          <cell r="BT118">
            <v>0</v>
          </cell>
          <cell r="BU118">
            <v>0</v>
          </cell>
          <cell r="BV118">
            <v>0</v>
          </cell>
          <cell r="BW118">
            <v>0</v>
          </cell>
          <cell r="BX118">
            <v>0</v>
          </cell>
          <cell r="BY118">
            <v>0</v>
          </cell>
          <cell r="BZ118">
            <v>0</v>
          </cell>
          <cell r="CA118">
            <v>0</v>
          </cell>
          <cell r="CB118">
            <v>0</v>
          </cell>
          <cell r="CC118">
            <v>0</v>
          </cell>
          <cell r="CD118">
            <v>0</v>
          </cell>
          <cell r="CE118">
            <v>0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</row>
        <row r="119">
          <cell r="A119" t="str">
            <v>4301020106.705</v>
          </cell>
          <cell r="B119" t="str">
            <v>ส่วนต่างค่ารักษาที่สูงกว่าข้อตกลงในการจ่ายตาม DRG บุคคลที่มีปัญหาสถานะและสิทธิ</v>
          </cell>
          <cell r="C119">
            <v>-1124121.32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-22032.81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-7133.88</v>
          </cell>
          <cell r="U119">
            <v>0</v>
          </cell>
          <cell r="V119">
            <v>0</v>
          </cell>
          <cell r="W119">
            <v>0</v>
          </cell>
          <cell r="X119">
            <v>-5461.28</v>
          </cell>
          <cell r="Y119">
            <v>-54426.59</v>
          </cell>
          <cell r="Z119">
            <v>-42230.559999999998</v>
          </cell>
          <cell r="AA119">
            <v>0</v>
          </cell>
          <cell r="AB119">
            <v>0</v>
          </cell>
          <cell r="AC119">
            <v>-111921.06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-4111.96</v>
          </cell>
          <cell r="AI119">
            <v>-3433</v>
          </cell>
          <cell r="AJ119">
            <v>0</v>
          </cell>
          <cell r="AK119">
            <v>0</v>
          </cell>
          <cell r="AL119">
            <v>0</v>
          </cell>
          <cell r="AM119">
            <v>0</v>
          </cell>
          <cell r="AN119">
            <v>0</v>
          </cell>
          <cell r="AO119">
            <v>0</v>
          </cell>
          <cell r="AP119">
            <v>-947.4</v>
          </cell>
          <cell r="AQ119">
            <v>0</v>
          </cell>
          <cell r="AR119">
            <v>0</v>
          </cell>
          <cell r="AS119">
            <v>0</v>
          </cell>
          <cell r="AT119">
            <v>0</v>
          </cell>
          <cell r="AU119">
            <v>0</v>
          </cell>
          <cell r="AV119">
            <v>0</v>
          </cell>
          <cell r="AW119">
            <v>-6475</v>
          </cell>
          <cell r="AX119">
            <v>0</v>
          </cell>
          <cell r="AY119">
            <v>0</v>
          </cell>
          <cell r="AZ119">
            <v>0</v>
          </cell>
          <cell r="BA119">
            <v>0</v>
          </cell>
          <cell r="BB119">
            <v>0</v>
          </cell>
          <cell r="BC119">
            <v>-870322.09</v>
          </cell>
          <cell r="BD119">
            <v>-49727.3</v>
          </cell>
          <cell r="BE119">
            <v>-1975.04</v>
          </cell>
          <cell r="BF119">
            <v>0</v>
          </cell>
          <cell r="BG119">
            <v>-133463.65</v>
          </cell>
          <cell r="BH119">
            <v>0</v>
          </cell>
          <cell r="BI119">
            <v>0</v>
          </cell>
          <cell r="BJ119">
            <v>0</v>
          </cell>
          <cell r="BK119">
            <v>0</v>
          </cell>
          <cell r="BL119">
            <v>0</v>
          </cell>
          <cell r="BM119">
            <v>0</v>
          </cell>
          <cell r="BN119">
            <v>0</v>
          </cell>
          <cell r="BO119">
            <v>0</v>
          </cell>
          <cell r="BP119">
            <v>0</v>
          </cell>
          <cell r="BQ119">
            <v>0</v>
          </cell>
          <cell r="BR119">
            <v>-1629188.49</v>
          </cell>
          <cell r="BS119">
            <v>-345</v>
          </cell>
          <cell r="BT119">
            <v>0</v>
          </cell>
          <cell r="BU119">
            <v>0</v>
          </cell>
          <cell r="BV119">
            <v>0</v>
          </cell>
          <cell r="BW119">
            <v>0</v>
          </cell>
          <cell r="BX119">
            <v>0</v>
          </cell>
          <cell r="BY119">
            <v>0</v>
          </cell>
          <cell r="BZ119">
            <v>0</v>
          </cell>
          <cell r="CA119">
            <v>0</v>
          </cell>
          <cell r="CB119">
            <v>0</v>
          </cell>
          <cell r="CC119">
            <v>0</v>
          </cell>
          <cell r="CD119">
            <v>0</v>
          </cell>
          <cell r="CE119">
            <v>0</v>
          </cell>
          <cell r="CF119">
            <v>0</v>
          </cell>
          <cell r="CG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</row>
        <row r="120">
          <cell r="A120" t="str">
            <v>4301020106.706</v>
          </cell>
          <cell r="B120" t="str">
            <v>ส่วนต่างค่ารักษาที่ต่ำกว่าข้อตกลงในการจ่ายตาม DRG บุคคลที่มีปัญหาสถานะและสิทธิ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85050.89</v>
          </cell>
          <cell r="J120">
            <v>0</v>
          </cell>
          <cell r="K120">
            <v>0</v>
          </cell>
          <cell r="L120">
            <v>0</v>
          </cell>
          <cell r="M120">
            <v>1000</v>
          </cell>
          <cell r="N120">
            <v>0</v>
          </cell>
          <cell r="O120">
            <v>44313.760000000002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1171.5999999999999</v>
          </cell>
          <cell r="U120">
            <v>0</v>
          </cell>
          <cell r="V120">
            <v>0</v>
          </cell>
          <cell r="W120">
            <v>138057.32</v>
          </cell>
          <cell r="X120">
            <v>25849.81</v>
          </cell>
          <cell r="Y120">
            <v>194970.68</v>
          </cell>
          <cell r="Z120">
            <v>104630.96</v>
          </cell>
          <cell r="AA120">
            <v>0</v>
          </cell>
          <cell r="AB120">
            <v>0</v>
          </cell>
          <cell r="AC120">
            <v>182830.37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I120">
            <v>0</v>
          </cell>
          <cell r="AJ120">
            <v>0</v>
          </cell>
          <cell r="AK120">
            <v>17820</v>
          </cell>
          <cell r="AL120">
            <v>0</v>
          </cell>
          <cell r="AM120">
            <v>0</v>
          </cell>
          <cell r="AN120">
            <v>0</v>
          </cell>
          <cell r="AO120">
            <v>34862.04</v>
          </cell>
          <cell r="AP120">
            <v>0</v>
          </cell>
          <cell r="AQ120">
            <v>0</v>
          </cell>
          <cell r="AR120">
            <v>0</v>
          </cell>
          <cell r="AS120">
            <v>0</v>
          </cell>
          <cell r="AT120">
            <v>0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0</v>
          </cell>
          <cell r="BA120">
            <v>0</v>
          </cell>
          <cell r="BB120">
            <v>0</v>
          </cell>
          <cell r="BC120">
            <v>487485.03</v>
          </cell>
          <cell r="BD120">
            <v>82529.09</v>
          </cell>
          <cell r="BE120">
            <v>174818.87</v>
          </cell>
          <cell r="BF120">
            <v>0</v>
          </cell>
          <cell r="BG120">
            <v>108460.24</v>
          </cell>
          <cell r="BH120">
            <v>0</v>
          </cell>
          <cell r="BI120">
            <v>0</v>
          </cell>
          <cell r="BJ120">
            <v>0</v>
          </cell>
          <cell r="BK120">
            <v>0</v>
          </cell>
          <cell r="BL120">
            <v>0</v>
          </cell>
          <cell r="BM120">
            <v>0</v>
          </cell>
          <cell r="BN120">
            <v>0</v>
          </cell>
          <cell r="BO120">
            <v>0</v>
          </cell>
          <cell r="BP120">
            <v>0</v>
          </cell>
          <cell r="BQ120">
            <v>0</v>
          </cell>
          <cell r="BR120">
            <v>717289.36</v>
          </cell>
          <cell r="BS120">
            <v>0</v>
          </cell>
          <cell r="BT120">
            <v>0</v>
          </cell>
          <cell r="BU120">
            <v>0</v>
          </cell>
          <cell r="BV120">
            <v>0</v>
          </cell>
          <cell r="BW120">
            <v>0</v>
          </cell>
          <cell r="BX120">
            <v>0</v>
          </cell>
          <cell r="BY120">
            <v>0</v>
          </cell>
          <cell r="BZ120">
            <v>0</v>
          </cell>
          <cell r="CA120">
            <v>0</v>
          </cell>
          <cell r="CB120">
            <v>0</v>
          </cell>
          <cell r="CC120">
            <v>0</v>
          </cell>
          <cell r="CD120">
            <v>0</v>
          </cell>
          <cell r="CE120">
            <v>0</v>
          </cell>
          <cell r="CF120">
            <v>0</v>
          </cell>
          <cell r="CG120">
            <v>0</v>
          </cell>
          <cell r="CH120">
            <v>0</v>
          </cell>
          <cell r="CI120">
            <v>0</v>
          </cell>
          <cell r="CJ120">
            <v>1948</v>
          </cell>
          <cell r="CK120">
            <v>0</v>
          </cell>
          <cell r="CL120">
            <v>0</v>
          </cell>
        </row>
        <row r="121">
          <cell r="A121" t="str">
            <v>4301020106.709</v>
          </cell>
          <cell r="B121" t="str">
            <v>รายได้ค่ารักษา-บุคคลที่มีปัญหาสถานะและสิทธิ OP ใน CUP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6315</v>
          </cell>
          <cell r="K121">
            <v>0</v>
          </cell>
          <cell r="L121">
            <v>1303</v>
          </cell>
          <cell r="M121">
            <v>0</v>
          </cell>
          <cell r="N121">
            <v>0</v>
          </cell>
          <cell r="O121">
            <v>72463</v>
          </cell>
          <cell r="P121">
            <v>0</v>
          </cell>
          <cell r="Q121">
            <v>11971</v>
          </cell>
          <cell r="R121">
            <v>0</v>
          </cell>
          <cell r="S121">
            <v>25914</v>
          </cell>
          <cell r="T121">
            <v>0</v>
          </cell>
          <cell r="U121">
            <v>0</v>
          </cell>
          <cell r="V121">
            <v>56450</v>
          </cell>
          <cell r="W121">
            <v>205931</v>
          </cell>
          <cell r="X121">
            <v>96999</v>
          </cell>
          <cell r="Y121">
            <v>929781</v>
          </cell>
          <cell r="Z121">
            <v>620925</v>
          </cell>
          <cell r="AA121">
            <v>137210</v>
          </cell>
          <cell r="AB121">
            <v>164965</v>
          </cell>
          <cell r="AC121">
            <v>1846165</v>
          </cell>
          <cell r="AD121">
            <v>27370</v>
          </cell>
          <cell r="AE121">
            <v>3277</v>
          </cell>
          <cell r="AF121">
            <v>3098</v>
          </cell>
          <cell r="AG121">
            <v>1138</v>
          </cell>
          <cell r="AH121">
            <v>88823</v>
          </cell>
          <cell r="AI121">
            <v>4615</v>
          </cell>
          <cell r="AJ121">
            <v>16801</v>
          </cell>
          <cell r="AK121">
            <v>699067</v>
          </cell>
          <cell r="AL121">
            <v>0</v>
          </cell>
          <cell r="AM121">
            <v>0</v>
          </cell>
          <cell r="AN121">
            <v>1489</v>
          </cell>
          <cell r="AO121">
            <v>78103</v>
          </cell>
          <cell r="AP121">
            <v>12989</v>
          </cell>
          <cell r="AQ121">
            <v>0</v>
          </cell>
          <cell r="AR121">
            <v>11814</v>
          </cell>
          <cell r="AS121">
            <v>0</v>
          </cell>
          <cell r="AT121">
            <v>0</v>
          </cell>
          <cell r="AU121">
            <v>0</v>
          </cell>
          <cell r="AV121">
            <v>0</v>
          </cell>
          <cell r="AW121">
            <v>438</v>
          </cell>
          <cell r="AX121">
            <v>0</v>
          </cell>
          <cell r="AY121">
            <v>0</v>
          </cell>
          <cell r="AZ121">
            <v>0</v>
          </cell>
          <cell r="BA121">
            <v>37128</v>
          </cell>
          <cell r="BB121">
            <v>0</v>
          </cell>
          <cell r="BC121">
            <v>523092</v>
          </cell>
          <cell r="BD121">
            <v>342317</v>
          </cell>
          <cell r="BE121">
            <v>152951.75</v>
          </cell>
          <cell r="BF121">
            <v>0</v>
          </cell>
          <cell r="BG121">
            <v>527400</v>
          </cell>
          <cell r="BH121">
            <v>0</v>
          </cell>
          <cell r="BI121">
            <v>0</v>
          </cell>
          <cell r="BJ121">
            <v>0</v>
          </cell>
          <cell r="BK121">
            <v>0</v>
          </cell>
          <cell r="BL121">
            <v>72976</v>
          </cell>
          <cell r="BM121">
            <v>0</v>
          </cell>
          <cell r="BN121">
            <v>7146</v>
          </cell>
          <cell r="BO121">
            <v>0</v>
          </cell>
          <cell r="BP121">
            <v>0</v>
          </cell>
          <cell r="BQ121">
            <v>0</v>
          </cell>
          <cell r="BR121">
            <v>65140</v>
          </cell>
          <cell r="BS121">
            <v>0</v>
          </cell>
          <cell r="BT121">
            <v>0</v>
          </cell>
          <cell r="BU121">
            <v>163160</v>
          </cell>
          <cell r="BV121">
            <v>0</v>
          </cell>
          <cell r="BW121">
            <v>0</v>
          </cell>
          <cell r="BX121">
            <v>0</v>
          </cell>
          <cell r="BY121">
            <v>0</v>
          </cell>
          <cell r="BZ121">
            <v>0</v>
          </cell>
          <cell r="CA121">
            <v>0</v>
          </cell>
          <cell r="CB121">
            <v>3194</v>
          </cell>
          <cell r="CC121">
            <v>6012</v>
          </cell>
          <cell r="CD121">
            <v>0</v>
          </cell>
          <cell r="CE121">
            <v>0</v>
          </cell>
          <cell r="CF121">
            <v>0</v>
          </cell>
          <cell r="CG121">
            <v>0</v>
          </cell>
          <cell r="CH121">
            <v>385</v>
          </cell>
          <cell r="CI121">
            <v>0</v>
          </cell>
          <cell r="CJ121">
            <v>12109</v>
          </cell>
          <cell r="CK121">
            <v>0</v>
          </cell>
          <cell r="CL121">
            <v>0</v>
          </cell>
        </row>
        <row r="122">
          <cell r="A122" t="str">
            <v>4301020106.710</v>
          </cell>
          <cell r="B122" t="str">
            <v>รายได้ค่ารักษาบุคคลที่มีปัญหาสถานะและสิทธิ  - เบิกจากส่วนกลาง IP</v>
          </cell>
          <cell r="C122">
            <v>3247394</v>
          </cell>
          <cell r="D122">
            <v>0</v>
          </cell>
          <cell r="E122">
            <v>2362</v>
          </cell>
          <cell r="F122">
            <v>0</v>
          </cell>
          <cell r="G122">
            <v>0</v>
          </cell>
          <cell r="H122">
            <v>0</v>
          </cell>
          <cell r="I122">
            <v>29616.15</v>
          </cell>
          <cell r="J122">
            <v>20386</v>
          </cell>
          <cell r="K122">
            <v>0</v>
          </cell>
          <cell r="L122">
            <v>0</v>
          </cell>
          <cell r="M122">
            <v>285934</v>
          </cell>
          <cell r="N122">
            <v>0</v>
          </cell>
          <cell r="O122">
            <v>175931</v>
          </cell>
          <cell r="P122">
            <v>0</v>
          </cell>
          <cell r="Q122">
            <v>0</v>
          </cell>
          <cell r="R122">
            <v>23260</v>
          </cell>
          <cell r="S122">
            <v>12367</v>
          </cell>
          <cell r="T122">
            <v>13070</v>
          </cell>
          <cell r="U122">
            <v>0</v>
          </cell>
          <cell r="V122">
            <v>14683</v>
          </cell>
          <cell r="W122">
            <v>3349923</v>
          </cell>
          <cell r="X122">
            <v>78126</v>
          </cell>
          <cell r="Y122">
            <v>313201</v>
          </cell>
          <cell r="Z122">
            <v>266575</v>
          </cell>
          <cell r="AA122">
            <v>50443.25</v>
          </cell>
          <cell r="AB122">
            <v>65871</v>
          </cell>
          <cell r="AC122">
            <v>1135496</v>
          </cell>
          <cell r="AD122">
            <v>45693</v>
          </cell>
          <cell r="AE122">
            <v>0</v>
          </cell>
          <cell r="AF122">
            <v>0</v>
          </cell>
          <cell r="AG122">
            <v>157000</v>
          </cell>
          <cell r="AH122">
            <v>63481</v>
          </cell>
          <cell r="AI122">
            <v>0</v>
          </cell>
          <cell r="AJ122">
            <v>5656</v>
          </cell>
          <cell r="AK122">
            <v>2088207.35</v>
          </cell>
          <cell r="AL122">
            <v>0</v>
          </cell>
          <cell r="AM122">
            <v>2840</v>
          </cell>
          <cell r="AN122">
            <v>0</v>
          </cell>
          <cell r="AO122">
            <v>21297</v>
          </cell>
          <cell r="AP122">
            <v>4653</v>
          </cell>
          <cell r="AQ122">
            <v>0</v>
          </cell>
          <cell r="AR122">
            <v>21183</v>
          </cell>
          <cell r="AS122">
            <v>0</v>
          </cell>
          <cell r="AT122">
            <v>0</v>
          </cell>
          <cell r="AU122">
            <v>3384</v>
          </cell>
          <cell r="AV122">
            <v>0</v>
          </cell>
          <cell r="AW122">
            <v>7820</v>
          </cell>
          <cell r="AX122">
            <v>0</v>
          </cell>
          <cell r="AY122">
            <v>0</v>
          </cell>
          <cell r="AZ122">
            <v>0</v>
          </cell>
          <cell r="BA122">
            <v>1906</v>
          </cell>
          <cell r="BB122">
            <v>0</v>
          </cell>
          <cell r="BC122">
            <v>1073892</v>
          </cell>
          <cell r="BD122">
            <v>211180</v>
          </cell>
          <cell r="BE122">
            <v>124814</v>
          </cell>
          <cell r="BF122">
            <v>0</v>
          </cell>
          <cell r="BG122">
            <v>1265803.7</v>
          </cell>
          <cell r="BH122">
            <v>1270.22</v>
          </cell>
          <cell r="BI122">
            <v>0</v>
          </cell>
          <cell r="BJ122">
            <v>0</v>
          </cell>
          <cell r="BK122">
            <v>0</v>
          </cell>
          <cell r="BL122">
            <v>0</v>
          </cell>
          <cell r="BM122">
            <v>0</v>
          </cell>
          <cell r="BN122">
            <v>0</v>
          </cell>
          <cell r="BO122">
            <v>1016.17</v>
          </cell>
          <cell r="BP122">
            <v>0</v>
          </cell>
          <cell r="BQ122">
            <v>0</v>
          </cell>
          <cell r="BR122">
            <v>4532175</v>
          </cell>
          <cell r="BS122">
            <v>0</v>
          </cell>
          <cell r="BT122">
            <v>0</v>
          </cell>
          <cell r="BU122">
            <v>107633</v>
          </cell>
          <cell r="BV122">
            <v>0</v>
          </cell>
          <cell r="BW122">
            <v>0</v>
          </cell>
          <cell r="BX122">
            <v>0</v>
          </cell>
          <cell r="BY122">
            <v>0</v>
          </cell>
          <cell r="BZ122">
            <v>0</v>
          </cell>
          <cell r="CA122">
            <v>0</v>
          </cell>
          <cell r="CB122">
            <v>11182.64</v>
          </cell>
          <cell r="CC122">
            <v>0</v>
          </cell>
          <cell r="CD122">
            <v>11055</v>
          </cell>
          <cell r="CE122">
            <v>0</v>
          </cell>
          <cell r="CF122">
            <v>0</v>
          </cell>
          <cell r="CG122">
            <v>0</v>
          </cell>
          <cell r="CH122">
            <v>0</v>
          </cell>
          <cell r="CI122">
            <v>0</v>
          </cell>
          <cell r="CJ122">
            <v>0</v>
          </cell>
          <cell r="CK122">
            <v>0</v>
          </cell>
          <cell r="CL122">
            <v>0</v>
          </cell>
        </row>
        <row r="123">
          <cell r="A123" t="str">
            <v>4301020106.711</v>
          </cell>
          <cell r="B123" t="str">
            <v>ส่วนต่างค่ารักษาที่สูงกว่าเหมาจ่ายรายหัว-เงินอุดหนุนบุคคลที่มีปัญหาและสถานะและสิทธิ OP ใน CUP</v>
          </cell>
          <cell r="C123">
            <v>0</v>
          </cell>
          <cell r="D123">
            <v>0</v>
          </cell>
          <cell r="E123">
            <v>-189.88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-6315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-72463</v>
          </cell>
          <cell r="P123">
            <v>0</v>
          </cell>
          <cell r="Q123">
            <v>-11971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-56450</v>
          </cell>
          <cell r="W123">
            <v>-205931</v>
          </cell>
          <cell r="X123">
            <v>-6173</v>
          </cell>
          <cell r="Y123">
            <v>-80680</v>
          </cell>
          <cell r="Z123">
            <v>0</v>
          </cell>
          <cell r="AA123">
            <v>-75777.64</v>
          </cell>
          <cell r="AB123">
            <v>0</v>
          </cell>
          <cell r="AC123">
            <v>-1846165</v>
          </cell>
          <cell r="AD123">
            <v>0</v>
          </cell>
          <cell r="AE123">
            <v>0</v>
          </cell>
          <cell r="AF123">
            <v>-9093</v>
          </cell>
          <cell r="AG123">
            <v>0</v>
          </cell>
          <cell r="AH123">
            <v>0</v>
          </cell>
          <cell r="AI123">
            <v>0</v>
          </cell>
          <cell r="AJ123">
            <v>-2372</v>
          </cell>
          <cell r="AK123">
            <v>0</v>
          </cell>
          <cell r="AL123">
            <v>0</v>
          </cell>
          <cell r="AM123">
            <v>-1610</v>
          </cell>
          <cell r="AN123">
            <v>0</v>
          </cell>
          <cell r="AO123">
            <v>-78103</v>
          </cell>
          <cell r="AP123">
            <v>0</v>
          </cell>
          <cell r="AQ123">
            <v>0</v>
          </cell>
          <cell r="AR123">
            <v>0</v>
          </cell>
          <cell r="AS123">
            <v>0</v>
          </cell>
          <cell r="AT123">
            <v>0</v>
          </cell>
          <cell r="AU123">
            <v>0</v>
          </cell>
          <cell r="AV123">
            <v>0</v>
          </cell>
          <cell r="AW123">
            <v>-438</v>
          </cell>
          <cell r="AX123">
            <v>0</v>
          </cell>
          <cell r="AY123">
            <v>0</v>
          </cell>
          <cell r="AZ123">
            <v>0</v>
          </cell>
          <cell r="BA123">
            <v>-126527</v>
          </cell>
          <cell r="BB123">
            <v>0</v>
          </cell>
          <cell r="BC123">
            <v>-523092</v>
          </cell>
          <cell r="BD123">
            <v>-33556</v>
          </cell>
          <cell r="BE123">
            <v>0</v>
          </cell>
          <cell r="BF123">
            <v>0</v>
          </cell>
          <cell r="BG123">
            <v>0</v>
          </cell>
          <cell r="BH123">
            <v>0</v>
          </cell>
          <cell r="BI123">
            <v>0</v>
          </cell>
          <cell r="BJ123">
            <v>0</v>
          </cell>
          <cell r="BK123">
            <v>0</v>
          </cell>
          <cell r="BL123">
            <v>-75351</v>
          </cell>
          <cell r="BM123">
            <v>0</v>
          </cell>
          <cell r="BN123">
            <v>-7146</v>
          </cell>
          <cell r="BO123">
            <v>0</v>
          </cell>
          <cell r="BP123">
            <v>0</v>
          </cell>
          <cell r="BQ123">
            <v>0</v>
          </cell>
          <cell r="BR123">
            <v>0</v>
          </cell>
          <cell r="BS123">
            <v>0</v>
          </cell>
          <cell r="BT123">
            <v>0</v>
          </cell>
          <cell r="BU123">
            <v>-98556.37</v>
          </cell>
          <cell r="BV123">
            <v>0</v>
          </cell>
          <cell r="BW123">
            <v>0</v>
          </cell>
          <cell r="BX123">
            <v>0</v>
          </cell>
          <cell r="BY123">
            <v>0</v>
          </cell>
          <cell r="BZ123">
            <v>0</v>
          </cell>
          <cell r="CA123">
            <v>0</v>
          </cell>
          <cell r="CB123">
            <v>-3792</v>
          </cell>
          <cell r="CC123">
            <v>0</v>
          </cell>
          <cell r="CD123">
            <v>0</v>
          </cell>
          <cell r="CE123">
            <v>0</v>
          </cell>
          <cell r="CF123">
            <v>0</v>
          </cell>
          <cell r="CG123">
            <v>0</v>
          </cell>
          <cell r="CH123">
            <v>-385</v>
          </cell>
          <cell r="CI123">
            <v>0</v>
          </cell>
          <cell r="CJ123">
            <v>0</v>
          </cell>
          <cell r="CK123">
            <v>0</v>
          </cell>
          <cell r="CL123">
            <v>0</v>
          </cell>
        </row>
        <row r="124">
          <cell r="A124" t="str">
            <v>4301020106.712</v>
          </cell>
          <cell r="B124" t="str">
            <v>รายได้เงินอุดหนุนเหมาจ่ายรายหัวสำหรับบุคคลที่มีปัญหาสถานะและสิทธิ</v>
          </cell>
          <cell r="C124">
            <v>0</v>
          </cell>
          <cell r="D124">
            <v>42192.14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7032.02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54067.42</v>
          </cell>
          <cell r="Y124">
            <v>301572.47999999998</v>
          </cell>
          <cell r="Z124">
            <v>794647.47</v>
          </cell>
          <cell r="AA124">
            <v>0</v>
          </cell>
          <cell r="AB124">
            <v>49073.05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0</v>
          </cell>
          <cell r="AJ124">
            <v>0</v>
          </cell>
          <cell r="AK124">
            <v>326199</v>
          </cell>
          <cell r="AL124">
            <v>0</v>
          </cell>
          <cell r="AM124">
            <v>5728.52</v>
          </cell>
          <cell r="AN124">
            <v>0</v>
          </cell>
          <cell r="AO124">
            <v>0</v>
          </cell>
          <cell r="AP124">
            <v>0</v>
          </cell>
          <cell r="AQ124">
            <v>2813</v>
          </cell>
          <cell r="AR124">
            <v>46412</v>
          </cell>
          <cell r="AS124">
            <v>0</v>
          </cell>
          <cell r="AT124">
            <v>16449</v>
          </cell>
          <cell r="AU124">
            <v>0</v>
          </cell>
          <cell r="AV124">
            <v>0</v>
          </cell>
          <cell r="AW124">
            <v>0</v>
          </cell>
          <cell r="AX124">
            <v>0</v>
          </cell>
          <cell r="AY124">
            <v>0</v>
          </cell>
          <cell r="AZ124">
            <v>0</v>
          </cell>
          <cell r="BA124">
            <v>0</v>
          </cell>
          <cell r="BB124">
            <v>0</v>
          </cell>
          <cell r="BC124">
            <v>0</v>
          </cell>
          <cell r="BD124">
            <v>507357.2</v>
          </cell>
          <cell r="BE124">
            <v>1331148.29</v>
          </cell>
          <cell r="BF124">
            <v>204669.31</v>
          </cell>
          <cell r="BG124">
            <v>1822751.63</v>
          </cell>
          <cell r="BH124">
            <v>0</v>
          </cell>
          <cell r="BI124">
            <v>0</v>
          </cell>
          <cell r="BJ124">
            <v>0</v>
          </cell>
          <cell r="BK124">
            <v>0</v>
          </cell>
          <cell r="BL124">
            <v>0</v>
          </cell>
          <cell r="BM124">
            <v>0</v>
          </cell>
          <cell r="BN124">
            <v>0</v>
          </cell>
          <cell r="BO124">
            <v>37937.360000000001</v>
          </cell>
          <cell r="BP124">
            <v>0</v>
          </cell>
          <cell r="BQ124">
            <v>0</v>
          </cell>
          <cell r="BR124">
            <v>378403.39</v>
          </cell>
          <cell r="BS124">
            <v>7032.02</v>
          </cell>
          <cell r="BT124">
            <v>5625.62</v>
          </cell>
          <cell r="BU124">
            <v>-13423</v>
          </cell>
          <cell r="BV124">
            <v>0</v>
          </cell>
          <cell r="BW124">
            <v>4384.62</v>
          </cell>
          <cell r="BX124">
            <v>12448.91</v>
          </cell>
          <cell r="BY124">
            <v>0</v>
          </cell>
          <cell r="BZ124">
            <v>0</v>
          </cell>
          <cell r="CA124">
            <v>10140.83</v>
          </cell>
          <cell r="CB124">
            <v>78136.66</v>
          </cell>
          <cell r="CC124">
            <v>19303.29</v>
          </cell>
          <cell r="CD124">
            <v>0</v>
          </cell>
          <cell r="CE124">
            <v>17286.86</v>
          </cell>
          <cell r="CF124">
            <v>0</v>
          </cell>
          <cell r="CG124">
            <v>0</v>
          </cell>
          <cell r="CH124">
            <v>9844.83</v>
          </cell>
          <cell r="CI124">
            <v>0</v>
          </cell>
          <cell r="CJ124">
            <v>0</v>
          </cell>
          <cell r="CK124">
            <v>0</v>
          </cell>
          <cell r="CL124">
            <v>0</v>
          </cell>
        </row>
        <row r="125">
          <cell r="A125" t="str">
            <v>4301020108.101</v>
          </cell>
          <cell r="B125" t="str">
            <v>รายได้เงินนอกงบประมาณ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80000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0</v>
          </cell>
          <cell r="AJ125">
            <v>0</v>
          </cell>
          <cell r="AK125">
            <v>0</v>
          </cell>
          <cell r="AL125">
            <v>0</v>
          </cell>
          <cell r="AM125">
            <v>0</v>
          </cell>
          <cell r="AN125">
            <v>0</v>
          </cell>
          <cell r="AO125">
            <v>0</v>
          </cell>
          <cell r="AP125">
            <v>0</v>
          </cell>
          <cell r="AQ125">
            <v>0</v>
          </cell>
          <cell r="AR125">
            <v>0</v>
          </cell>
          <cell r="AS125">
            <v>0</v>
          </cell>
          <cell r="AT125">
            <v>0</v>
          </cell>
          <cell r="AU125">
            <v>0</v>
          </cell>
          <cell r="AV125">
            <v>0</v>
          </cell>
          <cell r="AW125">
            <v>0</v>
          </cell>
          <cell r="AX125">
            <v>0</v>
          </cell>
          <cell r="AY125">
            <v>0</v>
          </cell>
          <cell r="AZ125">
            <v>0</v>
          </cell>
          <cell r="BA125">
            <v>0</v>
          </cell>
          <cell r="BB125">
            <v>0</v>
          </cell>
          <cell r="BC125">
            <v>0</v>
          </cell>
          <cell r="BD125">
            <v>0</v>
          </cell>
          <cell r="BE125">
            <v>0</v>
          </cell>
          <cell r="BF125">
            <v>0</v>
          </cell>
          <cell r="BG125">
            <v>0</v>
          </cell>
          <cell r="BH125">
            <v>0</v>
          </cell>
          <cell r="BI125">
            <v>0</v>
          </cell>
          <cell r="BJ125">
            <v>0</v>
          </cell>
          <cell r="BK125">
            <v>0</v>
          </cell>
          <cell r="BL125">
            <v>0</v>
          </cell>
          <cell r="BM125">
            <v>0</v>
          </cell>
          <cell r="BN125">
            <v>0</v>
          </cell>
          <cell r="BO125">
            <v>0</v>
          </cell>
          <cell r="BP125">
            <v>0</v>
          </cell>
          <cell r="BQ125">
            <v>0</v>
          </cell>
          <cell r="BR125">
            <v>0</v>
          </cell>
          <cell r="BS125">
            <v>0</v>
          </cell>
          <cell r="BT125">
            <v>0</v>
          </cell>
          <cell r="BU125">
            <v>0</v>
          </cell>
          <cell r="BV125">
            <v>0</v>
          </cell>
          <cell r="BW125">
            <v>0</v>
          </cell>
          <cell r="BX125">
            <v>0</v>
          </cell>
          <cell r="BY125">
            <v>0</v>
          </cell>
          <cell r="BZ125">
            <v>0</v>
          </cell>
          <cell r="CA125">
            <v>0</v>
          </cell>
          <cell r="CB125">
            <v>0</v>
          </cell>
          <cell r="CC125">
            <v>0</v>
          </cell>
          <cell r="CD125">
            <v>0</v>
          </cell>
          <cell r="CE125">
            <v>0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</row>
        <row r="126">
          <cell r="A126" t="str">
            <v>4301030102.101</v>
          </cell>
          <cell r="B126" t="str">
            <v>รายได้ค่าเช่าอสังหาริมทรัพย์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  <cell r="AB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0</v>
          </cell>
          <cell r="AJ126">
            <v>0</v>
          </cell>
          <cell r="AK126">
            <v>0</v>
          </cell>
          <cell r="AL126">
            <v>0</v>
          </cell>
          <cell r="AM126">
            <v>0</v>
          </cell>
          <cell r="AN126">
            <v>0</v>
          </cell>
          <cell r="AO126">
            <v>0</v>
          </cell>
          <cell r="AP126">
            <v>0</v>
          </cell>
          <cell r="AQ126">
            <v>0</v>
          </cell>
          <cell r="AR126">
            <v>0</v>
          </cell>
          <cell r="AS126">
            <v>0</v>
          </cell>
          <cell r="AT126">
            <v>0</v>
          </cell>
          <cell r="AU126">
            <v>0</v>
          </cell>
          <cell r="AV126">
            <v>0</v>
          </cell>
          <cell r="AW126">
            <v>0</v>
          </cell>
          <cell r="AX126">
            <v>0</v>
          </cell>
          <cell r="AY126">
            <v>0</v>
          </cell>
          <cell r="AZ126">
            <v>0</v>
          </cell>
          <cell r="BA126">
            <v>0</v>
          </cell>
          <cell r="BB126">
            <v>0</v>
          </cell>
          <cell r="BC126">
            <v>0</v>
          </cell>
          <cell r="BD126">
            <v>0</v>
          </cell>
          <cell r="BE126">
            <v>0</v>
          </cell>
          <cell r="BF126">
            <v>0</v>
          </cell>
          <cell r="BG126">
            <v>0</v>
          </cell>
          <cell r="BH126">
            <v>0</v>
          </cell>
          <cell r="BI126">
            <v>0</v>
          </cell>
          <cell r="BJ126">
            <v>0</v>
          </cell>
          <cell r="BK126">
            <v>0</v>
          </cell>
          <cell r="BL126">
            <v>0</v>
          </cell>
          <cell r="BM126">
            <v>0</v>
          </cell>
          <cell r="BN126">
            <v>0</v>
          </cell>
          <cell r="BO126">
            <v>0</v>
          </cell>
          <cell r="BP126">
            <v>0</v>
          </cell>
          <cell r="BQ126">
            <v>0</v>
          </cell>
          <cell r="BR126">
            <v>0</v>
          </cell>
          <cell r="BS126">
            <v>0</v>
          </cell>
          <cell r="BT126">
            <v>0</v>
          </cell>
          <cell r="BU126">
            <v>0</v>
          </cell>
          <cell r="BV126">
            <v>0</v>
          </cell>
          <cell r="BW126">
            <v>0</v>
          </cell>
          <cell r="BX126">
            <v>0</v>
          </cell>
          <cell r="BY126">
            <v>0</v>
          </cell>
          <cell r="BZ126">
            <v>6400</v>
          </cell>
          <cell r="CA126">
            <v>0</v>
          </cell>
          <cell r="CB126">
            <v>0</v>
          </cell>
          <cell r="CC126">
            <v>0</v>
          </cell>
          <cell r="CD126">
            <v>0</v>
          </cell>
          <cell r="CE126">
            <v>0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</row>
        <row r="127">
          <cell r="A127" t="str">
            <v>4301030104.101</v>
          </cell>
          <cell r="B127" t="str">
            <v>รายได้ค่าเช่าอื่น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4400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5000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  <cell r="AS127">
            <v>0</v>
          </cell>
          <cell r="AT127">
            <v>0</v>
          </cell>
          <cell r="AU127">
            <v>0</v>
          </cell>
          <cell r="AV127">
            <v>0</v>
          </cell>
          <cell r="AW127">
            <v>0</v>
          </cell>
          <cell r="AX127">
            <v>0</v>
          </cell>
          <cell r="AY127">
            <v>0</v>
          </cell>
          <cell r="AZ127">
            <v>0</v>
          </cell>
          <cell r="BA127">
            <v>5000</v>
          </cell>
          <cell r="BB127">
            <v>0</v>
          </cell>
          <cell r="BC127">
            <v>0</v>
          </cell>
          <cell r="BD127">
            <v>0</v>
          </cell>
          <cell r="BE127">
            <v>0</v>
          </cell>
          <cell r="BF127">
            <v>0</v>
          </cell>
          <cell r="BG127">
            <v>39000</v>
          </cell>
          <cell r="BH127">
            <v>0</v>
          </cell>
          <cell r="BI127">
            <v>0</v>
          </cell>
          <cell r="BJ127">
            <v>0</v>
          </cell>
          <cell r="BK127">
            <v>0</v>
          </cell>
          <cell r="BL127">
            <v>0</v>
          </cell>
          <cell r="BM127">
            <v>0</v>
          </cell>
          <cell r="BN127">
            <v>0</v>
          </cell>
          <cell r="BO127">
            <v>300</v>
          </cell>
          <cell r="BP127">
            <v>1500</v>
          </cell>
          <cell r="BQ127">
            <v>0</v>
          </cell>
          <cell r="BR127">
            <v>261544.92</v>
          </cell>
          <cell r="BS127">
            <v>0</v>
          </cell>
          <cell r="BT127">
            <v>0</v>
          </cell>
          <cell r="BU127">
            <v>0</v>
          </cell>
          <cell r="BV127">
            <v>0</v>
          </cell>
          <cell r="BW127">
            <v>0</v>
          </cell>
          <cell r="BX127">
            <v>0</v>
          </cell>
          <cell r="BY127">
            <v>0</v>
          </cell>
          <cell r="BZ127">
            <v>0</v>
          </cell>
          <cell r="CA127">
            <v>0</v>
          </cell>
          <cell r="CB127">
            <v>0</v>
          </cell>
          <cell r="CC127">
            <v>0</v>
          </cell>
          <cell r="CD127">
            <v>0</v>
          </cell>
          <cell r="CE127">
            <v>0</v>
          </cell>
          <cell r="CF127">
            <v>0</v>
          </cell>
          <cell r="CG127">
            <v>0</v>
          </cell>
          <cell r="CH127">
            <v>0</v>
          </cell>
          <cell r="CI127">
            <v>0</v>
          </cell>
          <cell r="CJ127">
            <v>0</v>
          </cell>
          <cell r="CK127">
            <v>0</v>
          </cell>
          <cell r="CL127">
            <v>0</v>
          </cell>
        </row>
        <row r="128">
          <cell r="A128" t="str">
            <v>4302010106.101</v>
          </cell>
          <cell r="B128" t="str">
            <v>รายได้จากการช่วยเหลือเพื่อการดำเนินงานจาก อปท.</v>
          </cell>
          <cell r="C128">
            <v>0</v>
          </cell>
          <cell r="D128">
            <v>163900</v>
          </cell>
          <cell r="E128">
            <v>194930</v>
          </cell>
          <cell r="F128">
            <v>259150</v>
          </cell>
          <cell r="G128">
            <v>52600</v>
          </cell>
          <cell r="H128">
            <v>520436.92</v>
          </cell>
          <cell r="I128">
            <v>0</v>
          </cell>
          <cell r="J128">
            <v>240000</v>
          </cell>
          <cell r="K128">
            <v>262850</v>
          </cell>
          <cell r="L128">
            <v>286400</v>
          </cell>
          <cell r="M128">
            <v>350329</v>
          </cell>
          <cell r="N128">
            <v>58250</v>
          </cell>
          <cell r="O128">
            <v>0</v>
          </cell>
          <cell r="P128">
            <v>209443</v>
          </cell>
          <cell r="Q128">
            <v>718110</v>
          </cell>
          <cell r="R128">
            <v>0</v>
          </cell>
          <cell r="S128">
            <v>72445</v>
          </cell>
          <cell r="T128">
            <v>320500</v>
          </cell>
          <cell r="U128">
            <v>401950</v>
          </cell>
          <cell r="V128">
            <v>57450</v>
          </cell>
          <cell r="W128">
            <v>0</v>
          </cell>
          <cell r="X128">
            <v>25080</v>
          </cell>
          <cell r="Y128">
            <v>140000</v>
          </cell>
          <cell r="Z128">
            <v>56340</v>
          </cell>
          <cell r="AA128">
            <v>59507</v>
          </cell>
          <cell r="AB128">
            <v>79780</v>
          </cell>
          <cell r="AC128">
            <v>0</v>
          </cell>
          <cell r="AD128">
            <v>308030</v>
          </cell>
          <cell r="AE128">
            <v>148090</v>
          </cell>
          <cell r="AF128">
            <v>1500</v>
          </cell>
          <cell r="AG128">
            <v>0</v>
          </cell>
          <cell r="AH128">
            <v>568073.5</v>
          </cell>
          <cell r="AI128">
            <v>0</v>
          </cell>
          <cell r="AJ128">
            <v>296185</v>
          </cell>
          <cell r="AK128">
            <v>200000</v>
          </cell>
          <cell r="AL128">
            <v>146000</v>
          </cell>
          <cell r="AM128">
            <v>73205</v>
          </cell>
          <cell r="AN128">
            <v>335000</v>
          </cell>
          <cell r="AO128">
            <v>418198</v>
          </cell>
          <cell r="AP128">
            <v>233722</v>
          </cell>
          <cell r="AQ128">
            <v>158000</v>
          </cell>
          <cell r="AR128">
            <v>511055</v>
          </cell>
          <cell r="AS128">
            <v>172800</v>
          </cell>
          <cell r="AT128">
            <v>0</v>
          </cell>
          <cell r="AU128">
            <v>263800</v>
          </cell>
          <cell r="AV128">
            <v>431900</v>
          </cell>
          <cell r="AW128">
            <v>140100</v>
          </cell>
          <cell r="AX128">
            <v>171688</v>
          </cell>
          <cell r="AY128">
            <v>207390</v>
          </cell>
          <cell r="AZ128">
            <v>20000</v>
          </cell>
          <cell r="BA128">
            <v>712185</v>
          </cell>
          <cell r="BB128">
            <v>63510</v>
          </cell>
          <cell r="BC128">
            <v>393100</v>
          </cell>
          <cell r="BD128">
            <v>40000</v>
          </cell>
          <cell r="BE128">
            <v>0</v>
          </cell>
          <cell r="BF128">
            <v>0</v>
          </cell>
          <cell r="BG128">
            <v>349730</v>
          </cell>
          <cell r="BH128">
            <v>196700</v>
          </cell>
          <cell r="BI128">
            <v>91750</v>
          </cell>
          <cell r="BJ128">
            <v>0</v>
          </cell>
          <cell r="BK128">
            <v>39864</v>
          </cell>
          <cell r="BL128">
            <v>635664</v>
          </cell>
          <cell r="BM128">
            <v>0</v>
          </cell>
          <cell r="BN128">
            <v>0</v>
          </cell>
          <cell r="BO128">
            <v>0</v>
          </cell>
          <cell r="BP128">
            <v>340520</v>
          </cell>
          <cell r="BQ128">
            <v>5000</v>
          </cell>
          <cell r="BR128">
            <v>0</v>
          </cell>
          <cell r="BS128">
            <v>96950</v>
          </cell>
          <cell r="BT128">
            <v>158200</v>
          </cell>
          <cell r="BU128">
            <v>170000</v>
          </cell>
          <cell r="BV128">
            <v>187980</v>
          </cell>
          <cell r="BW128">
            <v>215486</v>
          </cell>
          <cell r="BX128">
            <v>259680</v>
          </cell>
          <cell r="BY128">
            <v>186895</v>
          </cell>
          <cell r="BZ128">
            <v>593305</v>
          </cell>
          <cell r="CA128">
            <v>314255</v>
          </cell>
          <cell r="CB128">
            <v>0</v>
          </cell>
          <cell r="CC128">
            <v>0</v>
          </cell>
          <cell r="CD128">
            <v>208000</v>
          </cell>
          <cell r="CE128">
            <v>628598.84</v>
          </cell>
          <cell r="CF128">
            <v>242735</v>
          </cell>
          <cell r="CG128">
            <v>290590</v>
          </cell>
          <cell r="CH128">
            <v>57840</v>
          </cell>
          <cell r="CI128">
            <v>77480</v>
          </cell>
          <cell r="CJ128">
            <v>171469</v>
          </cell>
          <cell r="CK128">
            <v>0</v>
          </cell>
          <cell r="CL128">
            <v>0</v>
          </cell>
        </row>
        <row r="129">
          <cell r="A129" t="str">
            <v>4302010199.101</v>
          </cell>
          <cell r="B129" t="str">
            <v>รายได้จากการช่วยเหลือเพื่อการดำเนินงานอื่น</v>
          </cell>
          <cell r="C129">
            <v>117500</v>
          </cell>
          <cell r="D129">
            <v>1200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794309</v>
          </cell>
          <cell r="N129">
            <v>172000</v>
          </cell>
          <cell r="O129">
            <v>93440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128667.45</v>
          </cell>
          <cell r="AA129">
            <v>16820</v>
          </cell>
          <cell r="AB129">
            <v>0</v>
          </cell>
          <cell r="AC129">
            <v>0</v>
          </cell>
          <cell r="AD129">
            <v>130086</v>
          </cell>
          <cell r="AE129">
            <v>0</v>
          </cell>
          <cell r="AF129">
            <v>14122.83</v>
          </cell>
          <cell r="AG129">
            <v>0</v>
          </cell>
          <cell r="AH129">
            <v>0</v>
          </cell>
          <cell r="AI129">
            <v>0</v>
          </cell>
          <cell r="AJ129">
            <v>0</v>
          </cell>
          <cell r="AK129">
            <v>420000</v>
          </cell>
          <cell r="AL129">
            <v>0</v>
          </cell>
          <cell r="AM129">
            <v>0</v>
          </cell>
          <cell r="AN129">
            <v>0</v>
          </cell>
          <cell r="AO129">
            <v>0</v>
          </cell>
          <cell r="AP129">
            <v>0</v>
          </cell>
          <cell r="AQ129">
            <v>0</v>
          </cell>
          <cell r="AR129">
            <v>60460</v>
          </cell>
          <cell r="AS129">
            <v>0</v>
          </cell>
          <cell r="AT129">
            <v>0</v>
          </cell>
          <cell r="AU129">
            <v>0</v>
          </cell>
          <cell r="AV129">
            <v>0</v>
          </cell>
          <cell r="AW129">
            <v>0</v>
          </cell>
          <cell r="AX129">
            <v>0</v>
          </cell>
          <cell r="AY129">
            <v>0</v>
          </cell>
          <cell r="AZ129">
            <v>0</v>
          </cell>
          <cell r="BA129">
            <v>0</v>
          </cell>
          <cell r="BB129">
            <v>4700</v>
          </cell>
          <cell r="BC129">
            <v>0</v>
          </cell>
          <cell r="BD129">
            <v>0</v>
          </cell>
          <cell r="BE129">
            <v>0</v>
          </cell>
          <cell r="BF129">
            <v>0</v>
          </cell>
          <cell r="BG129">
            <v>0</v>
          </cell>
          <cell r="BH129">
            <v>13450</v>
          </cell>
          <cell r="BI129">
            <v>4000000</v>
          </cell>
          <cell r="BJ129">
            <v>0</v>
          </cell>
          <cell r="BK129">
            <v>0</v>
          </cell>
          <cell r="BL129">
            <v>0</v>
          </cell>
          <cell r="BM129">
            <v>0</v>
          </cell>
          <cell r="BN129">
            <v>0</v>
          </cell>
          <cell r="BO129">
            <v>0</v>
          </cell>
          <cell r="BP129">
            <v>0</v>
          </cell>
          <cell r="BQ129">
            <v>0</v>
          </cell>
          <cell r="BR129">
            <v>0</v>
          </cell>
          <cell r="BS129">
            <v>0</v>
          </cell>
          <cell r="BT129">
            <v>600000</v>
          </cell>
          <cell r="BU129">
            <v>0</v>
          </cell>
          <cell r="BV129">
            <v>0</v>
          </cell>
          <cell r="BW129">
            <v>0</v>
          </cell>
          <cell r="BX129">
            <v>0</v>
          </cell>
          <cell r="BY129">
            <v>0</v>
          </cell>
          <cell r="BZ129">
            <v>0</v>
          </cell>
          <cell r="CA129">
            <v>0</v>
          </cell>
          <cell r="CB129">
            <v>0</v>
          </cell>
          <cell r="CC129">
            <v>0</v>
          </cell>
          <cell r="CD129">
            <v>30000</v>
          </cell>
          <cell r="CE129">
            <v>0</v>
          </cell>
          <cell r="CF129">
            <v>0</v>
          </cell>
          <cell r="CG129">
            <v>0</v>
          </cell>
          <cell r="CH129">
            <v>10000</v>
          </cell>
          <cell r="CI129">
            <v>0</v>
          </cell>
          <cell r="CJ129">
            <v>0</v>
          </cell>
          <cell r="CK129">
            <v>0</v>
          </cell>
          <cell r="CL129">
            <v>0</v>
          </cell>
        </row>
        <row r="130">
          <cell r="A130" t="str">
            <v>4302020107.101</v>
          </cell>
          <cell r="B130" t="str">
            <v>รายได้จากการช่วยเหลือเพื่อการลงทุนจากอปท.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>
            <v>0</v>
          </cell>
          <cell r="AJ130">
            <v>0</v>
          </cell>
          <cell r="AK130">
            <v>0</v>
          </cell>
          <cell r="AL130">
            <v>0</v>
          </cell>
          <cell r="AM130">
            <v>0</v>
          </cell>
          <cell r="AN130">
            <v>0</v>
          </cell>
          <cell r="AO130">
            <v>0</v>
          </cell>
          <cell r="AP130">
            <v>0</v>
          </cell>
          <cell r="AQ130">
            <v>0</v>
          </cell>
          <cell r="AR130">
            <v>1010</v>
          </cell>
          <cell r="AS130">
            <v>0</v>
          </cell>
          <cell r="AT130">
            <v>0</v>
          </cell>
          <cell r="AU130">
            <v>0</v>
          </cell>
          <cell r="AV130">
            <v>0</v>
          </cell>
          <cell r="AW130">
            <v>0</v>
          </cell>
          <cell r="AX130">
            <v>0</v>
          </cell>
          <cell r="AY130">
            <v>78280</v>
          </cell>
          <cell r="AZ130">
            <v>0</v>
          </cell>
          <cell r="BA130">
            <v>0</v>
          </cell>
          <cell r="BB130">
            <v>0</v>
          </cell>
          <cell r="BC130">
            <v>0</v>
          </cell>
          <cell r="BD130">
            <v>0</v>
          </cell>
          <cell r="BE130">
            <v>0</v>
          </cell>
          <cell r="BF130">
            <v>0</v>
          </cell>
          <cell r="BG130">
            <v>0</v>
          </cell>
          <cell r="BH130">
            <v>0</v>
          </cell>
          <cell r="BI130">
            <v>0</v>
          </cell>
          <cell r="BJ130">
            <v>0</v>
          </cell>
          <cell r="BK130">
            <v>0</v>
          </cell>
          <cell r="BL130">
            <v>0</v>
          </cell>
          <cell r="BM130">
            <v>0</v>
          </cell>
          <cell r="BN130">
            <v>0</v>
          </cell>
          <cell r="BO130">
            <v>0</v>
          </cell>
          <cell r="BP130">
            <v>0</v>
          </cell>
          <cell r="BQ130">
            <v>0</v>
          </cell>
          <cell r="BR130">
            <v>0</v>
          </cell>
          <cell r="BS130">
            <v>0</v>
          </cell>
          <cell r="BT130">
            <v>0</v>
          </cell>
          <cell r="BU130">
            <v>0</v>
          </cell>
          <cell r="BV130">
            <v>0</v>
          </cell>
          <cell r="BW130">
            <v>0</v>
          </cell>
          <cell r="BX130">
            <v>0</v>
          </cell>
          <cell r="BY130">
            <v>0</v>
          </cell>
          <cell r="BZ130">
            <v>0</v>
          </cell>
          <cell r="CA130">
            <v>0</v>
          </cell>
          <cell r="CB130">
            <v>0</v>
          </cell>
          <cell r="CC130">
            <v>0</v>
          </cell>
          <cell r="CD130">
            <v>0</v>
          </cell>
          <cell r="CE130">
            <v>0</v>
          </cell>
          <cell r="CF130">
            <v>0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</row>
        <row r="131">
          <cell r="A131" t="str">
            <v>4302020199.101</v>
          </cell>
          <cell r="B131" t="str">
            <v>รายได้จากการช่วยเหลือเพื่อการลงทุนอื่น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500000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  <cell r="AJ131">
            <v>0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0</v>
          </cell>
          <cell r="AT131">
            <v>0</v>
          </cell>
          <cell r="AU131">
            <v>0</v>
          </cell>
          <cell r="AV131">
            <v>0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0</v>
          </cell>
          <cell r="BB131">
            <v>0</v>
          </cell>
          <cell r="BC131">
            <v>0</v>
          </cell>
          <cell r="BD131">
            <v>0</v>
          </cell>
          <cell r="BE131">
            <v>0</v>
          </cell>
          <cell r="BF131">
            <v>0</v>
          </cell>
          <cell r="BG131">
            <v>0</v>
          </cell>
          <cell r="BH131">
            <v>0</v>
          </cell>
          <cell r="BI131">
            <v>0</v>
          </cell>
          <cell r="BJ131">
            <v>0</v>
          </cell>
          <cell r="BK131">
            <v>0</v>
          </cell>
          <cell r="BL131">
            <v>0</v>
          </cell>
          <cell r="BM131">
            <v>0</v>
          </cell>
          <cell r="BN131">
            <v>0</v>
          </cell>
          <cell r="BO131">
            <v>0</v>
          </cell>
          <cell r="BP131">
            <v>0</v>
          </cell>
          <cell r="BQ131">
            <v>0</v>
          </cell>
          <cell r="BR131">
            <v>0</v>
          </cell>
          <cell r="BS131">
            <v>0</v>
          </cell>
          <cell r="BT131">
            <v>0</v>
          </cell>
          <cell r="BU131">
            <v>0</v>
          </cell>
          <cell r="BV131">
            <v>0</v>
          </cell>
          <cell r="BW131">
            <v>0</v>
          </cell>
          <cell r="BX131">
            <v>0</v>
          </cell>
          <cell r="BY131">
            <v>0</v>
          </cell>
          <cell r="BZ131">
            <v>0</v>
          </cell>
          <cell r="CA131">
            <v>0</v>
          </cell>
          <cell r="CB131">
            <v>0</v>
          </cell>
          <cell r="CC131">
            <v>0</v>
          </cell>
          <cell r="CD131">
            <v>0</v>
          </cell>
          <cell r="CE131">
            <v>0</v>
          </cell>
          <cell r="CF131">
            <v>0</v>
          </cell>
          <cell r="CG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0</v>
          </cell>
        </row>
        <row r="132">
          <cell r="A132" t="str">
            <v>4302020199.102</v>
          </cell>
          <cell r="B132" t="str">
            <v>รายได้จากการช่วยเหลือเพื่อการดำเนินงานจากหน่วยงานภาครัฐ</v>
          </cell>
          <cell r="C132">
            <v>0</v>
          </cell>
          <cell r="D132">
            <v>102000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18400</v>
          </cell>
          <cell r="N132">
            <v>0</v>
          </cell>
          <cell r="O132">
            <v>0</v>
          </cell>
          <cell r="P132">
            <v>31300</v>
          </cell>
          <cell r="Q132">
            <v>0</v>
          </cell>
          <cell r="R132">
            <v>0</v>
          </cell>
          <cell r="S132">
            <v>4950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>
            <v>0</v>
          </cell>
          <cell r="AJ132">
            <v>0</v>
          </cell>
          <cell r="AK132">
            <v>800000</v>
          </cell>
          <cell r="AL132">
            <v>0</v>
          </cell>
          <cell r="AM132">
            <v>0</v>
          </cell>
          <cell r="AN132">
            <v>0</v>
          </cell>
          <cell r="AO132">
            <v>0</v>
          </cell>
          <cell r="AP132">
            <v>0</v>
          </cell>
          <cell r="AQ132">
            <v>380000</v>
          </cell>
          <cell r="AR132">
            <v>0</v>
          </cell>
          <cell r="AS132">
            <v>0</v>
          </cell>
          <cell r="AT132">
            <v>0</v>
          </cell>
          <cell r="AU132">
            <v>0</v>
          </cell>
          <cell r="AV132">
            <v>0</v>
          </cell>
          <cell r="AW132">
            <v>0</v>
          </cell>
          <cell r="AX132">
            <v>150000</v>
          </cell>
          <cell r="AY132">
            <v>0</v>
          </cell>
          <cell r="AZ132">
            <v>0</v>
          </cell>
          <cell r="BA132">
            <v>0</v>
          </cell>
          <cell r="BB132">
            <v>0</v>
          </cell>
          <cell r="BC132">
            <v>0</v>
          </cell>
          <cell r="BD132">
            <v>0</v>
          </cell>
          <cell r="BE132">
            <v>0</v>
          </cell>
          <cell r="BF132">
            <v>0</v>
          </cell>
          <cell r="BG132">
            <v>0</v>
          </cell>
          <cell r="BH132">
            <v>0</v>
          </cell>
          <cell r="BI132">
            <v>0</v>
          </cell>
          <cell r="BJ132">
            <v>0</v>
          </cell>
          <cell r="BK132">
            <v>0</v>
          </cell>
          <cell r="BL132">
            <v>0</v>
          </cell>
          <cell r="BM132">
            <v>0</v>
          </cell>
          <cell r="BN132">
            <v>0</v>
          </cell>
          <cell r="BO132">
            <v>0</v>
          </cell>
          <cell r="BP132">
            <v>0</v>
          </cell>
          <cell r="BQ132">
            <v>0</v>
          </cell>
          <cell r="BR132">
            <v>20000</v>
          </cell>
          <cell r="BS132">
            <v>0</v>
          </cell>
          <cell r="BT132">
            <v>0</v>
          </cell>
          <cell r="BU132">
            <v>0</v>
          </cell>
          <cell r="BV132">
            <v>0</v>
          </cell>
          <cell r="BW132">
            <v>0</v>
          </cell>
          <cell r="BX132">
            <v>0</v>
          </cell>
          <cell r="BY132">
            <v>0</v>
          </cell>
          <cell r="BZ132">
            <v>65000</v>
          </cell>
          <cell r="CA132">
            <v>0</v>
          </cell>
          <cell r="CB132">
            <v>0</v>
          </cell>
          <cell r="CC132">
            <v>0</v>
          </cell>
          <cell r="CD132">
            <v>288860</v>
          </cell>
          <cell r="CE132">
            <v>0</v>
          </cell>
          <cell r="CF132">
            <v>250000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</row>
        <row r="133">
          <cell r="A133" t="str">
            <v>4302030101.101</v>
          </cell>
          <cell r="B133" t="str">
            <v>รายได้จากการรับบริจาค-เงินสดและรายการเทียบเท่าเงินสด</v>
          </cell>
          <cell r="C133">
            <v>376864</v>
          </cell>
          <cell r="D133">
            <v>0</v>
          </cell>
          <cell r="E133">
            <v>25713.32</v>
          </cell>
          <cell r="F133">
            <v>246900</v>
          </cell>
          <cell r="G133">
            <v>0</v>
          </cell>
          <cell r="H133">
            <v>431726.86</v>
          </cell>
          <cell r="I133">
            <v>31764</v>
          </cell>
          <cell r="J133">
            <v>654372.34</v>
          </cell>
          <cell r="K133">
            <v>38154.35</v>
          </cell>
          <cell r="L133">
            <v>8000</v>
          </cell>
          <cell r="M133">
            <v>49800</v>
          </cell>
          <cell r="N133">
            <v>2669</v>
          </cell>
          <cell r="O133">
            <v>303506</v>
          </cell>
          <cell r="P133">
            <v>6505</v>
          </cell>
          <cell r="Q133">
            <v>0</v>
          </cell>
          <cell r="R133">
            <v>20190</v>
          </cell>
          <cell r="S133">
            <v>12220</v>
          </cell>
          <cell r="T133">
            <v>1000</v>
          </cell>
          <cell r="U133">
            <v>45876</v>
          </cell>
          <cell r="V133">
            <v>96278.65</v>
          </cell>
          <cell r="W133">
            <v>2458520.59</v>
          </cell>
          <cell r="X133">
            <v>3640.6</v>
          </cell>
          <cell r="Y133">
            <v>104660</v>
          </cell>
          <cell r="Z133">
            <v>94142.01</v>
          </cell>
          <cell r="AA133">
            <v>85280</v>
          </cell>
          <cell r="AB133">
            <v>13200</v>
          </cell>
          <cell r="AC133">
            <v>18850</v>
          </cell>
          <cell r="AD133">
            <v>346222</v>
          </cell>
          <cell r="AE133">
            <v>44685</v>
          </cell>
          <cell r="AF133">
            <v>1500</v>
          </cell>
          <cell r="AG133">
            <v>4500</v>
          </cell>
          <cell r="AH133">
            <v>0</v>
          </cell>
          <cell r="AI133">
            <v>3831.98</v>
          </cell>
          <cell r="AJ133">
            <v>979333.5</v>
          </cell>
          <cell r="AK133">
            <v>8287518.5700000003</v>
          </cell>
          <cell r="AL133">
            <v>0</v>
          </cell>
          <cell r="AM133">
            <v>75406</v>
          </cell>
          <cell r="AN133">
            <v>1603830.53</v>
          </cell>
          <cell r="AO133">
            <v>1500</v>
          </cell>
          <cell r="AP133">
            <v>0</v>
          </cell>
          <cell r="AQ133">
            <v>0</v>
          </cell>
          <cell r="AR133">
            <v>4846603.25</v>
          </cell>
          <cell r="AS133">
            <v>0</v>
          </cell>
          <cell r="AT133">
            <v>0</v>
          </cell>
          <cell r="AU133">
            <v>15194</v>
          </cell>
          <cell r="AV133">
            <v>10000</v>
          </cell>
          <cell r="AW133">
            <v>8429</v>
          </cell>
          <cell r="AX133">
            <v>441659.5</v>
          </cell>
          <cell r="AY133">
            <v>30100</v>
          </cell>
          <cell r="AZ133">
            <v>0</v>
          </cell>
          <cell r="BA133">
            <v>0</v>
          </cell>
          <cell r="BB133">
            <v>169279</v>
          </cell>
          <cell r="BC133">
            <v>5187163.9400000004</v>
          </cell>
          <cell r="BD133">
            <v>11011</v>
          </cell>
          <cell r="BE133">
            <v>229837</v>
          </cell>
          <cell r="BF133">
            <v>3000</v>
          </cell>
          <cell r="BG133">
            <v>97362</v>
          </cell>
          <cell r="BH133">
            <v>26986</v>
          </cell>
          <cell r="BI133">
            <v>0</v>
          </cell>
          <cell r="BJ133">
            <v>8000</v>
          </cell>
          <cell r="BK133">
            <v>0</v>
          </cell>
          <cell r="BL133">
            <v>0</v>
          </cell>
          <cell r="BM133">
            <v>80000</v>
          </cell>
          <cell r="BN133">
            <v>42623</v>
          </cell>
          <cell r="BO133">
            <v>10000</v>
          </cell>
          <cell r="BP133">
            <v>0</v>
          </cell>
          <cell r="BQ133">
            <v>0</v>
          </cell>
          <cell r="BR133">
            <v>8831702.5199999996</v>
          </cell>
          <cell r="BS133">
            <v>4500</v>
          </cell>
          <cell r="BT133">
            <v>179700</v>
          </cell>
          <cell r="BU133">
            <v>0</v>
          </cell>
          <cell r="BV133">
            <v>0</v>
          </cell>
          <cell r="BW133">
            <v>152982.76999999999</v>
          </cell>
          <cell r="BX133">
            <v>3015000</v>
          </cell>
          <cell r="BY133">
            <v>0</v>
          </cell>
          <cell r="BZ133">
            <v>4225</v>
          </cell>
          <cell r="CA133">
            <v>3040</v>
          </cell>
          <cell r="CB133">
            <v>10</v>
          </cell>
          <cell r="CC133">
            <v>5000</v>
          </cell>
          <cell r="CD133">
            <v>20000</v>
          </cell>
          <cell r="CE133">
            <v>697510</v>
          </cell>
          <cell r="CF133">
            <v>0</v>
          </cell>
          <cell r="CG133">
            <v>200000</v>
          </cell>
          <cell r="CH133">
            <v>0</v>
          </cell>
          <cell r="CI133">
            <v>0</v>
          </cell>
          <cell r="CJ133">
            <v>5000</v>
          </cell>
          <cell r="CK133">
            <v>0</v>
          </cell>
          <cell r="CL133">
            <v>214720.12</v>
          </cell>
        </row>
        <row r="134">
          <cell r="A134" t="str">
            <v>4302030101.102</v>
          </cell>
          <cell r="B134" t="str">
            <v>รายได้จากการรับบริจาค-สินทรัพย์อื่น</v>
          </cell>
          <cell r="C134">
            <v>0</v>
          </cell>
          <cell r="D134">
            <v>0</v>
          </cell>
          <cell r="E134">
            <v>31961.41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233395.92</v>
          </cell>
          <cell r="N134">
            <v>0</v>
          </cell>
          <cell r="O134">
            <v>11493999.91</v>
          </cell>
          <cell r="P134">
            <v>37333.35</v>
          </cell>
          <cell r="Q134">
            <v>186775.81</v>
          </cell>
          <cell r="R134">
            <v>0</v>
          </cell>
          <cell r="S134">
            <v>11990</v>
          </cell>
          <cell r="T134">
            <v>30842</v>
          </cell>
          <cell r="U134">
            <v>0</v>
          </cell>
          <cell r="V134">
            <v>0</v>
          </cell>
          <cell r="W134">
            <v>6766445.9400000004</v>
          </cell>
          <cell r="X134">
            <v>0</v>
          </cell>
          <cell r="Y134">
            <v>0</v>
          </cell>
          <cell r="Z134">
            <v>0</v>
          </cell>
          <cell r="AA134">
            <v>635888.34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3452767.73</v>
          </cell>
          <cell r="AI134">
            <v>0</v>
          </cell>
          <cell r="AJ134">
            <v>0</v>
          </cell>
          <cell r="AK134">
            <v>12410156.880000001</v>
          </cell>
          <cell r="AL134">
            <v>0</v>
          </cell>
          <cell r="AM134">
            <v>293300</v>
          </cell>
          <cell r="AN134">
            <v>0</v>
          </cell>
          <cell r="AO134">
            <v>0</v>
          </cell>
          <cell r="AP134">
            <v>0</v>
          </cell>
          <cell r="AQ134">
            <v>0</v>
          </cell>
          <cell r="AR134">
            <v>0</v>
          </cell>
          <cell r="AS134">
            <v>0</v>
          </cell>
          <cell r="AT134">
            <v>41645</v>
          </cell>
          <cell r="AU134">
            <v>0</v>
          </cell>
          <cell r="AV134">
            <v>0</v>
          </cell>
          <cell r="AW134">
            <v>290272.5</v>
          </cell>
          <cell r="AX134">
            <v>225680</v>
          </cell>
          <cell r="AY134">
            <v>0</v>
          </cell>
          <cell r="AZ134">
            <v>0</v>
          </cell>
          <cell r="BA134">
            <v>664684.99</v>
          </cell>
          <cell r="BB134">
            <v>9817042.4900000002</v>
          </cell>
          <cell r="BC134">
            <v>17382293.41</v>
          </cell>
          <cell r="BD134">
            <v>207956.31</v>
          </cell>
          <cell r="BE134">
            <v>0</v>
          </cell>
          <cell r="BF134">
            <v>0</v>
          </cell>
          <cell r="BG134">
            <v>3202664.96</v>
          </cell>
          <cell r="BH134">
            <v>0</v>
          </cell>
          <cell r="BI134">
            <v>181124.73</v>
          </cell>
          <cell r="BJ134">
            <v>7790.86</v>
          </cell>
          <cell r="BK134">
            <v>15640.24</v>
          </cell>
          <cell r="BL134">
            <v>467372.79</v>
          </cell>
          <cell r="BM134">
            <v>126527.33</v>
          </cell>
          <cell r="BN134">
            <v>1844908.98</v>
          </cell>
          <cell r="BO134">
            <v>0</v>
          </cell>
          <cell r="BP134">
            <v>0</v>
          </cell>
          <cell r="BQ134">
            <v>0</v>
          </cell>
          <cell r="BR134">
            <v>2890000</v>
          </cell>
          <cell r="BS134">
            <v>47600</v>
          </cell>
          <cell r="BT134">
            <v>0</v>
          </cell>
          <cell r="BU134">
            <v>2886491.49</v>
          </cell>
          <cell r="BV134">
            <v>0</v>
          </cell>
          <cell r="BW134">
            <v>9600</v>
          </cell>
          <cell r="BX134">
            <v>0</v>
          </cell>
          <cell r="BY134">
            <v>0</v>
          </cell>
          <cell r="BZ134">
            <v>0</v>
          </cell>
          <cell r="CA134">
            <v>0</v>
          </cell>
          <cell r="CB134">
            <v>351066.72</v>
          </cell>
          <cell r="CC134">
            <v>0</v>
          </cell>
          <cell r="CD134">
            <v>0</v>
          </cell>
          <cell r="CE134">
            <v>913397.29</v>
          </cell>
          <cell r="CF134">
            <v>0</v>
          </cell>
          <cell r="CG134">
            <v>0</v>
          </cell>
          <cell r="CH134">
            <v>457142.88</v>
          </cell>
          <cell r="CI134">
            <v>0</v>
          </cell>
          <cell r="CJ134">
            <v>0</v>
          </cell>
          <cell r="CK134">
            <v>927760.01</v>
          </cell>
          <cell r="CL134">
            <v>4583.71</v>
          </cell>
        </row>
        <row r="135">
          <cell r="A135" t="str">
            <v>4302040101.101</v>
          </cell>
          <cell r="B135" t="str">
            <v>พักรับเงินงบอุดหนุน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0</v>
          </cell>
          <cell r="AJ135">
            <v>0</v>
          </cell>
          <cell r="AK135">
            <v>0</v>
          </cell>
          <cell r="AL135">
            <v>0</v>
          </cell>
          <cell r="AM135">
            <v>0</v>
          </cell>
          <cell r="AN135">
            <v>0</v>
          </cell>
          <cell r="AO135">
            <v>0</v>
          </cell>
          <cell r="AP135">
            <v>0</v>
          </cell>
          <cell r="AQ135">
            <v>0</v>
          </cell>
          <cell r="AR135">
            <v>0</v>
          </cell>
          <cell r="AS135">
            <v>0</v>
          </cell>
          <cell r="AT135">
            <v>0</v>
          </cell>
          <cell r="AU135">
            <v>0</v>
          </cell>
          <cell r="AV135">
            <v>0</v>
          </cell>
          <cell r="AW135">
            <v>0</v>
          </cell>
          <cell r="AX135">
            <v>0</v>
          </cell>
          <cell r="AY135">
            <v>0</v>
          </cell>
          <cell r="AZ135">
            <v>0</v>
          </cell>
          <cell r="BA135">
            <v>0</v>
          </cell>
          <cell r="BB135">
            <v>0</v>
          </cell>
          <cell r="BC135">
            <v>0</v>
          </cell>
          <cell r="BD135">
            <v>0</v>
          </cell>
          <cell r="BE135">
            <v>0</v>
          </cell>
          <cell r="BF135">
            <v>0</v>
          </cell>
          <cell r="BG135">
            <v>0</v>
          </cell>
          <cell r="BH135">
            <v>0</v>
          </cell>
          <cell r="BI135">
            <v>0</v>
          </cell>
          <cell r="BJ135">
            <v>0</v>
          </cell>
          <cell r="BK135">
            <v>0</v>
          </cell>
          <cell r="BL135">
            <v>0</v>
          </cell>
          <cell r="BM135">
            <v>0</v>
          </cell>
          <cell r="BN135">
            <v>0</v>
          </cell>
          <cell r="BO135">
            <v>0</v>
          </cell>
          <cell r="BP135">
            <v>0</v>
          </cell>
          <cell r="BQ135">
            <v>0</v>
          </cell>
          <cell r="BR135">
            <v>0</v>
          </cell>
          <cell r="BS135">
            <v>0</v>
          </cell>
          <cell r="BT135">
            <v>0</v>
          </cell>
          <cell r="BU135">
            <v>0</v>
          </cell>
          <cell r="BV135">
            <v>0</v>
          </cell>
          <cell r="BW135">
            <v>0</v>
          </cell>
          <cell r="BX135">
            <v>0</v>
          </cell>
          <cell r="BY135">
            <v>0</v>
          </cell>
          <cell r="BZ135">
            <v>0</v>
          </cell>
          <cell r="CA135">
            <v>0</v>
          </cell>
          <cell r="CB135">
            <v>0</v>
          </cell>
          <cell r="CC135">
            <v>0</v>
          </cell>
          <cell r="CD135">
            <v>0</v>
          </cell>
          <cell r="CE135">
            <v>0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</row>
        <row r="136">
          <cell r="A136" t="str">
            <v>4303010101.101</v>
          </cell>
          <cell r="B136" t="str">
            <v>รายได้ดอกเบี้ยจากสถาบันการเงิน</v>
          </cell>
          <cell r="C136">
            <v>1109709.8500000001</v>
          </cell>
          <cell r="D136">
            <v>5113.9799999999996</v>
          </cell>
          <cell r="E136">
            <v>93885.47</v>
          </cell>
          <cell r="F136">
            <v>0</v>
          </cell>
          <cell r="G136">
            <v>73261.59</v>
          </cell>
          <cell r="H136">
            <v>38276.9</v>
          </cell>
          <cell r="I136">
            <v>233980.24</v>
          </cell>
          <cell r="J136">
            <v>182869.8</v>
          </cell>
          <cell r="K136">
            <v>82846.66</v>
          </cell>
          <cell r="L136">
            <v>91209.33</v>
          </cell>
          <cell r="M136">
            <v>80542.23</v>
          </cell>
          <cell r="N136">
            <v>12096.69</v>
          </cell>
          <cell r="O136">
            <v>306860.84000000003</v>
          </cell>
          <cell r="P136">
            <v>196687.22</v>
          </cell>
          <cell r="Q136">
            <v>207013.49</v>
          </cell>
          <cell r="R136">
            <v>230437.53</v>
          </cell>
          <cell r="S136">
            <v>30536.1</v>
          </cell>
          <cell r="T136">
            <v>123473.85</v>
          </cell>
          <cell r="U136">
            <v>86574.56</v>
          </cell>
          <cell r="V136">
            <v>49784.47</v>
          </cell>
          <cell r="W136">
            <v>0</v>
          </cell>
          <cell r="X136">
            <v>59592.76</v>
          </cell>
          <cell r="Y136">
            <v>220625.66</v>
          </cell>
          <cell r="Z136">
            <v>118126.3</v>
          </cell>
          <cell r="AA136">
            <v>28591.67</v>
          </cell>
          <cell r="AB136">
            <v>50625.23</v>
          </cell>
          <cell r="AC136">
            <v>2690.1</v>
          </cell>
          <cell r="AD136">
            <v>182021.29</v>
          </cell>
          <cell r="AE136">
            <v>47201.69</v>
          </cell>
          <cell r="AF136">
            <v>39021.67</v>
          </cell>
          <cell r="AG136">
            <v>125114.31</v>
          </cell>
          <cell r="AH136">
            <v>96599.33</v>
          </cell>
          <cell r="AI136">
            <v>220708.92</v>
          </cell>
          <cell r="AJ136">
            <v>0</v>
          </cell>
          <cell r="AK136">
            <v>934014.84</v>
          </cell>
          <cell r="AL136">
            <v>103422.68</v>
          </cell>
          <cell r="AM136">
            <v>122377.42</v>
          </cell>
          <cell r="AN136">
            <v>114936.31</v>
          </cell>
          <cell r="AO136">
            <v>72268.240000000005</v>
          </cell>
          <cell r="AP136">
            <v>85662.92</v>
          </cell>
          <cell r="AQ136">
            <v>32341.360000000001</v>
          </cell>
          <cell r="AR136">
            <v>230805.76000000001</v>
          </cell>
          <cell r="AS136">
            <v>112560.66</v>
          </cell>
          <cell r="AT136">
            <v>45199.72</v>
          </cell>
          <cell r="AU136">
            <v>49486.41</v>
          </cell>
          <cell r="AV136">
            <v>94082.3</v>
          </cell>
          <cell r="AW136">
            <v>60010.68</v>
          </cell>
          <cell r="AX136">
            <v>49603.89</v>
          </cell>
          <cell r="AY136">
            <v>91138.05</v>
          </cell>
          <cell r="AZ136">
            <v>93585.08</v>
          </cell>
          <cell r="BA136">
            <v>392738.9</v>
          </cell>
          <cell r="BB136">
            <v>62839.9</v>
          </cell>
          <cell r="BC136">
            <v>1182122.02</v>
          </cell>
          <cell r="BD136">
            <v>169635.71</v>
          </cell>
          <cell r="BE136">
            <v>46502.78</v>
          </cell>
          <cell r="BF136">
            <v>7361.26</v>
          </cell>
          <cell r="BG136">
            <v>106200.61</v>
          </cell>
          <cell r="BH136">
            <v>37442.65</v>
          </cell>
          <cell r="BI136">
            <v>11100.02</v>
          </cell>
          <cell r="BJ136">
            <v>133306.62</v>
          </cell>
          <cell r="BK136">
            <v>137795.9</v>
          </cell>
          <cell r="BL136">
            <v>501538.06</v>
          </cell>
          <cell r="BM136">
            <v>159405.51999999999</v>
          </cell>
          <cell r="BN136">
            <v>116048.15</v>
          </cell>
          <cell r="BO136">
            <v>103389.37</v>
          </cell>
          <cell r="BP136">
            <v>126959.54</v>
          </cell>
          <cell r="BQ136">
            <v>94623.64</v>
          </cell>
          <cell r="BR136">
            <v>4667784.84</v>
          </cell>
          <cell r="BS136">
            <v>142263.39000000001</v>
          </cell>
          <cell r="BT136">
            <v>4571.54</v>
          </cell>
          <cell r="BU136">
            <v>155915.92000000001</v>
          </cell>
          <cell r="BV136">
            <v>17977.59</v>
          </cell>
          <cell r="BW136">
            <v>0</v>
          </cell>
          <cell r="BX136">
            <v>0</v>
          </cell>
          <cell r="BY136">
            <v>48742.28</v>
          </cell>
          <cell r="BZ136">
            <v>78367.98</v>
          </cell>
          <cell r="CA136">
            <v>77666.259999999995</v>
          </cell>
          <cell r="CB136">
            <v>77283.929999999993</v>
          </cell>
          <cell r="CC136">
            <v>242656.47</v>
          </cell>
          <cell r="CD136">
            <v>186445.23</v>
          </cell>
          <cell r="CE136">
            <v>221184.47</v>
          </cell>
          <cell r="CF136">
            <v>98251.01</v>
          </cell>
          <cell r="CG136">
            <v>117236.35</v>
          </cell>
          <cell r="CH136">
            <v>2551.17</v>
          </cell>
          <cell r="CI136">
            <v>31808.57</v>
          </cell>
          <cell r="CJ136">
            <v>183609.57</v>
          </cell>
          <cell r="CK136">
            <v>66748.55</v>
          </cell>
          <cell r="CL136">
            <v>81593.570000000007</v>
          </cell>
        </row>
        <row r="137">
          <cell r="A137" t="str">
            <v>4306010104.101</v>
          </cell>
          <cell r="B137" t="str">
            <v>รายรับจากการขายอาคารและสิ่งปลูกสร้าง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7411</v>
          </cell>
          <cell r="Y137">
            <v>0</v>
          </cell>
          <cell r="Z137">
            <v>0</v>
          </cell>
          <cell r="AA137">
            <v>0</v>
          </cell>
          <cell r="AB137">
            <v>0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  <cell r="AH137">
            <v>0</v>
          </cell>
          <cell r="AI137">
            <v>0</v>
          </cell>
          <cell r="AJ137">
            <v>0</v>
          </cell>
          <cell r="AK137">
            <v>0</v>
          </cell>
          <cell r="AL137">
            <v>0</v>
          </cell>
          <cell r="AM137">
            <v>0</v>
          </cell>
          <cell r="AN137">
            <v>0</v>
          </cell>
          <cell r="AO137">
            <v>0</v>
          </cell>
          <cell r="AP137">
            <v>0</v>
          </cell>
          <cell r="AQ137">
            <v>0</v>
          </cell>
          <cell r="AR137">
            <v>0</v>
          </cell>
          <cell r="AS137">
            <v>0</v>
          </cell>
          <cell r="AT137">
            <v>0</v>
          </cell>
          <cell r="AU137">
            <v>0</v>
          </cell>
          <cell r="AV137">
            <v>0</v>
          </cell>
          <cell r="AW137">
            <v>0</v>
          </cell>
          <cell r="AX137">
            <v>0</v>
          </cell>
          <cell r="AY137">
            <v>0</v>
          </cell>
          <cell r="AZ137">
            <v>0</v>
          </cell>
          <cell r="BA137">
            <v>0</v>
          </cell>
          <cell r="BB137">
            <v>0</v>
          </cell>
          <cell r="BC137">
            <v>0</v>
          </cell>
          <cell r="BD137">
            <v>0</v>
          </cell>
          <cell r="BE137">
            <v>0</v>
          </cell>
          <cell r="BF137">
            <v>0</v>
          </cell>
          <cell r="BG137">
            <v>0</v>
          </cell>
          <cell r="BH137">
            <v>0</v>
          </cell>
          <cell r="BI137">
            <v>0</v>
          </cell>
          <cell r="BJ137">
            <v>0</v>
          </cell>
          <cell r="BK137">
            <v>0</v>
          </cell>
          <cell r="BL137">
            <v>0</v>
          </cell>
          <cell r="BM137">
            <v>0</v>
          </cell>
          <cell r="BN137">
            <v>0</v>
          </cell>
          <cell r="BO137">
            <v>0</v>
          </cell>
          <cell r="BP137">
            <v>0</v>
          </cell>
          <cell r="BQ137">
            <v>0</v>
          </cell>
          <cell r="BR137">
            <v>0</v>
          </cell>
          <cell r="BS137">
            <v>0</v>
          </cell>
          <cell r="BT137">
            <v>0</v>
          </cell>
          <cell r="BU137">
            <v>0</v>
          </cell>
          <cell r="BV137">
            <v>0</v>
          </cell>
          <cell r="BW137">
            <v>0</v>
          </cell>
          <cell r="BX137">
            <v>0</v>
          </cell>
          <cell r="BY137">
            <v>0</v>
          </cell>
          <cell r="BZ137">
            <v>0</v>
          </cell>
          <cell r="CA137">
            <v>0</v>
          </cell>
          <cell r="CB137">
            <v>0</v>
          </cell>
          <cell r="CC137">
            <v>0</v>
          </cell>
          <cell r="CD137">
            <v>0</v>
          </cell>
          <cell r="CE137">
            <v>0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</row>
        <row r="138">
          <cell r="A138" t="str">
            <v>4306010110.101</v>
          </cell>
          <cell r="B138" t="str">
            <v>รายรับจากการขายครุภัณฑ์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12312.07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3440</v>
          </cell>
          <cell r="X138">
            <v>0</v>
          </cell>
          <cell r="Y138">
            <v>2850</v>
          </cell>
          <cell r="Z138">
            <v>3000</v>
          </cell>
          <cell r="AA138">
            <v>1500</v>
          </cell>
          <cell r="AB138">
            <v>0</v>
          </cell>
          <cell r="AC138">
            <v>4600</v>
          </cell>
          <cell r="AD138">
            <v>1600</v>
          </cell>
          <cell r="AE138">
            <v>0</v>
          </cell>
          <cell r="AF138">
            <v>5295</v>
          </cell>
          <cell r="AG138">
            <v>4500</v>
          </cell>
          <cell r="AH138">
            <v>2270</v>
          </cell>
          <cell r="AI138">
            <v>0</v>
          </cell>
          <cell r="AJ138">
            <v>850</v>
          </cell>
          <cell r="AK138">
            <v>60000</v>
          </cell>
          <cell r="AL138">
            <v>0</v>
          </cell>
          <cell r="AM138">
            <v>4250</v>
          </cell>
          <cell r="AN138">
            <v>0</v>
          </cell>
          <cell r="AO138">
            <v>0</v>
          </cell>
          <cell r="AP138">
            <v>0</v>
          </cell>
          <cell r="AQ138">
            <v>7500</v>
          </cell>
          <cell r="AR138">
            <v>3800</v>
          </cell>
          <cell r="AS138">
            <v>0</v>
          </cell>
          <cell r="AT138">
            <v>0</v>
          </cell>
          <cell r="AU138">
            <v>0</v>
          </cell>
          <cell r="AV138">
            <v>0</v>
          </cell>
          <cell r="AW138">
            <v>0</v>
          </cell>
          <cell r="AX138">
            <v>0</v>
          </cell>
          <cell r="AY138">
            <v>0</v>
          </cell>
          <cell r="AZ138">
            <v>3100</v>
          </cell>
          <cell r="BA138">
            <v>0</v>
          </cell>
          <cell r="BB138">
            <v>0</v>
          </cell>
          <cell r="BC138">
            <v>0</v>
          </cell>
          <cell r="BD138">
            <v>0</v>
          </cell>
          <cell r="BE138">
            <v>0</v>
          </cell>
          <cell r="BF138">
            <v>0</v>
          </cell>
          <cell r="BG138">
            <v>0</v>
          </cell>
          <cell r="BH138">
            <v>0</v>
          </cell>
          <cell r="BI138">
            <v>0</v>
          </cell>
          <cell r="BJ138">
            <v>0</v>
          </cell>
          <cell r="BK138">
            <v>0</v>
          </cell>
          <cell r="BL138">
            <v>0</v>
          </cell>
          <cell r="BM138">
            <v>0</v>
          </cell>
          <cell r="BN138">
            <v>0</v>
          </cell>
          <cell r="BO138">
            <v>0</v>
          </cell>
          <cell r="BP138">
            <v>2500</v>
          </cell>
          <cell r="BQ138">
            <v>0</v>
          </cell>
          <cell r="BR138">
            <v>271000</v>
          </cell>
          <cell r="BS138">
            <v>0</v>
          </cell>
          <cell r="BT138">
            <v>0</v>
          </cell>
          <cell r="BU138">
            <v>0</v>
          </cell>
          <cell r="BV138">
            <v>0</v>
          </cell>
          <cell r="BW138">
            <v>0</v>
          </cell>
          <cell r="BX138">
            <v>0</v>
          </cell>
          <cell r="BY138">
            <v>0</v>
          </cell>
          <cell r="BZ138">
            <v>0</v>
          </cell>
          <cell r="CA138">
            <v>0</v>
          </cell>
          <cell r="CB138">
            <v>0</v>
          </cell>
          <cell r="CC138">
            <v>0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  <cell r="CL138">
            <v>0</v>
          </cell>
        </row>
        <row r="139">
          <cell r="A139" t="str">
            <v>4306010110.102</v>
          </cell>
          <cell r="B139" t="str">
            <v>รายรับจากการขายวัสดุที่ใช้แล้ว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400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0</v>
          </cell>
          <cell r="AB139">
            <v>0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0</v>
          </cell>
          <cell r="AH139">
            <v>0</v>
          </cell>
          <cell r="AI139">
            <v>0</v>
          </cell>
          <cell r="AJ139">
            <v>0</v>
          </cell>
          <cell r="AK139">
            <v>0</v>
          </cell>
          <cell r="AL139">
            <v>0</v>
          </cell>
          <cell r="AM139">
            <v>74</v>
          </cell>
          <cell r="AN139">
            <v>0</v>
          </cell>
          <cell r="AO139">
            <v>0</v>
          </cell>
          <cell r="AP139">
            <v>0</v>
          </cell>
          <cell r="AQ139">
            <v>0</v>
          </cell>
          <cell r="AR139">
            <v>0</v>
          </cell>
          <cell r="AS139">
            <v>0</v>
          </cell>
          <cell r="AT139">
            <v>0</v>
          </cell>
          <cell r="AU139">
            <v>0</v>
          </cell>
          <cell r="AV139">
            <v>0</v>
          </cell>
          <cell r="AW139">
            <v>0</v>
          </cell>
          <cell r="AX139">
            <v>0</v>
          </cell>
          <cell r="AY139">
            <v>0</v>
          </cell>
          <cell r="AZ139">
            <v>0</v>
          </cell>
          <cell r="BA139">
            <v>0</v>
          </cell>
          <cell r="BB139">
            <v>0</v>
          </cell>
          <cell r="BC139">
            <v>0</v>
          </cell>
          <cell r="BD139">
            <v>0</v>
          </cell>
          <cell r="BE139">
            <v>0</v>
          </cell>
          <cell r="BF139">
            <v>0</v>
          </cell>
          <cell r="BG139">
            <v>0</v>
          </cell>
          <cell r="BH139">
            <v>0</v>
          </cell>
          <cell r="BI139">
            <v>0</v>
          </cell>
          <cell r="BJ139">
            <v>0</v>
          </cell>
          <cell r="BK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0</v>
          </cell>
          <cell r="BY139">
            <v>0</v>
          </cell>
          <cell r="BZ139">
            <v>0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  <cell r="CG139">
            <v>0</v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</row>
        <row r="140">
          <cell r="A140" t="str">
            <v>4307010103.201</v>
          </cell>
          <cell r="B140" t="str">
            <v>บัญชีรายได้ระหว่างหน่วยงาน - หน่วยงานรับเงินงบบุคลากรจากรัฐบาล</v>
          </cell>
          <cell r="C140">
            <v>224651083.77000001</v>
          </cell>
          <cell r="D140">
            <v>27733601.329999998</v>
          </cell>
          <cell r="E140">
            <v>34325245.880000003</v>
          </cell>
          <cell r="F140">
            <v>37075173.759999998</v>
          </cell>
          <cell r="G140">
            <v>17152467.41</v>
          </cell>
          <cell r="H140">
            <v>39188206.210000001</v>
          </cell>
          <cell r="I140">
            <v>42338292.689999998</v>
          </cell>
          <cell r="J140">
            <v>43807131.869999997</v>
          </cell>
          <cell r="K140">
            <v>30199332.09</v>
          </cell>
          <cell r="L140">
            <v>24716880.219999999</v>
          </cell>
          <cell r="M140">
            <v>72795451.980000004</v>
          </cell>
          <cell r="N140">
            <v>303836</v>
          </cell>
          <cell r="O140">
            <v>86825943.629999995</v>
          </cell>
          <cell r="P140">
            <v>24359542.050000001</v>
          </cell>
          <cell r="Q140">
            <v>27751852.559999999</v>
          </cell>
          <cell r="R140">
            <v>40971421.530000001</v>
          </cell>
          <cell r="S140">
            <v>29087910.789999999</v>
          </cell>
          <cell r="T140">
            <v>21575925.890000001</v>
          </cell>
          <cell r="U140">
            <v>26260280.289999999</v>
          </cell>
          <cell r="V140">
            <v>13335490.93</v>
          </cell>
          <cell r="W140">
            <v>259237111.28</v>
          </cell>
          <cell r="X140">
            <v>24378953.699999999</v>
          </cell>
          <cell r="Y140">
            <v>37602545.549999997</v>
          </cell>
          <cell r="Z140">
            <v>25375226.440000001</v>
          </cell>
          <cell r="AA140">
            <v>13762993.220000001</v>
          </cell>
          <cell r="AB140">
            <v>24375914.41</v>
          </cell>
          <cell r="AC140">
            <v>25217321.710000001</v>
          </cell>
          <cell r="AD140">
            <v>70980610.599999994</v>
          </cell>
          <cell r="AE140">
            <v>28692257.030000001</v>
          </cell>
          <cell r="AF140">
            <v>24009125</v>
          </cell>
          <cell r="AG140">
            <v>22971584.640000001</v>
          </cell>
          <cell r="AH140">
            <v>45053128.350000001</v>
          </cell>
          <cell r="AI140">
            <v>23711231.109999999</v>
          </cell>
          <cell r="AJ140">
            <v>9959346.9199999999</v>
          </cell>
          <cell r="AK140">
            <v>359152624.25999999</v>
          </cell>
          <cell r="AL140">
            <v>25917705.149999999</v>
          </cell>
          <cell r="AM140">
            <v>20920251.260000002</v>
          </cell>
          <cell r="AN140">
            <v>54694311.490000002</v>
          </cell>
          <cell r="AO140">
            <v>50457540.259999998</v>
          </cell>
          <cell r="AP140">
            <v>31766491.43</v>
          </cell>
          <cell r="AQ140">
            <v>14261530</v>
          </cell>
          <cell r="AR140">
            <v>56608457.18</v>
          </cell>
          <cell r="AS140">
            <v>24894614.440000001</v>
          </cell>
          <cell r="AT140">
            <v>31945448.23</v>
          </cell>
          <cell r="AU140">
            <v>48928137.799999997</v>
          </cell>
          <cell r="AV140">
            <v>24515620.190000001</v>
          </cell>
          <cell r="AW140">
            <v>18674240.780000001</v>
          </cell>
          <cell r="AX140">
            <v>34661115.939999998</v>
          </cell>
          <cell r="AY140">
            <v>20878461.649999999</v>
          </cell>
          <cell r="AZ140">
            <v>17969358.059999999</v>
          </cell>
          <cell r="BA140">
            <v>94280445.409999996</v>
          </cell>
          <cell r="BB140">
            <v>18634742.899999999</v>
          </cell>
          <cell r="BC140">
            <v>251782260.81999999</v>
          </cell>
          <cell r="BD140">
            <v>60595493.979999997</v>
          </cell>
          <cell r="BE140">
            <v>28077142.899999999</v>
          </cell>
          <cell r="BF140">
            <v>18692573.41</v>
          </cell>
          <cell r="BG140">
            <v>105014091.43000001</v>
          </cell>
          <cell r="BH140">
            <v>16463374.199999999</v>
          </cell>
          <cell r="BI140">
            <v>3954340.07</v>
          </cell>
          <cell r="BJ140">
            <v>8546241.2699999996</v>
          </cell>
          <cell r="BK140">
            <v>6146886.7599999998</v>
          </cell>
          <cell r="BL140">
            <v>145972020.81</v>
          </cell>
          <cell r="BM140">
            <v>45542800.049999997</v>
          </cell>
          <cell r="BN140">
            <v>29570008.350000001</v>
          </cell>
          <cell r="BO140">
            <v>50252477.409999996</v>
          </cell>
          <cell r="BP140">
            <v>31317882.460000001</v>
          </cell>
          <cell r="BQ140">
            <v>16029980.85</v>
          </cell>
          <cell r="BR140">
            <v>596519374.79999995</v>
          </cell>
          <cell r="BS140">
            <v>39306697.740000002</v>
          </cell>
          <cell r="BT140">
            <v>36642297.780000001</v>
          </cell>
          <cell r="BU140">
            <v>88186735.439999998</v>
          </cell>
          <cell r="BV140">
            <v>8923517.2599999998</v>
          </cell>
          <cell r="BW140">
            <v>28143631.949999999</v>
          </cell>
          <cell r="BX140">
            <v>65883103.920000002</v>
          </cell>
          <cell r="BY140">
            <v>25937728.190000001</v>
          </cell>
          <cell r="BZ140">
            <v>19327900.23</v>
          </cell>
          <cell r="CA140">
            <v>24363496.989999998</v>
          </cell>
          <cell r="CB140">
            <v>33685432.259999998</v>
          </cell>
          <cell r="CC140">
            <v>58942501.130000003</v>
          </cell>
          <cell r="CD140">
            <v>35795372.869999997</v>
          </cell>
          <cell r="CE140">
            <v>51523571.289999999</v>
          </cell>
          <cell r="CF140">
            <v>22364792.23</v>
          </cell>
          <cell r="CG140">
            <v>24515619.16</v>
          </cell>
          <cell r="CH140">
            <v>14887879.43</v>
          </cell>
          <cell r="CI140">
            <v>18879295.420000002</v>
          </cell>
          <cell r="CJ140">
            <v>55714311.090000004</v>
          </cell>
          <cell r="CK140">
            <v>5073112.9400000004</v>
          </cell>
          <cell r="CL140">
            <v>6754880.2400000002</v>
          </cell>
        </row>
        <row r="141">
          <cell r="A141" t="str">
            <v>4307010104.101</v>
          </cell>
          <cell r="B141" t="str">
            <v>บัญชีรายได้ระหว่างหน่วยงาน - หน่วยงานรับเงินงบลงทุนจากรัฐบาล</v>
          </cell>
          <cell r="C141">
            <v>32186862.210000001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45435338.700000003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63092960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0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  <cell r="AI141">
            <v>0</v>
          </cell>
          <cell r="AJ141">
            <v>0</v>
          </cell>
          <cell r="AK141">
            <v>59351127.530000001</v>
          </cell>
          <cell r="AL141">
            <v>0</v>
          </cell>
          <cell r="AM141">
            <v>0</v>
          </cell>
          <cell r="AN141">
            <v>0</v>
          </cell>
          <cell r="AO141">
            <v>0</v>
          </cell>
          <cell r="AP141">
            <v>0</v>
          </cell>
          <cell r="AQ141">
            <v>0</v>
          </cell>
          <cell r="AR141">
            <v>0</v>
          </cell>
          <cell r="AS141">
            <v>0</v>
          </cell>
          <cell r="AT141">
            <v>0</v>
          </cell>
          <cell r="AU141">
            <v>8161820</v>
          </cell>
          <cell r="AV141">
            <v>0</v>
          </cell>
          <cell r="AW141">
            <v>0</v>
          </cell>
          <cell r="AX141">
            <v>0</v>
          </cell>
          <cell r="AY141">
            <v>0</v>
          </cell>
          <cell r="AZ141">
            <v>0</v>
          </cell>
          <cell r="BA141">
            <v>40009000</v>
          </cell>
          <cell r="BB141">
            <v>0</v>
          </cell>
          <cell r="BC141">
            <v>53072000</v>
          </cell>
          <cell r="BD141">
            <v>0</v>
          </cell>
          <cell r="BE141">
            <v>0</v>
          </cell>
          <cell r="BF141">
            <v>0</v>
          </cell>
          <cell r="BG141">
            <v>0</v>
          </cell>
          <cell r="BH141">
            <v>2565000</v>
          </cell>
          <cell r="BI141">
            <v>0</v>
          </cell>
          <cell r="BJ141">
            <v>0</v>
          </cell>
          <cell r="BK141">
            <v>0</v>
          </cell>
          <cell r="BL141">
            <v>13039880</v>
          </cell>
          <cell r="BM141">
            <v>0</v>
          </cell>
          <cell r="BN141">
            <v>0</v>
          </cell>
          <cell r="BO141">
            <v>0</v>
          </cell>
          <cell r="BP141">
            <v>0</v>
          </cell>
          <cell r="BQ141">
            <v>0</v>
          </cell>
          <cell r="BR141">
            <v>17698500</v>
          </cell>
          <cell r="BS141">
            <v>0</v>
          </cell>
          <cell r="BT141">
            <v>0</v>
          </cell>
          <cell r="BU141">
            <v>0</v>
          </cell>
          <cell r="BV141">
            <v>4904640</v>
          </cell>
          <cell r="BW141">
            <v>0</v>
          </cell>
          <cell r="BX141">
            <v>0</v>
          </cell>
          <cell r="BY141">
            <v>0</v>
          </cell>
          <cell r="BZ141">
            <v>0</v>
          </cell>
          <cell r="CA141">
            <v>0</v>
          </cell>
          <cell r="CB141">
            <v>0</v>
          </cell>
          <cell r="CC141">
            <v>2790400</v>
          </cell>
          <cell r="CD141">
            <v>0</v>
          </cell>
          <cell r="CE141">
            <v>0</v>
          </cell>
          <cell r="CF141">
            <v>0</v>
          </cell>
          <cell r="CG141">
            <v>0</v>
          </cell>
          <cell r="CH141">
            <v>0</v>
          </cell>
          <cell r="CI141">
            <v>0</v>
          </cell>
          <cell r="CJ141">
            <v>0</v>
          </cell>
          <cell r="CK141">
            <v>0</v>
          </cell>
          <cell r="CL141">
            <v>0</v>
          </cell>
        </row>
        <row r="142">
          <cell r="A142" t="str">
            <v>4307010105.101</v>
          </cell>
          <cell r="B142" t="str">
            <v>บัญชีรายได้ระหว่างหน่วยงาน - หน่วยงานรับเงินงบดำเนินงานจากรัฐบาล</v>
          </cell>
          <cell r="C142">
            <v>12707512.970000001</v>
          </cell>
          <cell r="D142">
            <v>203390</v>
          </cell>
          <cell r="E142">
            <v>1280642.43</v>
          </cell>
          <cell r="F142">
            <v>0</v>
          </cell>
          <cell r="G142">
            <v>57583</v>
          </cell>
          <cell r="H142">
            <v>4500</v>
          </cell>
          <cell r="I142">
            <v>72906.8</v>
          </cell>
          <cell r="J142">
            <v>19418.400000000001</v>
          </cell>
          <cell r="K142">
            <v>0</v>
          </cell>
          <cell r="L142">
            <v>0</v>
          </cell>
          <cell r="M142">
            <v>45000</v>
          </cell>
          <cell r="N142">
            <v>0</v>
          </cell>
          <cell r="O142">
            <v>12793942.640000001</v>
          </cell>
          <cell r="P142">
            <v>357.6</v>
          </cell>
          <cell r="Q142">
            <v>38374.879999999997</v>
          </cell>
          <cell r="R142">
            <v>7560400</v>
          </cell>
          <cell r="S142">
            <v>15750</v>
          </cell>
          <cell r="T142">
            <v>4500</v>
          </cell>
          <cell r="U142">
            <v>0</v>
          </cell>
          <cell r="V142">
            <v>0</v>
          </cell>
          <cell r="W142">
            <v>18461036</v>
          </cell>
          <cell r="X142">
            <v>34083.279999999999</v>
          </cell>
          <cell r="Y142">
            <v>639729.93999999994</v>
          </cell>
          <cell r="Z142">
            <v>32826.080000000002</v>
          </cell>
          <cell r="AA142">
            <v>83595.539999999994</v>
          </cell>
          <cell r="AB142">
            <v>35986.44</v>
          </cell>
          <cell r="AC142">
            <v>703000.36</v>
          </cell>
          <cell r="AD142">
            <v>94121.14</v>
          </cell>
          <cell r="AE142">
            <v>256365.06</v>
          </cell>
          <cell r="AF142">
            <v>338282.89</v>
          </cell>
          <cell r="AG142">
            <v>1775022</v>
          </cell>
          <cell r="AH142">
            <v>65709.16</v>
          </cell>
          <cell r="AI142">
            <v>46687.32</v>
          </cell>
          <cell r="AJ142">
            <v>3614.02</v>
          </cell>
          <cell r="AK142">
            <v>30084302.059999999</v>
          </cell>
          <cell r="AL142">
            <v>51425.74</v>
          </cell>
          <cell r="AM142">
            <v>35790.78</v>
          </cell>
          <cell r="AN142">
            <v>117465.52</v>
          </cell>
          <cell r="AO142">
            <v>0</v>
          </cell>
          <cell r="AP142">
            <v>106024.48</v>
          </cell>
          <cell r="AQ142">
            <v>0</v>
          </cell>
          <cell r="AR142">
            <v>154362.20000000001</v>
          </cell>
          <cell r="AS142">
            <v>33685.919999999998</v>
          </cell>
          <cell r="AT142">
            <v>60042.76</v>
          </cell>
          <cell r="AU142">
            <v>67730.86</v>
          </cell>
          <cell r="AV142">
            <v>111303.96</v>
          </cell>
          <cell r="AW142">
            <v>14091.08</v>
          </cell>
          <cell r="AX142">
            <v>93005.05</v>
          </cell>
          <cell r="AY142">
            <v>3000</v>
          </cell>
          <cell r="AZ142">
            <v>21470.76</v>
          </cell>
          <cell r="BA142">
            <v>2522244.91</v>
          </cell>
          <cell r="BB142">
            <v>10234.36</v>
          </cell>
          <cell r="BC142">
            <v>19530405.649999999</v>
          </cell>
          <cell r="BD142">
            <v>289382.59000000003</v>
          </cell>
          <cell r="BE142">
            <v>6564.6</v>
          </cell>
          <cell r="BF142">
            <v>0</v>
          </cell>
          <cell r="BG142">
            <v>25068.6</v>
          </cell>
          <cell r="BH142">
            <v>2700</v>
          </cell>
          <cell r="BI142">
            <v>0</v>
          </cell>
          <cell r="BJ142">
            <v>2053.06</v>
          </cell>
          <cell r="BK142">
            <v>0</v>
          </cell>
          <cell r="BL142">
            <v>14773251.550000001</v>
          </cell>
          <cell r="BM142">
            <v>37017.32</v>
          </cell>
          <cell r="BN142">
            <v>8948.08</v>
          </cell>
          <cell r="BO142">
            <v>43158.87</v>
          </cell>
          <cell r="BP142">
            <v>24002.400000000001</v>
          </cell>
          <cell r="BQ142">
            <v>4624.3</v>
          </cell>
          <cell r="BR142">
            <v>52186101.590000004</v>
          </cell>
          <cell r="BS142">
            <v>0</v>
          </cell>
          <cell r="BT142">
            <v>0</v>
          </cell>
          <cell r="BU142">
            <v>1415.76</v>
          </cell>
          <cell r="BV142">
            <v>0</v>
          </cell>
          <cell r="BW142">
            <v>306.36</v>
          </cell>
          <cell r="BX142">
            <v>303.42</v>
          </cell>
          <cell r="BY142">
            <v>958.32</v>
          </cell>
          <cell r="BZ142">
            <v>0</v>
          </cell>
          <cell r="CA142">
            <v>919.08</v>
          </cell>
          <cell r="CB142">
            <v>914.28</v>
          </cell>
          <cell r="CC142">
            <v>306.36</v>
          </cell>
          <cell r="CD142">
            <v>4858.62</v>
          </cell>
          <cell r="CE142">
            <v>7203.96</v>
          </cell>
          <cell r="CF142">
            <v>1836236</v>
          </cell>
          <cell r="CG142">
            <v>18350.560000000001</v>
          </cell>
          <cell r="CH142">
            <v>0</v>
          </cell>
          <cell r="CI142">
            <v>0</v>
          </cell>
          <cell r="CJ142">
            <v>837872.8</v>
          </cell>
          <cell r="CK142">
            <v>4242.63</v>
          </cell>
          <cell r="CL142">
            <v>306.36</v>
          </cell>
        </row>
        <row r="143">
          <cell r="A143" t="str">
            <v>4307010106.101</v>
          </cell>
          <cell r="B143" t="str">
            <v>บัญชีรายได้ระหว่างหน่วยงาน - หน่วยงานรับเงินงบอุดหนุนจากรัฐบาล</v>
          </cell>
          <cell r="C143">
            <v>150000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1422.93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170000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0</v>
          </cell>
          <cell r="AB143">
            <v>0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  <cell r="AG143">
            <v>0</v>
          </cell>
          <cell r="AH143">
            <v>0</v>
          </cell>
          <cell r="AI143">
            <v>0</v>
          </cell>
          <cell r="AJ143">
            <v>0</v>
          </cell>
          <cell r="AK143">
            <v>941070</v>
          </cell>
          <cell r="AL143">
            <v>0</v>
          </cell>
          <cell r="AM143">
            <v>0</v>
          </cell>
          <cell r="AN143">
            <v>0</v>
          </cell>
          <cell r="AO143">
            <v>0</v>
          </cell>
          <cell r="AP143">
            <v>0</v>
          </cell>
          <cell r="AQ143">
            <v>0</v>
          </cell>
          <cell r="AR143">
            <v>0</v>
          </cell>
          <cell r="AS143">
            <v>0</v>
          </cell>
          <cell r="AT143">
            <v>0</v>
          </cell>
          <cell r="AU143">
            <v>0</v>
          </cell>
          <cell r="AV143">
            <v>0</v>
          </cell>
          <cell r="AW143">
            <v>0</v>
          </cell>
          <cell r="AX143">
            <v>0</v>
          </cell>
          <cell r="AY143">
            <v>0</v>
          </cell>
          <cell r="AZ143">
            <v>0</v>
          </cell>
          <cell r="BA143">
            <v>0</v>
          </cell>
          <cell r="BB143">
            <v>0</v>
          </cell>
          <cell r="BC143">
            <v>40000</v>
          </cell>
          <cell r="BD143">
            <v>0</v>
          </cell>
          <cell r="BE143">
            <v>0</v>
          </cell>
          <cell r="BF143">
            <v>0</v>
          </cell>
          <cell r="BG143">
            <v>0</v>
          </cell>
          <cell r="BH143">
            <v>476000</v>
          </cell>
          <cell r="BI143">
            <v>0</v>
          </cell>
          <cell r="BJ143">
            <v>0</v>
          </cell>
          <cell r="BK143">
            <v>0</v>
          </cell>
          <cell r="BL143">
            <v>560000</v>
          </cell>
          <cell r="BM143">
            <v>0</v>
          </cell>
          <cell r="BN143">
            <v>0</v>
          </cell>
          <cell r="BO143">
            <v>0</v>
          </cell>
          <cell r="BP143">
            <v>0</v>
          </cell>
          <cell r="BQ143">
            <v>0</v>
          </cell>
          <cell r="BR143">
            <v>1083760</v>
          </cell>
          <cell r="BS143">
            <v>0</v>
          </cell>
          <cell r="BT143">
            <v>0</v>
          </cell>
          <cell r="BU143">
            <v>0</v>
          </cell>
          <cell r="BV143">
            <v>0</v>
          </cell>
          <cell r="BW143">
            <v>0</v>
          </cell>
          <cell r="BX143">
            <v>0</v>
          </cell>
          <cell r="BY143">
            <v>0</v>
          </cell>
          <cell r="BZ143">
            <v>0</v>
          </cell>
          <cell r="CA143">
            <v>0</v>
          </cell>
          <cell r="CB143">
            <v>0</v>
          </cell>
          <cell r="CC143">
            <v>0</v>
          </cell>
          <cell r="CD143">
            <v>0</v>
          </cell>
          <cell r="CE143">
            <v>0</v>
          </cell>
          <cell r="CF143">
            <v>0</v>
          </cell>
          <cell r="CG143">
            <v>0</v>
          </cell>
          <cell r="CH143">
            <v>0</v>
          </cell>
          <cell r="CI143">
            <v>0</v>
          </cell>
          <cell r="CJ143">
            <v>0</v>
          </cell>
          <cell r="CK143">
            <v>0</v>
          </cell>
          <cell r="CL143">
            <v>0</v>
          </cell>
        </row>
        <row r="144">
          <cell r="A144" t="str">
            <v>4307010107.101</v>
          </cell>
          <cell r="B144" t="str">
            <v>บัญชีรายได้ระหว่างหน่วยงาน - หน่วยงานรับเงินงบรายจ่ายอื่นจากรัฐบาล</v>
          </cell>
          <cell r="C144">
            <v>0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  <cell r="AA144">
            <v>0</v>
          </cell>
          <cell r="AB144">
            <v>0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  <cell r="AG144">
            <v>0</v>
          </cell>
          <cell r="AH144">
            <v>0</v>
          </cell>
          <cell r="AI144">
            <v>0</v>
          </cell>
          <cell r="AJ144">
            <v>0</v>
          </cell>
          <cell r="AK144">
            <v>0</v>
          </cell>
          <cell r="AL144">
            <v>0</v>
          </cell>
          <cell r="AM144">
            <v>0</v>
          </cell>
          <cell r="AN144">
            <v>0</v>
          </cell>
          <cell r="AO144">
            <v>0</v>
          </cell>
          <cell r="AP144">
            <v>0</v>
          </cell>
          <cell r="AQ144">
            <v>0</v>
          </cell>
          <cell r="AR144">
            <v>0</v>
          </cell>
          <cell r="AS144">
            <v>0</v>
          </cell>
          <cell r="AT144">
            <v>0</v>
          </cell>
          <cell r="AU144">
            <v>0</v>
          </cell>
          <cell r="AV144">
            <v>0</v>
          </cell>
          <cell r="AW144">
            <v>0</v>
          </cell>
          <cell r="AX144">
            <v>0</v>
          </cell>
          <cell r="AY144">
            <v>0</v>
          </cell>
          <cell r="AZ144">
            <v>0</v>
          </cell>
          <cell r="BA144">
            <v>0</v>
          </cell>
          <cell r="BB144">
            <v>0</v>
          </cell>
          <cell r="BC144">
            <v>0</v>
          </cell>
          <cell r="BD144">
            <v>0</v>
          </cell>
          <cell r="BE144">
            <v>0</v>
          </cell>
          <cell r="BF144">
            <v>0</v>
          </cell>
          <cell r="BG144">
            <v>0</v>
          </cell>
          <cell r="BH144">
            <v>0</v>
          </cell>
          <cell r="BI144">
            <v>0</v>
          </cell>
          <cell r="BJ144">
            <v>0</v>
          </cell>
          <cell r="BK144">
            <v>0</v>
          </cell>
          <cell r="BL144">
            <v>0</v>
          </cell>
          <cell r="BM144">
            <v>0</v>
          </cell>
          <cell r="BN144">
            <v>0</v>
          </cell>
          <cell r="BO144">
            <v>0</v>
          </cell>
          <cell r="BP144">
            <v>0</v>
          </cell>
          <cell r="BQ144">
            <v>0</v>
          </cell>
          <cell r="BR144">
            <v>0</v>
          </cell>
          <cell r="BS144">
            <v>0</v>
          </cell>
          <cell r="BT144">
            <v>0</v>
          </cell>
          <cell r="BU144">
            <v>0</v>
          </cell>
          <cell r="BV144">
            <v>0</v>
          </cell>
          <cell r="BW144">
            <v>0</v>
          </cell>
          <cell r="BX144">
            <v>0</v>
          </cell>
          <cell r="BY144">
            <v>0</v>
          </cell>
          <cell r="BZ144">
            <v>0</v>
          </cell>
          <cell r="CA144">
            <v>0</v>
          </cell>
          <cell r="CB144">
            <v>0</v>
          </cell>
          <cell r="CC144">
            <v>0</v>
          </cell>
          <cell r="CD144">
            <v>0</v>
          </cell>
          <cell r="CE144">
            <v>0</v>
          </cell>
          <cell r="CF144">
            <v>0</v>
          </cell>
          <cell r="CG144">
            <v>0</v>
          </cell>
          <cell r="CH144">
            <v>0</v>
          </cell>
          <cell r="CI144">
            <v>0</v>
          </cell>
          <cell r="CJ144">
            <v>0</v>
          </cell>
          <cell r="CK144">
            <v>0</v>
          </cell>
          <cell r="CL144">
            <v>0</v>
          </cell>
        </row>
        <row r="145">
          <cell r="A145" t="str">
            <v>4307010108.101</v>
          </cell>
          <cell r="B145" t="str">
            <v>บัญชีรายได้ระหว่างหน่วยงาน - หน่วยงานรับเงินงบกลางจากรัฐบาล</v>
          </cell>
          <cell r="C145">
            <v>19821066.77</v>
          </cell>
          <cell r="D145">
            <v>2312733.7999999998</v>
          </cell>
          <cell r="E145">
            <v>0</v>
          </cell>
          <cell r="F145">
            <v>1515957.07</v>
          </cell>
          <cell r="G145">
            <v>651501.48</v>
          </cell>
          <cell r="H145">
            <v>1479882.31</v>
          </cell>
          <cell r="I145">
            <v>1797132.19</v>
          </cell>
          <cell r="J145">
            <v>1744919.83</v>
          </cell>
          <cell r="K145">
            <v>1156123.3600000001</v>
          </cell>
          <cell r="L145">
            <v>1005980.22</v>
          </cell>
          <cell r="M145">
            <v>2839878.31</v>
          </cell>
          <cell r="N145">
            <v>0</v>
          </cell>
          <cell r="O145">
            <v>3707693.55</v>
          </cell>
          <cell r="P145">
            <v>934650.35</v>
          </cell>
          <cell r="Q145">
            <v>1049329.3700000001</v>
          </cell>
          <cell r="R145">
            <v>8133829.04</v>
          </cell>
          <cell r="S145">
            <v>1106885.6299999999</v>
          </cell>
          <cell r="T145">
            <v>796616.08</v>
          </cell>
          <cell r="U145">
            <v>912464.23</v>
          </cell>
          <cell r="V145">
            <v>500557.02</v>
          </cell>
          <cell r="W145">
            <v>11390155.57</v>
          </cell>
          <cell r="X145">
            <v>857170.08</v>
          </cell>
          <cell r="Y145">
            <v>1160429.29</v>
          </cell>
          <cell r="Z145">
            <v>1014843.76</v>
          </cell>
          <cell r="AA145">
            <v>446357.63</v>
          </cell>
          <cell r="AB145">
            <v>700327.58</v>
          </cell>
          <cell r="AC145">
            <v>674951.61</v>
          </cell>
          <cell r="AD145">
            <v>2422496</v>
          </cell>
          <cell r="AE145">
            <v>823941.47</v>
          </cell>
          <cell r="AF145">
            <v>929932.67</v>
          </cell>
          <cell r="AG145">
            <v>1019258.58</v>
          </cell>
          <cell r="AH145">
            <v>1492505.26</v>
          </cell>
          <cell r="AI145">
            <v>735036.9</v>
          </cell>
          <cell r="AJ145">
            <v>333136.11</v>
          </cell>
          <cell r="AK145">
            <v>16419620.710000001</v>
          </cell>
          <cell r="AL145">
            <v>1051381.6000000001</v>
          </cell>
          <cell r="AM145">
            <v>834846.59</v>
          </cell>
          <cell r="AN145">
            <v>2001132.35</v>
          </cell>
          <cell r="AO145">
            <v>1671671.23</v>
          </cell>
          <cell r="AP145">
            <v>1214507.52</v>
          </cell>
          <cell r="AQ145">
            <v>401684.1</v>
          </cell>
          <cell r="AR145">
            <v>2435486.2200000002</v>
          </cell>
          <cell r="AS145">
            <v>1251291.6100000001</v>
          </cell>
          <cell r="AT145">
            <v>1202314.32</v>
          </cell>
          <cell r="AU145">
            <v>2041669.51</v>
          </cell>
          <cell r="AV145">
            <v>840143.74</v>
          </cell>
          <cell r="AW145">
            <v>579787.26</v>
          </cell>
          <cell r="AX145">
            <v>1399365.55</v>
          </cell>
          <cell r="AY145">
            <v>706966.47</v>
          </cell>
          <cell r="AZ145">
            <v>829722.79</v>
          </cell>
          <cell r="BA145">
            <v>3410306.44</v>
          </cell>
          <cell r="BB145">
            <v>836175.13</v>
          </cell>
          <cell r="BC145">
            <v>13794030.33</v>
          </cell>
          <cell r="BD145">
            <v>2317368.15</v>
          </cell>
          <cell r="BE145">
            <v>897548.75</v>
          </cell>
          <cell r="BF145">
            <v>461469</v>
          </cell>
          <cell r="BG145">
            <v>4443534.9000000004</v>
          </cell>
          <cell r="BH145">
            <v>591350.74</v>
          </cell>
          <cell r="BI145">
            <v>190666.45</v>
          </cell>
          <cell r="BJ145">
            <v>404026.48</v>
          </cell>
          <cell r="BK145">
            <v>262220.96000000002</v>
          </cell>
          <cell r="BL145">
            <v>6906177.3700000001</v>
          </cell>
          <cell r="BM145">
            <v>1806926.25</v>
          </cell>
          <cell r="BN145">
            <v>1243010.22</v>
          </cell>
          <cell r="BO145">
            <v>2133511.15</v>
          </cell>
          <cell r="BP145">
            <v>1298509.6499999999</v>
          </cell>
          <cell r="BQ145">
            <v>713449.9</v>
          </cell>
          <cell r="BR145">
            <v>35577544.109999999</v>
          </cell>
          <cell r="BS145">
            <v>1567698.91</v>
          </cell>
          <cell r="BT145">
            <v>1430957.8</v>
          </cell>
          <cell r="BU145">
            <v>3590685.3</v>
          </cell>
          <cell r="BV145">
            <v>396690.36</v>
          </cell>
          <cell r="BW145">
            <v>1152005.82</v>
          </cell>
          <cell r="BX145">
            <v>2439010.9300000002</v>
          </cell>
          <cell r="BY145">
            <v>1102855.07</v>
          </cell>
          <cell r="BZ145">
            <v>770379.25</v>
          </cell>
          <cell r="CA145">
            <v>1088026.58</v>
          </cell>
          <cell r="CB145">
            <v>1491366.89</v>
          </cell>
          <cell r="CC145">
            <v>2420149.11</v>
          </cell>
          <cell r="CD145">
            <v>1550207.98</v>
          </cell>
          <cell r="CE145">
            <v>1883289.21</v>
          </cell>
          <cell r="CF145">
            <v>919592.85</v>
          </cell>
          <cell r="CG145">
            <v>782467.45</v>
          </cell>
          <cell r="CH145">
            <v>638600.49</v>
          </cell>
          <cell r="CI145">
            <v>413638.21</v>
          </cell>
          <cell r="CJ145">
            <v>2437506.73</v>
          </cell>
          <cell r="CK145">
            <v>230535.14</v>
          </cell>
          <cell r="CL145">
            <v>258410.46</v>
          </cell>
        </row>
        <row r="146">
          <cell r="A146" t="str">
            <v>4307010110.101</v>
          </cell>
          <cell r="B146" t="str">
            <v>บัญชีรายได้ระหว่างหน่วยงาน - หน่วยงานรับเงินกู้จากรัฐบาล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0</v>
          </cell>
          <cell r="AB146">
            <v>0</v>
          </cell>
          <cell r="AC146">
            <v>0</v>
          </cell>
          <cell r="AD146">
            <v>0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I146">
            <v>0</v>
          </cell>
          <cell r="AJ146">
            <v>0</v>
          </cell>
          <cell r="AK146">
            <v>0</v>
          </cell>
          <cell r="AL146">
            <v>0</v>
          </cell>
          <cell r="AM146">
            <v>0</v>
          </cell>
          <cell r="AN146">
            <v>0</v>
          </cell>
          <cell r="AO146">
            <v>0</v>
          </cell>
          <cell r="AP146">
            <v>0</v>
          </cell>
          <cell r="AQ146">
            <v>0</v>
          </cell>
          <cell r="AR146">
            <v>0</v>
          </cell>
          <cell r="AS146">
            <v>0</v>
          </cell>
          <cell r="AT146">
            <v>0</v>
          </cell>
          <cell r="AU146">
            <v>0</v>
          </cell>
          <cell r="AV146">
            <v>0</v>
          </cell>
          <cell r="AW146">
            <v>0</v>
          </cell>
          <cell r="AX146">
            <v>0</v>
          </cell>
          <cell r="AY146">
            <v>0</v>
          </cell>
          <cell r="AZ146">
            <v>0</v>
          </cell>
          <cell r="BA146">
            <v>0</v>
          </cell>
          <cell r="BB146">
            <v>0</v>
          </cell>
          <cell r="BC146">
            <v>0</v>
          </cell>
          <cell r="BD146">
            <v>0</v>
          </cell>
          <cell r="BE146">
            <v>0</v>
          </cell>
          <cell r="BF146">
            <v>0</v>
          </cell>
          <cell r="BG146">
            <v>0</v>
          </cell>
          <cell r="BH146">
            <v>0</v>
          </cell>
          <cell r="BI146">
            <v>0</v>
          </cell>
          <cell r="BJ146">
            <v>0</v>
          </cell>
          <cell r="BK146">
            <v>0</v>
          </cell>
          <cell r="BL146">
            <v>0</v>
          </cell>
          <cell r="BM146">
            <v>0</v>
          </cell>
          <cell r="BN146">
            <v>0</v>
          </cell>
          <cell r="BO146">
            <v>0</v>
          </cell>
          <cell r="BP146">
            <v>0</v>
          </cell>
          <cell r="BQ146">
            <v>0</v>
          </cell>
          <cell r="BR146">
            <v>0</v>
          </cell>
          <cell r="BS146">
            <v>0</v>
          </cell>
          <cell r="BT146">
            <v>0</v>
          </cell>
          <cell r="BU146">
            <v>0</v>
          </cell>
          <cell r="BV146">
            <v>0</v>
          </cell>
          <cell r="BW146">
            <v>0</v>
          </cell>
          <cell r="BX146">
            <v>0</v>
          </cell>
          <cell r="BY146">
            <v>0</v>
          </cell>
          <cell r="BZ146">
            <v>0</v>
          </cell>
          <cell r="CA146">
            <v>0</v>
          </cell>
          <cell r="CB146">
            <v>0</v>
          </cell>
          <cell r="CC146">
            <v>0</v>
          </cell>
          <cell r="CD146">
            <v>0</v>
          </cell>
          <cell r="CE146">
            <v>0</v>
          </cell>
          <cell r="CF146">
            <v>0</v>
          </cell>
          <cell r="CG146">
            <v>0</v>
          </cell>
          <cell r="CH146">
            <v>0</v>
          </cell>
          <cell r="CI146">
            <v>0</v>
          </cell>
          <cell r="CJ146">
            <v>0</v>
          </cell>
          <cell r="CK146">
            <v>0</v>
          </cell>
          <cell r="CL146">
            <v>0</v>
          </cell>
        </row>
        <row r="147">
          <cell r="A147" t="str">
            <v>4308010101.101</v>
          </cell>
          <cell r="B147" t="str">
            <v>รายได้ระหว่างหน่วยงาน-หน่วยงานรับเงินนอกงบประมาณจากกรมบัญชีกลาง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0</v>
          </cell>
          <cell r="AB147">
            <v>0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I147">
            <v>0</v>
          </cell>
          <cell r="AJ147">
            <v>0</v>
          </cell>
          <cell r="AK147">
            <v>0</v>
          </cell>
          <cell r="AL147">
            <v>0</v>
          </cell>
          <cell r="AM147">
            <v>0</v>
          </cell>
          <cell r="AN147">
            <v>0</v>
          </cell>
          <cell r="AO147">
            <v>0</v>
          </cell>
          <cell r="AP147">
            <v>0</v>
          </cell>
          <cell r="AQ147">
            <v>0</v>
          </cell>
          <cell r="AR147">
            <v>0</v>
          </cell>
          <cell r="AS147">
            <v>0</v>
          </cell>
          <cell r="AT147">
            <v>0</v>
          </cell>
          <cell r="AU147">
            <v>0</v>
          </cell>
          <cell r="AV147">
            <v>0</v>
          </cell>
          <cell r="AW147">
            <v>0</v>
          </cell>
          <cell r="AX147">
            <v>0</v>
          </cell>
          <cell r="AY147">
            <v>0</v>
          </cell>
          <cell r="AZ147">
            <v>0</v>
          </cell>
          <cell r="BA147">
            <v>0</v>
          </cell>
          <cell r="BB147">
            <v>0</v>
          </cell>
          <cell r="BC147">
            <v>0</v>
          </cell>
          <cell r="BD147">
            <v>0</v>
          </cell>
          <cell r="BE147">
            <v>0</v>
          </cell>
          <cell r="BF147">
            <v>0</v>
          </cell>
          <cell r="BG147">
            <v>0</v>
          </cell>
          <cell r="BH147">
            <v>0</v>
          </cell>
          <cell r="BI147">
            <v>0</v>
          </cell>
          <cell r="BJ147">
            <v>0</v>
          </cell>
          <cell r="BK147">
            <v>0</v>
          </cell>
          <cell r="BL147">
            <v>0</v>
          </cell>
          <cell r="BM147">
            <v>0</v>
          </cell>
          <cell r="BN147">
            <v>0</v>
          </cell>
          <cell r="BO147">
            <v>0</v>
          </cell>
          <cell r="BP147">
            <v>0</v>
          </cell>
          <cell r="BQ147">
            <v>0</v>
          </cell>
          <cell r="BR147">
            <v>0</v>
          </cell>
          <cell r="BS147">
            <v>0</v>
          </cell>
          <cell r="BT147">
            <v>0</v>
          </cell>
          <cell r="BU147">
            <v>0</v>
          </cell>
          <cell r="BV147">
            <v>0</v>
          </cell>
          <cell r="BW147">
            <v>0</v>
          </cell>
          <cell r="BX147">
            <v>0</v>
          </cell>
          <cell r="BY147">
            <v>0</v>
          </cell>
          <cell r="BZ147">
            <v>0</v>
          </cell>
          <cell r="CA147">
            <v>0</v>
          </cell>
          <cell r="CB147">
            <v>0</v>
          </cell>
          <cell r="CC147">
            <v>0</v>
          </cell>
          <cell r="CD147">
            <v>0</v>
          </cell>
          <cell r="CE147">
            <v>0</v>
          </cell>
          <cell r="CF147">
            <v>0</v>
          </cell>
          <cell r="CG147">
            <v>0</v>
          </cell>
          <cell r="CH147">
            <v>0</v>
          </cell>
          <cell r="CI147">
            <v>0</v>
          </cell>
          <cell r="CJ147">
            <v>0</v>
          </cell>
          <cell r="CK147">
            <v>0</v>
          </cell>
          <cell r="CL147">
            <v>0</v>
          </cell>
        </row>
        <row r="148">
          <cell r="A148" t="str">
            <v>4308010105.101</v>
          </cell>
          <cell r="B148" t="str">
            <v>รายได้ระหว่างหน่วยงาน-ปรับเงินฝากคลัง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  <cell r="AN148">
            <v>0</v>
          </cell>
          <cell r="AO148">
            <v>0</v>
          </cell>
          <cell r="AP148">
            <v>0</v>
          </cell>
          <cell r="AQ148">
            <v>0</v>
          </cell>
          <cell r="AR148">
            <v>0</v>
          </cell>
          <cell r="AS148">
            <v>0</v>
          </cell>
          <cell r="AT148">
            <v>0</v>
          </cell>
          <cell r="AU148">
            <v>0</v>
          </cell>
          <cell r="AV148">
            <v>0</v>
          </cell>
          <cell r="AW148">
            <v>0</v>
          </cell>
          <cell r="AX148">
            <v>0</v>
          </cell>
          <cell r="AY148">
            <v>0</v>
          </cell>
          <cell r="AZ148">
            <v>0</v>
          </cell>
          <cell r="BA148">
            <v>0</v>
          </cell>
          <cell r="BB148">
            <v>0</v>
          </cell>
          <cell r="BC148">
            <v>0</v>
          </cell>
          <cell r="BD148">
            <v>0</v>
          </cell>
          <cell r="BE148">
            <v>0</v>
          </cell>
          <cell r="BF148">
            <v>0</v>
          </cell>
          <cell r="BG148">
            <v>0</v>
          </cell>
          <cell r="BH148">
            <v>0</v>
          </cell>
          <cell r="BI148">
            <v>0</v>
          </cell>
          <cell r="BJ148">
            <v>0</v>
          </cell>
          <cell r="BK148">
            <v>0</v>
          </cell>
          <cell r="BL148">
            <v>0</v>
          </cell>
          <cell r="BM148">
            <v>0</v>
          </cell>
          <cell r="BN148">
            <v>0</v>
          </cell>
          <cell r="BO148">
            <v>0</v>
          </cell>
          <cell r="BP148">
            <v>0</v>
          </cell>
          <cell r="BQ148">
            <v>0</v>
          </cell>
          <cell r="BR148">
            <v>5819713.6799999997</v>
          </cell>
          <cell r="BS148">
            <v>0</v>
          </cell>
          <cell r="BT148">
            <v>0</v>
          </cell>
          <cell r="BU148">
            <v>0</v>
          </cell>
          <cell r="BV148">
            <v>0</v>
          </cell>
          <cell r="BW148">
            <v>0</v>
          </cell>
          <cell r="BX148">
            <v>0</v>
          </cell>
          <cell r="BY148">
            <v>0</v>
          </cell>
          <cell r="BZ148">
            <v>0</v>
          </cell>
          <cell r="CA148">
            <v>0</v>
          </cell>
          <cell r="CB148">
            <v>0</v>
          </cell>
          <cell r="CC148">
            <v>0</v>
          </cell>
          <cell r="CD148">
            <v>0</v>
          </cell>
          <cell r="CE148">
            <v>0</v>
          </cell>
          <cell r="CF148">
            <v>0</v>
          </cell>
          <cell r="CG148">
            <v>0</v>
          </cell>
          <cell r="CH148">
            <v>0</v>
          </cell>
          <cell r="CI148">
            <v>0</v>
          </cell>
          <cell r="CJ148">
            <v>0</v>
          </cell>
          <cell r="CK148">
            <v>0</v>
          </cell>
          <cell r="CL148">
            <v>0</v>
          </cell>
        </row>
        <row r="149">
          <cell r="A149" t="str">
            <v>4308010106.101</v>
          </cell>
          <cell r="B149" t="str">
            <v>รายได้ระหว่างหน่วยงาน-หน่วยงานรับเงินจากหน่วยงานอื่น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>
            <v>0</v>
          </cell>
          <cell r="AJ149">
            <v>0</v>
          </cell>
          <cell r="AK149">
            <v>0</v>
          </cell>
          <cell r="AL149">
            <v>0</v>
          </cell>
          <cell r="AM149">
            <v>0</v>
          </cell>
          <cell r="AN149">
            <v>0</v>
          </cell>
          <cell r="AO149">
            <v>0</v>
          </cell>
          <cell r="AP149">
            <v>0</v>
          </cell>
          <cell r="AQ149">
            <v>0</v>
          </cell>
          <cell r="AR149">
            <v>0</v>
          </cell>
          <cell r="AS149">
            <v>0</v>
          </cell>
          <cell r="AT149">
            <v>0</v>
          </cell>
          <cell r="AU149">
            <v>0</v>
          </cell>
          <cell r="AV149">
            <v>0</v>
          </cell>
          <cell r="AW149">
            <v>0</v>
          </cell>
          <cell r="AX149">
            <v>0</v>
          </cell>
          <cell r="AY149">
            <v>0</v>
          </cell>
          <cell r="AZ149">
            <v>0</v>
          </cell>
          <cell r="BA149">
            <v>0</v>
          </cell>
          <cell r="BB149">
            <v>32047</v>
          </cell>
          <cell r="BC149">
            <v>0</v>
          </cell>
          <cell r="BD149">
            <v>2400</v>
          </cell>
          <cell r="BE149">
            <v>0</v>
          </cell>
          <cell r="BF149">
            <v>0</v>
          </cell>
          <cell r="BG149">
            <v>0</v>
          </cell>
          <cell r="BH149">
            <v>0</v>
          </cell>
          <cell r="BI149">
            <v>0</v>
          </cell>
          <cell r="BJ149">
            <v>0</v>
          </cell>
          <cell r="BK149">
            <v>0</v>
          </cell>
          <cell r="BL149">
            <v>0</v>
          </cell>
          <cell r="BM149">
            <v>0</v>
          </cell>
          <cell r="BN149">
            <v>0</v>
          </cell>
          <cell r="BO149">
            <v>0</v>
          </cell>
          <cell r="BP149">
            <v>0</v>
          </cell>
          <cell r="BQ149">
            <v>0</v>
          </cell>
          <cell r="BR149">
            <v>0</v>
          </cell>
          <cell r="BS149">
            <v>0</v>
          </cell>
          <cell r="BT149">
            <v>0</v>
          </cell>
          <cell r="BU149">
            <v>0</v>
          </cell>
          <cell r="BV149">
            <v>0</v>
          </cell>
          <cell r="BW149">
            <v>0</v>
          </cell>
          <cell r="BX149">
            <v>0</v>
          </cell>
          <cell r="BY149">
            <v>0</v>
          </cell>
          <cell r="BZ149">
            <v>0</v>
          </cell>
          <cell r="CA149">
            <v>0</v>
          </cell>
          <cell r="CB149">
            <v>0</v>
          </cell>
          <cell r="CC149">
            <v>0</v>
          </cell>
          <cell r="CD149">
            <v>0</v>
          </cell>
          <cell r="CE149">
            <v>0</v>
          </cell>
          <cell r="CF149">
            <v>0</v>
          </cell>
          <cell r="CG149">
            <v>0</v>
          </cell>
          <cell r="CH149">
            <v>0</v>
          </cell>
          <cell r="CI149">
            <v>0</v>
          </cell>
          <cell r="CJ149">
            <v>0</v>
          </cell>
          <cell r="CK149">
            <v>0</v>
          </cell>
          <cell r="CL149">
            <v>0</v>
          </cell>
        </row>
        <row r="150">
          <cell r="A150" t="str">
            <v>4308010111.101</v>
          </cell>
          <cell r="B150" t="str">
            <v>รายได้ระหว่างหน่วยงาน - หน่วยงานรับเงินถอนคืนรายได้จากรัฐบาล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>
            <v>0</v>
          </cell>
          <cell r="AJ150">
            <v>0</v>
          </cell>
          <cell r="AK150">
            <v>0</v>
          </cell>
          <cell r="AL150">
            <v>0</v>
          </cell>
          <cell r="AM150">
            <v>0</v>
          </cell>
          <cell r="AN150">
            <v>0</v>
          </cell>
          <cell r="AO150">
            <v>0</v>
          </cell>
          <cell r="AP150">
            <v>0</v>
          </cell>
          <cell r="AQ150">
            <v>0</v>
          </cell>
          <cell r="AR150">
            <v>0</v>
          </cell>
          <cell r="AS150">
            <v>0</v>
          </cell>
          <cell r="AT150">
            <v>0</v>
          </cell>
          <cell r="AU150">
            <v>0</v>
          </cell>
          <cell r="AV150">
            <v>0</v>
          </cell>
          <cell r="AW150">
            <v>0</v>
          </cell>
          <cell r="AX150">
            <v>0</v>
          </cell>
          <cell r="AY150">
            <v>0</v>
          </cell>
          <cell r="AZ150">
            <v>0</v>
          </cell>
          <cell r="BA150">
            <v>0</v>
          </cell>
          <cell r="BB150">
            <v>0</v>
          </cell>
          <cell r="BC150">
            <v>0</v>
          </cell>
          <cell r="BD150">
            <v>0</v>
          </cell>
          <cell r="BE150">
            <v>0</v>
          </cell>
          <cell r="BF150">
            <v>0</v>
          </cell>
          <cell r="BG150">
            <v>0</v>
          </cell>
          <cell r="BH150">
            <v>0</v>
          </cell>
          <cell r="BI150">
            <v>0</v>
          </cell>
          <cell r="BJ150">
            <v>0</v>
          </cell>
          <cell r="BK150">
            <v>0</v>
          </cell>
          <cell r="BL150">
            <v>0</v>
          </cell>
          <cell r="BM150">
            <v>0</v>
          </cell>
          <cell r="BN150">
            <v>0</v>
          </cell>
          <cell r="BO150">
            <v>0</v>
          </cell>
          <cell r="BP150">
            <v>0</v>
          </cell>
          <cell r="BQ150">
            <v>0</v>
          </cell>
          <cell r="BR150">
            <v>3653.3</v>
          </cell>
          <cell r="BS150">
            <v>0</v>
          </cell>
          <cell r="BT150">
            <v>0</v>
          </cell>
          <cell r="BU150">
            <v>0</v>
          </cell>
          <cell r="BV150">
            <v>0</v>
          </cell>
          <cell r="BW150">
            <v>0</v>
          </cell>
          <cell r="BX150">
            <v>0</v>
          </cell>
          <cell r="BY150">
            <v>0</v>
          </cell>
          <cell r="BZ150">
            <v>0</v>
          </cell>
          <cell r="CA150">
            <v>0</v>
          </cell>
          <cell r="CB150">
            <v>0</v>
          </cell>
          <cell r="CC150">
            <v>0</v>
          </cell>
          <cell r="CD150">
            <v>0</v>
          </cell>
          <cell r="CE150">
            <v>0</v>
          </cell>
          <cell r="CF150">
            <v>0</v>
          </cell>
          <cell r="CG150">
            <v>0</v>
          </cell>
          <cell r="CH150">
            <v>0</v>
          </cell>
          <cell r="CI150">
            <v>0</v>
          </cell>
          <cell r="CJ150">
            <v>0</v>
          </cell>
          <cell r="CK150">
            <v>0</v>
          </cell>
          <cell r="CL150">
            <v>0</v>
          </cell>
        </row>
        <row r="151">
          <cell r="A151" t="str">
            <v>4308010117.101</v>
          </cell>
          <cell r="B151" t="str">
            <v>รายได้ระหว่างหน่วยงาน -เงินทดรองราชการ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  <cell r="AJ151">
            <v>0</v>
          </cell>
          <cell r="AK151">
            <v>0</v>
          </cell>
          <cell r="AL151">
            <v>0</v>
          </cell>
          <cell r="AM151">
            <v>0</v>
          </cell>
          <cell r="AN151">
            <v>0</v>
          </cell>
          <cell r="AO151">
            <v>0</v>
          </cell>
          <cell r="AP151">
            <v>0</v>
          </cell>
          <cell r="AQ151">
            <v>0</v>
          </cell>
          <cell r="AR151">
            <v>0</v>
          </cell>
          <cell r="AS151">
            <v>0</v>
          </cell>
          <cell r="AT151">
            <v>0</v>
          </cell>
          <cell r="AU151">
            <v>0</v>
          </cell>
          <cell r="AV151">
            <v>0</v>
          </cell>
          <cell r="AW151">
            <v>0</v>
          </cell>
          <cell r="AX151">
            <v>0</v>
          </cell>
          <cell r="AY151">
            <v>0</v>
          </cell>
          <cell r="AZ151">
            <v>0</v>
          </cell>
          <cell r="BA151">
            <v>0</v>
          </cell>
          <cell r="BB151">
            <v>0</v>
          </cell>
          <cell r="BC151">
            <v>0</v>
          </cell>
          <cell r="BD151">
            <v>0</v>
          </cell>
          <cell r="BE151">
            <v>0</v>
          </cell>
          <cell r="BF151">
            <v>0</v>
          </cell>
          <cell r="BG151">
            <v>0</v>
          </cell>
          <cell r="BH151">
            <v>0</v>
          </cell>
          <cell r="BI151">
            <v>0</v>
          </cell>
          <cell r="BJ151">
            <v>0</v>
          </cell>
          <cell r="BK151">
            <v>0</v>
          </cell>
          <cell r="BL151">
            <v>0</v>
          </cell>
          <cell r="BM151">
            <v>0</v>
          </cell>
          <cell r="BN151">
            <v>0</v>
          </cell>
          <cell r="BO151">
            <v>0</v>
          </cell>
          <cell r="BP151">
            <v>0</v>
          </cell>
          <cell r="BQ151">
            <v>0</v>
          </cell>
          <cell r="BR151">
            <v>0</v>
          </cell>
          <cell r="BS151">
            <v>0</v>
          </cell>
          <cell r="BT151">
            <v>0</v>
          </cell>
          <cell r="BU151">
            <v>0</v>
          </cell>
          <cell r="BV151">
            <v>0</v>
          </cell>
          <cell r="BW151">
            <v>0</v>
          </cell>
          <cell r="BX151">
            <v>0</v>
          </cell>
          <cell r="BY151">
            <v>0</v>
          </cell>
          <cell r="BZ151">
            <v>0</v>
          </cell>
          <cell r="CA151">
            <v>0</v>
          </cell>
          <cell r="CB151">
            <v>0</v>
          </cell>
          <cell r="CC151">
            <v>0</v>
          </cell>
          <cell r="CD151">
            <v>0</v>
          </cell>
          <cell r="CE151">
            <v>0</v>
          </cell>
          <cell r="CF151">
            <v>0</v>
          </cell>
          <cell r="CG151">
            <v>0</v>
          </cell>
          <cell r="CH151">
            <v>0</v>
          </cell>
          <cell r="CI151">
            <v>0</v>
          </cell>
          <cell r="CJ151">
            <v>0</v>
          </cell>
          <cell r="CK151">
            <v>0</v>
          </cell>
          <cell r="CL151">
            <v>0</v>
          </cell>
        </row>
        <row r="152">
          <cell r="A152" t="str">
            <v>4308010118.101</v>
          </cell>
          <cell r="B152" t="str">
            <v>รายได้ระหว่างกัน-ภายในกรมเดียวกัน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  <cell r="AR152">
            <v>0</v>
          </cell>
          <cell r="AS152">
            <v>0</v>
          </cell>
          <cell r="AT152">
            <v>0</v>
          </cell>
          <cell r="AU152">
            <v>0</v>
          </cell>
          <cell r="AV152">
            <v>0</v>
          </cell>
          <cell r="AW152">
            <v>0</v>
          </cell>
          <cell r="AX152">
            <v>0</v>
          </cell>
          <cell r="AY152">
            <v>0</v>
          </cell>
          <cell r="AZ152">
            <v>0</v>
          </cell>
          <cell r="BA152">
            <v>0</v>
          </cell>
          <cell r="BB152">
            <v>0</v>
          </cell>
          <cell r="BC152">
            <v>0</v>
          </cell>
          <cell r="BD152">
            <v>0</v>
          </cell>
          <cell r="BE152">
            <v>0</v>
          </cell>
          <cell r="BF152">
            <v>0</v>
          </cell>
          <cell r="BG152">
            <v>0</v>
          </cell>
          <cell r="BH152">
            <v>0</v>
          </cell>
          <cell r="BI152">
            <v>0</v>
          </cell>
          <cell r="BJ152">
            <v>0</v>
          </cell>
          <cell r="BK152">
            <v>0</v>
          </cell>
          <cell r="BL152">
            <v>0</v>
          </cell>
          <cell r="BM152">
            <v>0</v>
          </cell>
          <cell r="BN152">
            <v>0</v>
          </cell>
          <cell r="BO152">
            <v>0</v>
          </cell>
          <cell r="BP152">
            <v>0</v>
          </cell>
          <cell r="BQ152">
            <v>0</v>
          </cell>
          <cell r="BR152">
            <v>0</v>
          </cell>
          <cell r="BS152">
            <v>0</v>
          </cell>
          <cell r="BT152">
            <v>0</v>
          </cell>
          <cell r="BU152">
            <v>0</v>
          </cell>
          <cell r="BV152">
            <v>0</v>
          </cell>
          <cell r="BW152">
            <v>0</v>
          </cell>
          <cell r="BX152">
            <v>0</v>
          </cell>
          <cell r="BY152">
            <v>0</v>
          </cell>
          <cell r="BZ152">
            <v>0</v>
          </cell>
          <cell r="CA152">
            <v>0</v>
          </cell>
          <cell r="CB152">
            <v>0</v>
          </cell>
          <cell r="CC152">
            <v>0</v>
          </cell>
          <cell r="CD152">
            <v>0</v>
          </cell>
          <cell r="CE152">
            <v>0</v>
          </cell>
          <cell r="CF152">
            <v>525720.80000000005</v>
          </cell>
          <cell r="CG152">
            <v>0</v>
          </cell>
          <cell r="CH152">
            <v>0</v>
          </cell>
          <cell r="CI152">
            <v>0</v>
          </cell>
          <cell r="CJ152">
            <v>0</v>
          </cell>
          <cell r="CK152">
            <v>0</v>
          </cell>
          <cell r="CL152">
            <v>0</v>
          </cell>
        </row>
        <row r="153">
          <cell r="A153" t="str">
            <v>4313010101.101</v>
          </cell>
          <cell r="B153" t="str">
            <v>หนี้สูญได้รับคืน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83234</v>
          </cell>
          <cell r="P153">
            <v>0</v>
          </cell>
          <cell r="Q153">
            <v>5593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5791</v>
          </cell>
          <cell r="Y153">
            <v>0</v>
          </cell>
          <cell r="Z153">
            <v>0</v>
          </cell>
          <cell r="AA153">
            <v>8687</v>
          </cell>
          <cell r="AB153">
            <v>13333</v>
          </cell>
          <cell r="AC153">
            <v>28643.06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8632.5</v>
          </cell>
          <cell r="AK153">
            <v>176811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  <cell r="AP153">
            <v>9275</v>
          </cell>
          <cell r="AQ153">
            <v>0</v>
          </cell>
          <cell r="AR153">
            <v>0</v>
          </cell>
          <cell r="AS153">
            <v>0</v>
          </cell>
          <cell r="AT153">
            <v>0</v>
          </cell>
          <cell r="AU153">
            <v>0</v>
          </cell>
          <cell r="AV153">
            <v>0</v>
          </cell>
          <cell r="AW153">
            <v>0</v>
          </cell>
          <cell r="AX153">
            <v>0</v>
          </cell>
          <cell r="AY153">
            <v>0</v>
          </cell>
          <cell r="AZ153">
            <v>0</v>
          </cell>
          <cell r="BA153">
            <v>0</v>
          </cell>
          <cell r="BB153">
            <v>0</v>
          </cell>
          <cell r="BC153">
            <v>0</v>
          </cell>
          <cell r="BD153">
            <v>41763.31</v>
          </cell>
          <cell r="BE153">
            <v>0</v>
          </cell>
          <cell r="BF153">
            <v>0</v>
          </cell>
          <cell r="BG153">
            <v>15469</v>
          </cell>
          <cell r="BH153">
            <v>0</v>
          </cell>
          <cell r="BI153">
            <v>0</v>
          </cell>
          <cell r="BJ153">
            <v>0</v>
          </cell>
          <cell r="BK153">
            <v>0</v>
          </cell>
          <cell r="BL153">
            <v>0</v>
          </cell>
          <cell r="BM153">
            <v>0</v>
          </cell>
          <cell r="BN153">
            <v>0</v>
          </cell>
          <cell r="BO153">
            <v>0</v>
          </cell>
          <cell r="BP153">
            <v>0</v>
          </cell>
          <cell r="BQ153">
            <v>0</v>
          </cell>
          <cell r="BR153">
            <v>0</v>
          </cell>
          <cell r="BS153">
            <v>0</v>
          </cell>
          <cell r="BT153">
            <v>0</v>
          </cell>
          <cell r="BU153">
            <v>0</v>
          </cell>
          <cell r="BV153">
            <v>0</v>
          </cell>
          <cell r="BW153">
            <v>0</v>
          </cell>
          <cell r="BX153">
            <v>0</v>
          </cell>
          <cell r="BY153">
            <v>0</v>
          </cell>
          <cell r="BZ153">
            <v>0</v>
          </cell>
          <cell r="CA153">
            <v>0</v>
          </cell>
          <cell r="CB153">
            <v>0</v>
          </cell>
          <cell r="CC153">
            <v>33282.300000000003</v>
          </cell>
          <cell r="CD153">
            <v>0</v>
          </cell>
          <cell r="CE153">
            <v>0</v>
          </cell>
          <cell r="CF153">
            <v>0</v>
          </cell>
          <cell r="CG153">
            <v>0</v>
          </cell>
          <cell r="CH153">
            <v>0</v>
          </cell>
          <cell r="CI153">
            <v>0</v>
          </cell>
          <cell r="CJ153">
            <v>0</v>
          </cell>
          <cell r="CK153">
            <v>0</v>
          </cell>
          <cell r="CL153">
            <v>0</v>
          </cell>
        </row>
        <row r="154">
          <cell r="A154" t="str">
            <v>4313010103.101</v>
          </cell>
          <cell r="B154" t="str">
            <v>รายได้ค่าปรับ</v>
          </cell>
          <cell r="C154">
            <v>30292.2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284140.78999999998</v>
          </cell>
          <cell r="J154">
            <v>210533.76000000001</v>
          </cell>
          <cell r="K154">
            <v>0</v>
          </cell>
          <cell r="L154">
            <v>0</v>
          </cell>
          <cell r="M154">
            <v>233.26</v>
          </cell>
          <cell r="N154">
            <v>0</v>
          </cell>
          <cell r="O154">
            <v>15151.5</v>
          </cell>
          <cell r="P154">
            <v>90074</v>
          </cell>
          <cell r="Q154">
            <v>969041.89</v>
          </cell>
          <cell r="R154">
            <v>267629.8</v>
          </cell>
          <cell r="S154">
            <v>0</v>
          </cell>
          <cell r="T154">
            <v>45128.78</v>
          </cell>
          <cell r="U154">
            <v>0</v>
          </cell>
          <cell r="V154">
            <v>0</v>
          </cell>
          <cell r="W154">
            <v>507340.7</v>
          </cell>
          <cell r="X154">
            <v>3128</v>
          </cell>
          <cell r="Y154">
            <v>0</v>
          </cell>
          <cell r="Z154">
            <v>17100</v>
          </cell>
          <cell r="AA154">
            <v>0</v>
          </cell>
          <cell r="AB154">
            <v>17630</v>
          </cell>
          <cell r="AC154">
            <v>1960</v>
          </cell>
          <cell r="AD154">
            <v>255788</v>
          </cell>
          <cell r="AE154">
            <v>0</v>
          </cell>
          <cell r="AF154">
            <v>0</v>
          </cell>
          <cell r="AG154">
            <v>4180</v>
          </cell>
          <cell r="AH154">
            <v>18750</v>
          </cell>
          <cell r="AI154">
            <v>0</v>
          </cell>
          <cell r="AJ154">
            <v>35802</v>
          </cell>
          <cell r="AK154">
            <v>837338.73</v>
          </cell>
          <cell r="AL154">
            <v>0</v>
          </cell>
          <cell r="AM154">
            <v>0</v>
          </cell>
          <cell r="AN154">
            <v>0</v>
          </cell>
          <cell r="AO154">
            <v>0</v>
          </cell>
          <cell r="AP154">
            <v>0</v>
          </cell>
          <cell r="AQ154">
            <v>0</v>
          </cell>
          <cell r="AR154">
            <v>0</v>
          </cell>
          <cell r="AS154">
            <v>0</v>
          </cell>
          <cell r="AT154">
            <v>0</v>
          </cell>
          <cell r="AU154">
            <v>92427.74</v>
          </cell>
          <cell r="AV154">
            <v>0</v>
          </cell>
          <cell r="AW154">
            <v>0</v>
          </cell>
          <cell r="AX154">
            <v>0</v>
          </cell>
          <cell r="AY154">
            <v>0</v>
          </cell>
          <cell r="AZ154">
            <v>0</v>
          </cell>
          <cell r="BA154">
            <v>84114.01</v>
          </cell>
          <cell r="BB154">
            <v>0</v>
          </cell>
          <cell r="BC154">
            <v>155852.18</v>
          </cell>
          <cell r="BD154">
            <v>0</v>
          </cell>
          <cell r="BE154">
            <v>0</v>
          </cell>
          <cell r="BF154">
            <v>0</v>
          </cell>
          <cell r="BG154">
            <v>328992</v>
          </cell>
          <cell r="BH154">
            <v>0</v>
          </cell>
          <cell r="BI154">
            <v>0</v>
          </cell>
          <cell r="BJ154">
            <v>0</v>
          </cell>
          <cell r="BK154">
            <v>0</v>
          </cell>
          <cell r="BL154">
            <v>345018.43</v>
          </cell>
          <cell r="BM154">
            <v>55658.16</v>
          </cell>
          <cell r="BN154">
            <v>47433.279999999999</v>
          </cell>
          <cell r="BO154">
            <v>83142.92</v>
          </cell>
          <cell r="BP154">
            <v>0</v>
          </cell>
          <cell r="BQ154">
            <v>2516.64</v>
          </cell>
          <cell r="BR154">
            <v>2305521.75</v>
          </cell>
          <cell r="BS154">
            <v>0</v>
          </cell>
          <cell r="BT154">
            <v>0</v>
          </cell>
          <cell r="BU154">
            <v>0</v>
          </cell>
          <cell r="BV154">
            <v>0</v>
          </cell>
          <cell r="BW154">
            <v>0</v>
          </cell>
          <cell r="BX154">
            <v>0</v>
          </cell>
          <cell r="BY154">
            <v>0</v>
          </cell>
          <cell r="BZ154">
            <v>0</v>
          </cell>
          <cell r="CA154">
            <v>225750</v>
          </cell>
          <cell r="CB154">
            <v>0</v>
          </cell>
          <cell r="CC154">
            <v>0</v>
          </cell>
          <cell r="CD154">
            <v>96596.78</v>
          </cell>
          <cell r="CE154">
            <v>118125.6</v>
          </cell>
          <cell r="CF154">
            <v>0</v>
          </cell>
          <cell r="CG154">
            <v>0</v>
          </cell>
          <cell r="CH154">
            <v>0</v>
          </cell>
          <cell r="CI154">
            <v>0</v>
          </cell>
          <cell r="CJ154">
            <v>0</v>
          </cell>
          <cell r="CK154">
            <v>0</v>
          </cell>
          <cell r="CL154">
            <v>0</v>
          </cell>
        </row>
        <row r="155">
          <cell r="A155" t="str">
            <v>4313010199.101</v>
          </cell>
          <cell r="B155" t="str">
            <v>รายได้ค่าวัสดุ/อุปกรณ์/น้ำยา-หน่วยงานภาครัฐ</v>
          </cell>
          <cell r="C155">
            <v>235143.54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556950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122475.06</v>
          </cell>
          <cell r="W155">
            <v>49511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  <cell r="AB155">
            <v>0</v>
          </cell>
          <cell r="AC155">
            <v>0</v>
          </cell>
          <cell r="AD155">
            <v>0</v>
          </cell>
          <cell r="AE155">
            <v>0</v>
          </cell>
          <cell r="AF155">
            <v>128711</v>
          </cell>
          <cell r="AG155">
            <v>0</v>
          </cell>
          <cell r="AH155">
            <v>0</v>
          </cell>
          <cell r="AI155">
            <v>0</v>
          </cell>
          <cell r="AJ155">
            <v>0</v>
          </cell>
          <cell r="AK155">
            <v>554795.19999999995</v>
          </cell>
          <cell r="AL155">
            <v>0</v>
          </cell>
          <cell r="AM155">
            <v>0</v>
          </cell>
          <cell r="AN155">
            <v>0</v>
          </cell>
          <cell r="AO155">
            <v>0</v>
          </cell>
          <cell r="AP155">
            <v>0</v>
          </cell>
          <cell r="AQ155">
            <v>0</v>
          </cell>
          <cell r="AR155">
            <v>25906.2</v>
          </cell>
          <cell r="AS155">
            <v>0</v>
          </cell>
          <cell r="AT155">
            <v>0</v>
          </cell>
          <cell r="AU155">
            <v>3885</v>
          </cell>
          <cell r="AV155">
            <v>0</v>
          </cell>
          <cell r="AW155">
            <v>0</v>
          </cell>
          <cell r="AX155">
            <v>0</v>
          </cell>
          <cell r="AY155">
            <v>0</v>
          </cell>
          <cell r="AZ155">
            <v>0</v>
          </cell>
          <cell r="BA155">
            <v>0</v>
          </cell>
          <cell r="BB155">
            <v>0</v>
          </cell>
          <cell r="BC155">
            <v>0</v>
          </cell>
          <cell r="BD155">
            <v>7237140.7699999996</v>
          </cell>
          <cell r="BE155">
            <v>0</v>
          </cell>
          <cell r="BF155">
            <v>0</v>
          </cell>
          <cell r="BG155">
            <v>2735059.98</v>
          </cell>
          <cell r="BH155">
            <v>0</v>
          </cell>
          <cell r="BI155">
            <v>0</v>
          </cell>
          <cell r="BJ155">
            <v>0</v>
          </cell>
          <cell r="BK155">
            <v>0</v>
          </cell>
          <cell r="BL155">
            <v>1281068.04</v>
          </cell>
          <cell r="BM155">
            <v>32474.05</v>
          </cell>
          <cell r="BN155">
            <v>33402.620000000003</v>
          </cell>
          <cell r="BO155">
            <v>0</v>
          </cell>
          <cell r="BP155">
            <v>0</v>
          </cell>
          <cell r="BQ155">
            <v>0</v>
          </cell>
          <cell r="BR155">
            <v>589297</v>
          </cell>
          <cell r="BS155">
            <v>0</v>
          </cell>
          <cell r="BT155">
            <v>0</v>
          </cell>
          <cell r="BU155">
            <v>478703</v>
          </cell>
          <cell r="BV155">
            <v>0</v>
          </cell>
          <cell r="BW155">
            <v>0</v>
          </cell>
          <cell r="BX155">
            <v>0</v>
          </cell>
          <cell r="BY155">
            <v>0</v>
          </cell>
          <cell r="BZ155">
            <v>0</v>
          </cell>
          <cell r="CA155">
            <v>0</v>
          </cell>
          <cell r="CB155">
            <v>0</v>
          </cell>
          <cell r="CC155">
            <v>0</v>
          </cell>
          <cell r="CD155">
            <v>0</v>
          </cell>
          <cell r="CE155">
            <v>0</v>
          </cell>
          <cell r="CF155">
            <v>0</v>
          </cell>
          <cell r="CG155">
            <v>0</v>
          </cell>
          <cell r="CH155">
            <v>0</v>
          </cell>
          <cell r="CI155">
            <v>0</v>
          </cell>
          <cell r="CJ155">
            <v>0</v>
          </cell>
          <cell r="CK155">
            <v>0</v>
          </cell>
          <cell r="CL155">
            <v>0</v>
          </cell>
        </row>
        <row r="156">
          <cell r="A156" t="str">
            <v>4313010199.102</v>
          </cell>
          <cell r="B156" t="str">
            <v>รายได้ค่าวัสดุ/อุปกรณ์/น้ำยา-บุคคลภายนอก</v>
          </cell>
          <cell r="C156">
            <v>67022.559999999998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121190</v>
          </cell>
          <cell r="X156">
            <v>0</v>
          </cell>
          <cell r="Y156">
            <v>0</v>
          </cell>
          <cell r="Z156">
            <v>0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  <cell r="AE156">
            <v>0</v>
          </cell>
          <cell r="AF156">
            <v>0</v>
          </cell>
          <cell r="AG156">
            <v>0</v>
          </cell>
          <cell r="AH156">
            <v>447260</v>
          </cell>
          <cell r="AI156">
            <v>0</v>
          </cell>
          <cell r="AJ156">
            <v>0</v>
          </cell>
          <cell r="AK156">
            <v>0</v>
          </cell>
          <cell r="AL156">
            <v>0</v>
          </cell>
          <cell r="AM156">
            <v>0</v>
          </cell>
          <cell r="AN156">
            <v>0</v>
          </cell>
          <cell r="AO156">
            <v>0</v>
          </cell>
          <cell r="AP156">
            <v>228</v>
          </cell>
          <cell r="AQ156">
            <v>0</v>
          </cell>
          <cell r="AR156">
            <v>3200</v>
          </cell>
          <cell r="AS156">
            <v>0</v>
          </cell>
          <cell r="AT156">
            <v>0</v>
          </cell>
          <cell r="AU156">
            <v>0</v>
          </cell>
          <cell r="AV156">
            <v>0</v>
          </cell>
          <cell r="AW156">
            <v>1500</v>
          </cell>
          <cell r="AX156">
            <v>0</v>
          </cell>
          <cell r="AY156">
            <v>0</v>
          </cell>
          <cell r="AZ156">
            <v>0</v>
          </cell>
          <cell r="BA156">
            <v>0</v>
          </cell>
          <cell r="BB156">
            <v>0</v>
          </cell>
          <cell r="BC156">
            <v>407416</v>
          </cell>
          <cell r="BD156">
            <v>115081</v>
          </cell>
          <cell r="BE156">
            <v>0</v>
          </cell>
          <cell r="BF156">
            <v>0</v>
          </cell>
          <cell r="BG156">
            <v>38570</v>
          </cell>
          <cell r="BH156">
            <v>0</v>
          </cell>
          <cell r="BI156">
            <v>1917</v>
          </cell>
          <cell r="BJ156">
            <v>1750</v>
          </cell>
          <cell r="BK156">
            <v>0</v>
          </cell>
          <cell r="BL156">
            <v>0</v>
          </cell>
          <cell r="BM156">
            <v>0</v>
          </cell>
          <cell r="BN156">
            <v>0</v>
          </cell>
          <cell r="BO156">
            <v>0</v>
          </cell>
          <cell r="BP156">
            <v>0</v>
          </cell>
          <cell r="BQ156">
            <v>0</v>
          </cell>
          <cell r="BR156">
            <v>284470</v>
          </cell>
          <cell r="BS156">
            <v>0</v>
          </cell>
          <cell r="BT156">
            <v>0</v>
          </cell>
          <cell r="BU156">
            <v>4000</v>
          </cell>
          <cell r="BV156">
            <v>0</v>
          </cell>
          <cell r="BW156">
            <v>0</v>
          </cell>
          <cell r="BX156">
            <v>0</v>
          </cell>
          <cell r="BY156">
            <v>0</v>
          </cell>
          <cell r="BZ156">
            <v>0</v>
          </cell>
          <cell r="CA156">
            <v>0</v>
          </cell>
          <cell r="CB156">
            <v>0</v>
          </cell>
          <cell r="CC156">
            <v>0</v>
          </cell>
          <cell r="CD156">
            <v>0</v>
          </cell>
          <cell r="CE156">
            <v>0</v>
          </cell>
          <cell r="CF156">
            <v>0</v>
          </cell>
          <cell r="CG156">
            <v>0</v>
          </cell>
          <cell r="CH156">
            <v>0</v>
          </cell>
          <cell r="CI156">
            <v>0</v>
          </cell>
          <cell r="CJ156">
            <v>0</v>
          </cell>
          <cell r="CK156">
            <v>0</v>
          </cell>
          <cell r="CL156">
            <v>0</v>
          </cell>
        </row>
        <row r="157">
          <cell r="A157" t="str">
            <v>4313010199.105</v>
          </cell>
          <cell r="B157" t="str">
            <v>รายได้ค่าใบรับรองแพทย์</v>
          </cell>
          <cell r="C157">
            <v>0</v>
          </cell>
          <cell r="D157">
            <v>77305</v>
          </cell>
          <cell r="E157">
            <v>53800</v>
          </cell>
          <cell r="F157">
            <v>85080</v>
          </cell>
          <cell r="G157">
            <v>0</v>
          </cell>
          <cell r="H157">
            <v>67760</v>
          </cell>
          <cell r="I157">
            <v>0</v>
          </cell>
          <cell r="J157">
            <v>61060</v>
          </cell>
          <cell r="K157">
            <v>67510</v>
          </cell>
          <cell r="L157">
            <v>47763</v>
          </cell>
          <cell r="M157">
            <v>78700</v>
          </cell>
          <cell r="N157">
            <v>11170</v>
          </cell>
          <cell r="O157">
            <v>406400</v>
          </cell>
          <cell r="P157">
            <v>264800</v>
          </cell>
          <cell r="Q157">
            <v>301300</v>
          </cell>
          <cell r="R157">
            <v>0</v>
          </cell>
          <cell r="S157">
            <v>327104</v>
          </cell>
          <cell r="T157">
            <v>0</v>
          </cell>
          <cell r="U157">
            <v>186500</v>
          </cell>
          <cell r="V157">
            <v>27005</v>
          </cell>
          <cell r="W157">
            <v>174900</v>
          </cell>
          <cell r="X157">
            <v>67410</v>
          </cell>
          <cell r="Y157">
            <v>262441</v>
          </cell>
          <cell r="Z157">
            <v>0</v>
          </cell>
          <cell r="AA157">
            <v>35050</v>
          </cell>
          <cell r="AB157">
            <v>78050</v>
          </cell>
          <cell r="AC157">
            <v>0</v>
          </cell>
          <cell r="AD157">
            <v>44900</v>
          </cell>
          <cell r="AE157">
            <v>231140</v>
          </cell>
          <cell r="AF157">
            <v>73600</v>
          </cell>
          <cell r="AG157">
            <v>179870</v>
          </cell>
          <cell r="AH157">
            <v>207050</v>
          </cell>
          <cell r="AI157">
            <v>26900</v>
          </cell>
          <cell r="AJ157">
            <v>213950</v>
          </cell>
          <cell r="AK157">
            <v>108430</v>
          </cell>
          <cell r="AL157">
            <v>22528</v>
          </cell>
          <cell r="AM157">
            <v>0</v>
          </cell>
          <cell r="AN157">
            <v>1800</v>
          </cell>
          <cell r="AO157">
            <v>0</v>
          </cell>
          <cell r="AP157">
            <v>122750</v>
          </cell>
          <cell r="AQ157">
            <v>0</v>
          </cell>
          <cell r="AR157">
            <v>68010</v>
          </cell>
          <cell r="AS157">
            <v>61600</v>
          </cell>
          <cell r="AT157">
            <v>126060</v>
          </cell>
          <cell r="AU157">
            <v>138041</v>
          </cell>
          <cell r="AV157">
            <v>89650</v>
          </cell>
          <cell r="AW157">
            <v>75640</v>
          </cell>
          <cell r="AX157">
            <v>89350</v>
          </cell>
          <cell r="AY157">
            <v>0</v>
          </cell>
          <cell r="AZ157">
            <v>300</v>
          </cell>
          <cell r="BA157">
            <v>0</v>
          </cell>
          <cell r="BB157">
            <v>39700</v>
          </cell>
          <cell r="BC157">
            <v>0</v>
          </cell>
          <cell r="BD157">
            <v>140000</v>
          </cell>
          <cell r="BE157">
            <v>78400</v>
          </cell>
          <cell r="BF157">
            <v>4100</v>
          </cell>
          <cell r="BG157">
            <v>87790</v>
          </cell>
          <cell r="BH157">
            <v>56540</v>
          </cell>
          <cell r="BI157">
            <v>46450</v>
          </cell>
          <cell r="BJ157">
            <v>170220</v>
          </cell>
          <cell r="BK157">
            <v>88090</v>
          </cell>
          <cell r="BL157">
            <v>0</v>
          </cell>
          <cell r="BM157">
            <v>0</v>
          </cell>
          <cell r="BN157">
            <v>79850</v>
          </cell>
          <cell r="BO157">
            <v>87500</v>
          </cell>
          <cell r="BP157">
            <v>138160</v>
          </cell>
          <cell r="BQ157">
            <v>0</v>
          </cell>
          <cell r="BR157">
            <v>0</v>
          </cell>
          <cell r="BS157">
            <v>173476</v>
          </cell>
          <cell r="BT157">
            <v>49110</v>
          </cell>
          <cell r="BU157">
            <v>0</v>
          </cell>
          <cell r="BV157">
            <v>20830</v>
          </cell>
          <cell r="BW157">
            <v>0</v>
          </cell>
          <cell r="BX157">
            <v>11950</v>
          </cell>
          <cell r="BY157">
            <v>95285</v>
          </cell>
          <cell r="BZ157">
            <v>121541</v>
          </cell>
          <cell r="CA157">
            <v>41290</v>
          </cell>
          <cell r="CB157">
            <v>79962</v>
          </cell>
          <cell r="CC157">
            <v>39540</v>
          </cell>
          <cell r="CD157">
            <v>30270</v>
          </cell>
          <cell r="CE157">
            <v>254695</v>
          </cell>
          <cell r="CF157">
            <v>3550</v>
          </cell>
          <cell r="CG157">
            <v>71030</v>
          </cell>
          <cell r="CH157">
            <v>88620</v>
          </cell>
          <cell r="CI157">
            <v>27005</v>
          </cell>
          <cell r="CJ157">
            <v>164463</v>
          </cell>
          <cell r="CK157">
            <v>31557</v>
          </cell>
          <cell r="CL157">
            <v>30560</v>
          </cell>
        </row>
        <row r="158">
          <cell r="A158" t="str">
            <v>4313010199.108</v>
          </cell>
          <cell r="B158" t="str">
            <v>รายได้จากเงินโครงการผลิตแพทย์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I158">
            <v>0</v>
          </cell>
          <cell r="AJ158">
            <v>0</v>
          </cell>
          <cell r="AK158">
            <v>0</v>
          </cell>
          <cell r="AL158">
            <v>0</v>
          </cell>
          <cell r="AM158">
            <v>0</v>
          </cell>
          <cell r="AN158">
            <v>0</v>
          </cell>
          <cell r="AO158">
            <v>0</v>
          </cell>
          <cell r="AP158">
            <v>0</v>
          </cell>
          <cell r="AQ158">
            <v>0</v>
          </cell>
          <cell r="AR158">
            <v>0</v>
          </cell>
          <cell r="AS158">
            <v>0</v>
          </cell>
          <cell r="AT158">
            <v>0</v>
          </cell>
          <cell r="AU158">
            <v>0</v>
          </cell>
          <cell r="AV158">
            <v>0</v>
          </cell>
          <cell r="AW158">
            <v>0</v>
          </cell>
          <cell r="AX158">
            <v>0</v>
          </cell>
          <cell r="AY158">
            <v>0</v>
          </cell>
          <cell r="AZ158">
            <v>0</v>
          </cell>
          <cell r="BA158">
            <v>0</v>
          </cell>
          <cell r="BB158">
            <v>0</v>
          </cell>
          <cell r="BC158">
            <v>0</v>
          </cell>
          <cell r="BD158">
            <v>0</v>
          </cell>
          <cell r="BE158">
            <v>0</v>
          </cell>
          <cell r="BF158">
            <v>0</v>
          </cell>
          <cell r="BG158">
            <v>0</v>
          </cell>
          <cell r="BH158">
            <v>0</v>
          </cell>
          <cell r="BI158">
            <v>0</v>
          </cell>
          <cell r="BJ158">
            <v>0</v>
          </cell>
          <cell r="BK158">
            <v>0</v>
          </cell>
          <cell r="BL158">
            <v>0</v>
          </cell>
          <cell r="BM158">
            <v>0</v>
          </cell>
          <cell r="BN158">
            <v>0</v>
          </cell>
          <cell r="BO158">
            <v>0</v>
          </cell>
          <cell r="BP158">
            <v>0</v>
          </cell>
          <cell r="BQ158">
            <v>0</v>
          </cell>
          <cell r="BR158">
            <v>24843000</v>
          </cell>
          <cell r="BS158">
            <v>0</v>
          </cell>
          <cell r="BT158">
            <v>0</v>
          </cell>
          <cell r="BU158">
            <v>0</v>
          </cell>
          <cell r="BV158">
            <v>0</v>
          </cell>
          <cell r="BW158">
            <v>0</v>
          </cell>
          <cell r="BX158">
            <v>0</v>
          </cell>
          <cell r="BY158">
            <v>0</v>
          </cell>
          <cell r="BZ158">
            <v>0</v>
          </cell>
          <cell r="CA158">
            <v>0</v>
          </cell>
          <cell r="CB158">
            <v>0</v>
          </cell>
          <cell r="CC158">
            <v>0</v>
          </cell>
          <cell r="CD158">
            <v>0</v>
          </cell>
          <cell r="CE158">
            <v>0</v>
          </cell>
          <cell r="CF158">
            <v>0</v>
          </cell>
          <cell r="CG158">
            <v>0</v>
          </cell>
          <cell r="CH158">
            <v>0</v>
          </cell>
          <cell r="CI158">
            <v>0</v>
          </cell>
          <cell r="CJ158">
            <v>0</v>
          </cell>
          <cell r="CK158">
            <v>0</v>
          </cell>
          <cell r="CL158">
            <v>0</v>
          </cell>
        </row>
        <row r="159">
          <cell r="A159" t="str">
            <v>4313010199.109</v>
          </cell>
          <cell r="B159" t="str">
            <v>รายได้จากโครงการผลิตบุคลากรทางการแพทย์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204846</v>
          </cell>
          <cell r="V159">
            <v>0</v>
          </cell>
          <cell r="W159">
            <v>15250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>
            <v>0</v>
          </cell>
          <cell r="AK159">
            <v>0</v>
          </cell>
          <cell r="AL159">
            <v>0</v>
          </cell>
          <cell r="AM159">
            <v>0</v>
          </cell>
          <cell r="AN159">
            <v>0</v>
          </cell>
          <cell r="AO159">
            <v>0</v>
          </cell>
          <cell r="AP159">
            <v>0</v>
          </cell>
          <cell r="AQ159">
            <v>0</v>
          </cell>
          <cell r="AR159">
            <v>0</v>
          </cell>
          <cell r="AS159">
            <v>0</v>
          </cell>
          <cell r="AT159">
            <v>0</v>
          </cell>
          <cell r="AU159">
            <v>0</v>
          </cell>
          <cell r="AV159">
            <v>0</v>
          </cell>
          <cell r="AW159">
            <v>0</v>
          </cell>
          <cell r="AX159">
            <v>0</v>
          </cell>
          <cell r="AY159">
            <v>0</v>
          </cell>
          <cell r="AZ159">
            <v>0</v>
          </cell>
          <cell r="BA159">
            <v>0</v>
          </cell>
          <cell r="BB159">
            <v>0</v>
          </cell>
          <cell r="BC159">
            <v>10000</v>
          </cell>
          <cell r="BD159">
            <v>0</v>
          </cell>
          <cell r="BE159">
            <v>0</v>
          </cell>
          <cell r="BF159">
            <v>0</v>
          </cell>
          <cell r="BG159">
            <v>0</v>
          </cell>
          <cell r="BH159">
            <v>0</v>
          </cell>
          <cell r="BI159">
            <v>0</v>
          </cell>
          <cell r="BJ159">
            <v>0</v>
          </cell>
          <cell r="BK159">
            <v>0</v>
          </cell>
          <cell r="BL159">
            <v>0</v>
          </cell>
          <cell r="BM159">
            <v>0</v>
          </cell>
          <cell r="BN159">
            <v>0</v>
          </cell>
          <cell r="BO159">
            <v>0</v>
          </cell>
          <cell r="BP159">
            <v>0</v>
          </cell>
          <cell r="BQ159">
            <v>0</v>
          </cell>
          <cell r="BR159">
            <v>39600</v>
          </cell>
          <cell r="BS159">
            <v>0</v>
          </cell>
          <cell r="BT159">
            <v>0</v>
          </cell>
          <cell r="BU159">
            <v>0</v>
          </cell>
          <cell r="BV159">
            <v>0</v>
          </cell>
          <cell r="BW159">
            <v>0</v>
          </cell>
          <cell r="BX159">
            <v>65000</v>
          </cell>
          <cell r="BY159">
            <v>0</v>
          </cell>
          <cell r="BZ159">
            <v>0</v>
          </cell>
          <cell r="CA159">
            <v>0</v>
          </cell>
          <cell r="CB159">
            <v>0</v>
          </cell>
          <cell r="CC159">
            <v>0</v>
          </cell>
          <cell r="CD159">
            <v>0</v>
          </cell>
          <cell r="CE159">
            <v>0</v>
          </cell>
          <cell r="CF159">
            <v>0</v>
          </cell>
          <cell r="CG159">
            <v>0</v>
          </cell>
          <cell r="CH159">
            <v>0</v>
          </cell>
          <cell r="CI159">
            <v>0</v>
          </cell>
          <cell r="CJ159">
            <v>0</v>
          </cell>
          <cell r="CK159">
            <v>0</v>
          </cell>
          <cell r="CL159">
            <v>0</v>
          </cell>
        </row>
        <row r="160">
          <cell r="A160" t="str">
            <v>4313010199.110</v>
          </cell>
          <cell r="B160" t="str">
            <v>รายได้ลักษณะอื่น</v>
          </cell>
          <cell r="C160">
            <v>2166576.62</v>
          </cell>
          <cell r="D160">
            <v>60377.56</v>
          </cell>
          <cell r="E160">
            <v>175791.28</v>
          </cell>
          <cell r="F160">
            <v>176816</v>
          </cell>
          <cell r="G160">
            <v>113267.37</v>
          </cell>
          <cell r="H160">
            <v>21000</v>
          </cell>
          <cell r="I160">
            <v>25913</v>
          </cell>
          <cell r="J160">
            <v>90152.03</v>
          </cell>
          <cell r="K160">
            <v>54573</v>
          </cell>
          <cell r="L160">
            <v>12394</v>
          </cell>
          <cell r="M160">
            <v>47420.45</v>
          </cell>
          <cell r="N160">
            <v>9319.11</v>
          </cell>
          <cell r="O160">
            <v>2323348.16</v>
          </cell>
          <cell r="P160">
            <v>155004</v>
          </cell>
          <cell r="Q160">
            <v>10800</v>
          </cell>
          <cell r="R160">
            <v>18665</v>
          </cell>
          <cell r="S160">
            <v>11020</v>
          </cell>
          <cell r="T160">
            <v>171957.32</v>
          </cell>
          <cell r="U160">
            <v>48508.78</v>
          </cell>
          <cell r="V160">
            <v>151481.70000000001</v>
          </cell>
          <cell r="W160">
            <v>150066</v>
          </cell>
          <cell r="X160">
            <v>42826</v>
          </cell>
          <cell r="Y160">
            <v>8691</v>
          </cell>
          <cell r="Z160">
            <v>45904.47</v>
          </cell>
          <cell r="AA160">
            <v>13000</v>
          </cell>
          <cell r="AB160">
            <v>47748</v>
          </cell>
          <cell r="AC160">
            <v>116375.17</v>
          </cell>
          <cell r="AD160">
            <v>93232.23</v>
          </cell>
          <cell r="AE160">
            <v>146873.39000000001</v>
          </cell>
          <cell r="AF160">
            <v>0</v>
          </cell>
          <cell r="AG160">
            <v>238854.5</v>
          </cell>
          <cell r="AH160">
            <v>609518</v>
          </cell>
          <cell r="AI160">
            <v>4200</v>
          </cell>
          <cell r="AJ160">
            <v>1800</v>
          </cell>
          <cell r="AK160">
            <v>990846.15</v>
          </cell>
          <cell r="AL160">
            <v>191443</v>
          </cell>
          <cell r="AM160">
            <v>2043.94</v>
          </cell>
          <cell r="AN160">
            <v>126440.67</v>
          </cell>
          <cell r="AO160">
            <v>551909.06000000006</v>
          </cell>
          <cell r="AP160">
            <v>45540</v>
          </cell>
          <cell r="AQ160">
            <v>55402</v>
          </cell>
          <cell r="AR160">
            <v>1817778.27</v>
          </cell>
          <cell r="AS160">
            <v>18351.13</v>
          </cell>
          <cell r="AT160">
            <v>2945196.25</v>
          </cell>
          <cell r="AU160">
            <v>39450</v>
          </cell>
          <cell r="AV160">
            <v>152135.91</v>
          </cell>
          <cell r="AW160">
            <v>288721.33</v>
          </cell>
          <cell r="AX160">
            <v>227815</v>
          </cell>
          <cell r="AY160">
            <v>96599.03</v>
          </cell>
          <cell r="AZ160">
            <v>46571.08</v>
          </cell>
          <cell r="BA160">
            <v>2742283.4</v>
          </cell>
          <cell r="BB160">
            <v>1143</v>
          </cell>
          <cell r="BC160">
            <v>227792.46</v>
          </cell>
          <cell r="BD160">
            <v>20807</v>
          </cell>
          <cell r="BE160">
            <v>92642.5</v>
          </cell>
          <cell r="BF160">
            <v>129024.9</v>
          </cell>
          <cell r="BG160">
            <v>557561.48</v>
          </cell>
          <cell r="BH160">
            <v>0</v>
          </cell>
          <cell r="BI160">
            <v>12738.21</v>
          </cell>
          <cell r="BJ160">
            <v>24865</v>
          </cell>
          <cell r="BK160">
            <v>2727</v>
          </cell>
          <cell r="BL160">
            <v>1074917.6599999999</v>
          </cell>
          <cell r="BM160">
            <v>811638.75</v>
          </cell>
          <cell r="BN160">
            <v>330734.12</v>
          </cell>
          <cell r="BO160">
            <v>569536</v>
          </cell>
          <cell r="BP160">
            <v>89139.94</v>
          </cell>
          <cell r="BQ160">
            <v>21858.9</v>
          </cell>
          <cell r="BR160">
            <v>2707244.03</v>
          </cell>
          <cell r="BS160">
            <v>1231330.8400000001</v>
          </cell>
          <cell r="BT160">
            <v>315395</v>
          </cell>
          <cell r="BU160">
            <v>1416258.18</v>
          </cell>
          <cell r="BV160">
            <v>284800</v>
          </cell>
          <cell r="BW160">
            <v>31774.51</v>
          </cell>
          <cell r="BX160">
            <v>8863.2800000000007</v>
          </cell>
          <cell r="BY160">
            <v>40081.339999999997</v>
          </cell>
          <cell r="BZ160">
            <v>33922.089999999997</v>
          </cell>
          <cell r="CA160">
            <v>5400</v>
          </cell>
          <cell r="CB160">
            <v>9388.3799999999992</v>
          </cell>
          <cell r="CC160">
            <v>120274.55</v>
          </cell>
          <cell r="CD160">
            <v>31506.97</v>
          </cell>
          <cell r="CE160">
            <v>703632</v>
          </cell>
          <cell r="CF160">
            <v>15426.98</v>
          </cell>
          <cell r="CG160">
            <v>26334</v>
          </cell>
          <cell r="CH160">
            <v>1597.07</v>
          </cell>
          <cell r="CI160">
            <v>0</v>
          </cell>
          <cell r="CJ160">
            <v>372517</v>
          </cell>
          <cell r="CK160">
            <v>9664.92</v>
          </cell>
          <cell r="CL160">
            <v>102480.2</v>
          </cell>
        </row>
        <row r="161">
          <cell r="A161" t="str">
            <v>4313010199.113</v>
          </cell>
          <cell r="B161" t="str">
            <v>รายได้ค่าธรรมเนียม</v>
          </cell>
          <cell r="C161">
            <v>235218.62</v>
          </cell>
          <cell r="D161">
            <v>600</v>
          </cell>
          <cell r="E161">
            <v>0</v>
          </cell>
          <cell r="F161">
            <v>0</v>
          </cell>
          <cell r="G161">
            <v>0</v>
          </cell>
          <cell r="H161">
            <v>200</v>
          </cell>
          <cell r="I161">
            <v>0</v>
          </cell>
          <cell r="J161">
            <v>0</v>
          </cell>
          <cell r="K161">
            <v>7520</v>
          </cell>
          <cell r="L161">
            <v>0</v>
          </cell>
          <cell r="M161">
            <v>28600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88257</v>
          </cell>
          <cell r="T161">
            <v>0</v>
          </cell>
          <cell r="U161">
            <v>0</v>
          </cell>
          <cell r="V161">
            <v>11800</v>
          </cell>
          <cell r="W161">
            <v>0</v>
          </cell>
          <cell r="X161">
            <v>50</v>
          </cell>
          <cell r="Y161">
            <v>20220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>
            <v>0</v>
          </cell>
          <cell r="AJ161">
            <v>270</v>
          </cell>
          <cell r="AK161">
            <v>0</v>
          </cell>
          <cell r="AL161">
            <v>2000</v>
          </cell>
          <cell r="AM161">
            <v>0</v>
          </cell>
          <cell r="AN161">
            <v>9000</v>
          </cell>
          <cell r="AO161">
            <v>0</v>
          </cell>
          <cell r="AP161">
            <v>1500</v>
          </cell>
          <cell r="AQ161">
            <v>600</v>
          </cell>
          <cell r="AR161">
            <v>61100</v>
          </cell>
          <cell r="AS161">
            <v>300</v>
          </cell>
          <cell r="AT161">
            <v>0</v>
          </cell>
          <cell r="AU161">
            <v>2460</v>
          </cell>
          <cell r="AV161">
            <v>0</v>
          </cell>
          <cell r="AW161">
            <v>0</v>
          </cell>
          <cell r="AX161">
            <v>11200</v>
          </cell>
          <cell r="AY161">
            <v>3400</v>
          </cell>
          <cell r="AZ161">
            <v>0</v>
          </cell>
          <cell r="BA161">
            <v>0</v>
          </cell>
          <cell r="BB161">
            <v>0</v>
          </cell>
          <cell r="BC161">
            <v>21305.56</v>
          </cell>
          <cell r="BD161">
            <v>30</v>
          </cell>
          <cell r="BE161">
            <v>0</v>
          </cell>
          <cell r="BF161">
            <v>3700</v>
          </cell>
          <cell r="BG161">
            <v>0</v>
          </cell>
          <cell r="BH161">
            <v>0</v>
          </cell>
          <cell r="BI161">
            <v>0</v>
          </cell>
          <cell r="BJ161">
            <v>0</v>
          </cell>
          <cell r="BK161">
            <v>0</v>
          </cell>
          <cell r="BL161">
            <v>0</v>
          </cell>
          <cell r="BM161">
            <v>0</v>
          </cell>
          <cell r="BN161">
            <v>0</v>
          </cell>
          <cell r="BO161">
            <v>25185</v>
          </cell>
          <cell r="BP161">
            <v>20750</v>
          </cell>
          <cell r="BQ161">
            <v>0</v>
          </cell>
          <cell r="BR161">
            <v>0</v>
          </cell>
          <cell r="BS161">
            <v>0</v>
          </cell>
          <cell r="BT161">
            <v>0</v>
          </cell>
          <cell r="BU161">
            <v>8</v>
          </cell>
          <cell r="BV161">
            <v>0</v>
          </cell>
          <cell r="BW161">
            <v>0</v>
          </cell>
          <cell r="BX161">
            <v>0</v>
          </cell>
          <cell r="BY161">
            <v>0</v>
          </cell>
          <cell r="BZ161">
            <v>0</v>
          </cell>
          <cell r="CA161">
            <v>1300</v>
          </cell>
          <cell r="CB161">
            <v>0</v>
          </cell>
          <cell r="CC161">
            <v>0</v>
          </cell>
          <cell r="CD161">
            <v>0</v>
          </cell>
          <cell r="CE161">
            <v>0</v>
          </cell>
          <cell r="CF161">
            <v>600</v>
          </cell>
          <cell r="CG161">
            <v>0</v>
          </cell>
          <cell r="CH161">
            <v>0</v>
          </cell>
          <cell r="CI161">
            <v>0</v>
          </cell>
          <cell r="CJ161">
            <v>0</v>
          </cell>
          <cell r="CK161">
            <v>0</v>
          </cell>
          <cell r="CL161">
            <v>0</v>
          </cell>
        </row>
        <row r="162">
          <cell r="A162" t="str">
            <v>4313010199.114</v>
          </cell>
          <cell r="B162" t="str">
            <v>รายได้อื่น-สินค้ารับโอนจาก สสจ./ รพศ./รพท./รพช./รพ.สต.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0</v>
          </cell>
          <cell r="AK162">
            <v>0</v>
          </cell>
          <cell r="AL162">
            <v>0</v>
          </cell>
          <cell r="AM162">
            <v>0</v>
          </cell>
          <cell r="AN162">
            <v>0</v>
          </cell>
          <cell r="AO162">
            <v>0</v>
          </cell>
          <cell r="AP162">
            <v>75000</v>
          </cell>
          <cell r="AQ162">
            <v>0</v>
          </cell>
          <cell r="AR162">
            <v>0</v>
          </cell>
          <cell r="AS162">
            <v>0</v>
          </cell>
          <cell r="AT162">
            <v>129524</v>
          </cell>
          <cell r="AU162">
            <v>0</v>
          </cell>
          <cell r="AV162">
            <v>0</v>
          </cell>
          <cell r="AW162">
            <v>0</v>
          </cell>
          <cell r="AX162">
            <v>0</v>
          </cell>
          <cell r="AY162">
            <v>293095.37</v>
          </cell>
          <cell r="AZ162">
            <v>0</v>
          </cell>
          <cell r="BA162">
            <v>0</v>
          </cell>
          <cell r="BB162">
            <v>208002</v>
          </cell>
          <cell r="BC162">
            <v>0</v>
          </cell>
          <cell r="BD162">
            <v>0</v>
          </cell>
          <cell r="BE162">
            <v>0</v>
          </cell>
          <cell r="BF162">
            <v>0</v>
          </cell>
          <cell r="BG162">
            <v>0</v>
          </cell>
          <cell r="BH162">
            <v>0</v>
          </cell>
          <cell r="BI162">
            <v>0</v>
          </cell>
          <cell r="BJ162">
            <v>0</v>
          </cell>
          <cell r="BK162">
            <v>0</v>
          </cell>
          <cell r="BL162">
            <v>0</v>
          </cell>
          <cell r="BM162">
            <v>0</v>
          </cell>
          <cell r="BN162">
            <v>0</v>
          </cell>
          <cell r="BO162">
            <v>0</v>
          </cell>
          <cell r="BP162">
            <v>0</v>
          </cell>
          <cell r="BQ162">
            <v>0</v>
          </cell>
          <cell r="BR162">
            <v>0</v>
          </cell>
          <cell r="BS162">
            <v>0</v>
          </cell>
          <cell r="BT162">
            <v>0</v>
          </cell>
          <cell r="BU162">
            <v>0</v>
          </cell>
          <cell r="BV162">
            <v>0</v>
          </cell>
          <cell r="BW162">
            <v>0</v>
          </cell>
          <cell r="BX162">
            <v>0</v>
          </cell>
          <cell r="BY162">
            <v>0</v>
          </cell>
          <cell r="BZ162">
            <v>0</v>
          </cell>
          <cell r="CA162">
            <v>0</v>
          </cell>
          <cell r="CB162">
            <v>0</v>
          </cell>
          <cell r="CC162">
            <v>0</v>
          </cell>
          <cell r="CD162">
            <v>0</v>
          </cell>
          <cell r="CE162">
            <v>0</v>
          </cell>
          <cell r="CF162">
            <v>0</v>
          </cell>
          <cell r="CG162">
            <v>0</v>
          </cell>
          <cell r="CH162">
            <v>0</v>
          </cell>
          <cell r="CI162">
            <v>0</v>
          </cell>
          <cell r="CJ162">
            <v>0</v>
          </cell>
          <cell r="CK162">
            <v>0</v>
          </cell>
          <cell r="CL162">
            <v>0</v>
          </cell>
        </row>
        <row r="163">
          <cell r="A163" t="str">
            <v>4313010199.115</v>
          </cell>
          <cell r="B163" t="str">
            <v>รายได้อื่น-วัสดุรับโอนจาก สสจ./รพศ./รพท./รพช./รพ.สต.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  <cell r="AJ163">
            <v>0</v>
          </cell>
          <cell r="AK163">
            <v>0</v>
          </cell>
          <cell r="AL163">
            <v>0</v>
          </cell>
          <cell r="AM163">
            <v>0</v>
          </cell>
          <cell r="AN163">
            <v>0</v>
          </cell>
          <cell r="AO163">
            <v>0</v>
          </cell>
          <cell r="AP163">
            <v>0</v>
          </cell>
          <cell r="AQ163">
            <v>0</v>
          </cell>
          <cell r="AR163">
            <v>0</v>
          </cell>
          <cell r="AS163">
            <v>0</v>
          </cell>
          <cell r="AT163">
            <v>0</v>
          </cell>
          <cell r="AU163">
            <v>0</v>
          </cell>
          <cell r="AV163">
            <v>0</v>
          </cell>
          <cell r="AW163">
            <v>0</v>
          </cell>
          <cell r="AX163">
            <v>0</v>
          </cell>
          <cell r="AY163">
            <v>0</v>
          </cell>
          <cell r="AZ163">
            <v>0</v>
          </cell>
          <cell r="BA163">
            <v>0</v>
          </cell>
          <cell r="BB163">
            <v>0</v>
          </cell>
          <cell r="BC163">
            <v>0</v>
          </cell>
          <cell r="BD163">
            <v>0</v>
          </cell>
          <cell r="BE163">
            <v>0</v>
          </cell>
          <cell r="BF163">
            <v>0</v>
          </cell>
          <cell r="BG163">
            <v>0</v>
          </cell>
          <cell r="BH163">
            <v>0</v>
          </cell>
          <cell r="BI163">
            <v>0</v>
          </cell>
          <cell r="BJ163">
            <v>0</v>
          </cell>
          <cell r="BK163">
            <v>0</v>
          </cell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  <cell r="BR163">
            <v>0</v>
          </cell>
          <cell r="BS163">
            <v>0</v>
          </cell>
          <cell r="BT163">
            <v>0</v>
          </cell>
          <cell r="BU163">
            <v>0</v>
          </cell>
          <cell r="BV163">
            <v>0</v>
          </cell>
          <cell r="BW163">
            <v>0</v>
          </cell>
          <cell r="BX163">
            <v>0</v>
          </cell>
          <cell r="BY163">
            <v>0</v>
          </cell>
          <cell r="BZ163">
            <v>0</v>
          </cell>
          <cell r="CA163">
            <v>213822.73</v>
          </cell>
          <cell r="CB163">
            <v>0</v>
          </cell>
          <cell r="CC163">
            <v>0</v>
          </cell>
          <cell r="CD163">
            <v>0</v>
          </cell>
          <cell r="CE163">
            <v>0</v>
          </cell>
          <cell r="CF163">
            <v>0</v>
          </cell>
          <cell r="CG163">
            <v>0</v>
          </cell>
          <cell r="CH163">
            <v>0</v>
          </cell>
          <cell r="CI163">
            <v>0</v>
          </cell>
          <cell r="CJ163">
            <v>0</v>
          </cell>
          <cell r="CK163">
            <v>0</v>
          </cell>
          <cell r="CL163">
            <v>0</v>
          </cell>
        </row>
        <row r="164">
          <cell r="A164" t="str">
            <v>4313010199.116</v>
          </cell>
          <cell r="B164" t="str">
            <v>รายได้อื่น-ครุภัณฑ์ ที่ดินและสิ่งก่อสร้างรับโอนจาก สสจ./รพศ./รพท./รพช./รพ.สต.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6590000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  <cell r="AJ164">
            <v>0</v>
          </cell>
          <cell r="AK164">
            <v>0</v>
          </cell>
          <cell r="AL164">
            <v>0</v>
          </cell>
          <cell r="AM164">
            <v>0</v>
          </cell>
          <cell r="AN164">
            <v>0</v>
          </cell>
          <cell r="AO164">
            <v>0</v>
          </cell>
          <cell r="AP164">
            <v>915920</v>
          </cell>
          <cell r="AQ164">
            <v>0</v>
          </cell>
          <cell r="AR164">
            <v>0</v>
          </cell>
          <cell r="AS164">
            <v>0</v>
          </cell>
          <cell r="AT164">
            <v>0</v>
          </cell>
          <cell r="AU164">
            <v>0</v>
          </cell>
          <cell r="AV164">
            <v>0</v>
          </cell>
          <cell r="AW164">
            <v>0</v>
          </cell>
          <cell r="AX164">
            <v>6063920</v>
          </cell>
          <cell r="AY164">
            <v>0</v>
          </cell>
          <cell r="AZ164">
            <v>0</v>
          </cell>
          <cell r="BA164">
            <v>0</v>
          </cell>
          <cell r="BB164">
            <v>0</v>
          </cell>
          <cell r="BC164">
            <v>0</v>
          </cell>
          <cell r="BD164">
            <v>5150500</v>
          </cell>
          <cell r="BE164">
            <v>917500</v>
          </cell>
          <cell r="BF164">
            <v>0</v>
          </cell>
          <cell r="BG164">
            <v>22192442.989999998</v>
          </cell>
          <cell r="BH164">
            <v>0</v>
          </cell>
          <cell r="BI164">
            <v>0</v>
          </cell>
          <cell r="BJ164">
            <v>2488200</v>
          </cell>
          <cell r="BK164">
            <v>0</v>
          </cell>
          <cell r="BL164">
            <v>0</v>
          </cell>
          <cell r="BM164">
            <v>10784974.58</v>
          </cell>
          <cell r="BN164">
            <v>1668500</v>
          </cell>
          <cell r="BO164">
            <v>12492000</v>
          </cell>
          <cell r="BP164">
            <v>7319500</v>
          </cell>
          <cell r="BQ164">
            <v>16449800</v>
          </cell>
          <cell r="BR164">
            <v>0</v>
          </cell>
          <cell r="BS164">
            <v>0</v>
          </cell>
          <cell r="BT164">
            <v>0</v>
          </cell>
          <cell r="BU164">
            <v>0</v>
          </cell>
          <cell r="BV164">
            <v>0</v>
          </cell>
          <cell r="BW164">
            <v>0</v>
          </cell>
          <cell r="BX164">
            <v>0</v>
          </cell>
          <cell r="BY164">
            <v>0</v>
          </cell>
          <cell r="BZ164">
            <v>0</v>
          </cell>
          <cell r="CA164">
            <v>0</v>
          </cell>
          <cell r="CB164">
            <v>1617900</v>
          </cell>
          <cell r="CC164">
            <v>4448900</v>
          </cell>
          <cell r="CD164">
            <v>0</v>
          </cell>
          <cell r="CE164">
            <v>0</v>
          </cell>
          <cell r="CF164">
            <v>0</v>
          </cell>
          <cell r="CG164">
            <v>0</v>
          </cell>
          <cell r="CH164">
            <v>0</v>
          </cell>
          <cell r="CI164">
            <v>0</v>
          </cell>
          <cell r="CJ164">
            <v>0</v>
          </cell>
          <cell r="CK164">
            <v>0</v>
          </cell>
          <cell r="CL164">
            <v>0</v>
          </cell>
        </row>
        <row r="165">
          <cell r="A165" t="str">
            <v>4313010199.117</v>
          </cell>
          <cell r="B165" t="str">
            <v>รายได้อื่น-เงินนอกงบประมาณรับโอนจาก สสจ./รพศ./รพท./รพช./รพ.สต.</v>
          </cell>
          <cell r="C165">
            <v>86076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394881</v>
          </cell>
          <cell r="I165">
            <v>280000</v>
          </cell>
          <cell r="J165">
            <v>4932</v>
          </cell>
          <cell r="K165">
            <v>149900</v>
          </cell>
          <cell r="L165">
            <v>0</v>
          </cell>
          <cell r="M165">
            <v>152000</v>
          </cell>
          <cell r="N165">
            <v>13121000</v>
          </cell>
          <cell r="O165">
            <v>0</v>
          </cell>
          <cell r="P165">
            <v>0</v>
          </cell>
          <cell r="Q165">
            <v>11700</v>
          </cell>
          <cell r="R165">
            <v>0</v>
          </cell>
          <cell r="S165">
            <v>4000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57000</v>
          </cell>
          <cell r="Y165">
            <v>25580</v>
          </cell>
          <cell r="Z165">
            <v>2880</v>
          </cell>
          <cell r="AA165">
            <v>62000</v>
          </cell>
          <cell r="AB165">
            <v>97000</v>
          </cell>
          <cell r="AC165">
            <v>60000</v>
          </cell>
          <cell r="AD165">
            <v>811520</v>
          </cell>
          <cell r="AE165">
            <v>0</v>
          </cell>
          <cell r="AF165">
            <v>72000</v>
          </cell>
          <cell r="AG165">
            <v>0</v>
          </cell>
          <cell r="AH165">
            <v>140000</v>
          </cell>
          <cell r="AI165">
            <v>1000596</v>
          </cell>
          <cell r="AJ165">
            <v>92000</v>
          </cell>
          <cell r="AK165">
            <v>115586</v>
          </cell>
          <cell r="AL165">
            <v>0</v>
          </cell>
          <cell r="AM165">
            <v>60680</v>
          </cell>
          <cell r="AN165">
            <v>0</v>
          </cell>
          <cell r="AO165">
            <v>1237792</v>
          </cell>
          <cell r="AP165">
            <v>31220</v>
          </cell>
          <cell r="AQ165">
            <v>37850</v>
          </cell>
          <cell r="AR165">
            <v>0</v>
          </cell>
          <cell r="AS165">
            <v>17850</v>
          </cell>
          <cell r="AT165">
            <v>0</v>
          </cell>
          <cell r="AU165">
            <v>138820</v>
          </cell>
          <cell r="AV165">
            <v>541520</v>
          </cell>
          <cell r="AW165">
            <v>0</v>
          </cell>
          <cell r="AX165">
            <v>0</v>
          </cell>
          <cell r="AY165">
            <v>0</v>
          </cell>
          <cell r="AZ165">
            <v>0</v>
          </cell>
          <cell r="BA165">
            <v>2601200</v>
          </cell>
          <cell r="BB165">
            <v>54904</v>
          </cell>
          <cell r="BC165">
            <v>0</v>
          </cell>
          <cell r="BD165">
            <v>0</v>
          </cell>
          <cell r="BE165">
            <v>0</v>
          </cell>
          <cell r="BF165">
            <v>40000</v>
          </cell>
          <cell r="BG165">
            <v>0</v>
          </cell>
          <cell r="BH165">
            <v>0</v>
          </cell>
          <cell r="BI165">
            <v>0</v>
          </cell>
          <cell r="BJ165">
            <v>0</v>
          </cell>
          <cell r="BK165">
            <v>0</v>
          </cell>
          <cell r="BL165">
            <v>0</v>
          </cell>
          <cell r="BM165">
            <v>0</v>
          </cell>
          <cell r="BN165">
            <v>0</v>
          </cell>
          <cell r="BO165">
            <v>0</v>
          </cell>
          <cell r="BP165">
            <v>0</v>
          </cell>
          <cell r="BQ165">
            <v>0</v>
          </cell>
          <cell r="BR165">
            <v>567559.03</v>
          </cell>
          <cell r="BS165">
            <v>0</v>
          </cell>
          <cell r="BT165">
            <v>0</v>
          </cell>
          <cell r="BU165">
            <v>0</v>
          </cell>
          <cell r="BV165">
            <v>0</v>
          </cell>
          <cell r="BW165">
            <v>1271186</v>
          </cell>
          <cell r="BX165">
            <v>0</v>
          </cell>
          <cell r="BY165">
            <v>0</v>
          </cell>
          <cell r="BZ165">
            <v>0</v>
          </cell>
          <cell r="CA165">
            <v>2278195</v>
          </cell>
          <cell r="CB165">
            <v>0</v>
          </cell>
          <cell r="CC165">
            <v>2544661.2400000002</v>
          </cell>
          <cell r="CD165">
            <v>3539.67</v>
          </cell>
          <cell r="CE165">
            <v>0</v>
          </cell>
          <cell r="CF165">
            <v>0</v>
          </cell>
          <cell r="CG165">
            <v>520000</v>
          </cell>
          <cell r="CH165">
            <v>0</v>
          </cell>
          <cell r="CI165">
            <v>0</v>
          </cell>
          <cell r="CJ165">
            <v>500000</v>
          </cell>
          <cell r="CK165">
            <v>0</v>
          </cell>
          <cell r="CL165">
            <v>0</v>
          </cell>
        </row>
        <row r="166">
          <cell r="A166" t="str">
            <v>4313010199.118</v>
          </cell>
          <cell r="B166" t="str">
            <v>รายได้อื่น-เงินงบประมาณงบลงทุน รับโอนจาก สสจ./รพศ./รพท./รพช./รพ.สต.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915920</v>
          </cell>
          <cell r="J166">
            <v>0</v>
          </cell>
          <cell r="K166">
            <v>0</v>
          </cell>
          <cell r="L166">
            <v>0</v>
          </cell>
          <cell r="M166">
            <v>16038920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918000</v>
          </cell>
          <cell r="Y166">
            <v>0</v>
          </cell>
          <cell r="Z166">
            <v>0</v>
          </cell>
          <cell r="AA166">
            <v>918000</v>
          </cell>
          <cell r="AB166">
            <v>918000</v>
          </cell>
          <cell r="AC166">
            <v>0</v>
          </cell>
          <cell r="AD166">
            <v>23619231</v>
          </cell>
          <cell r="AE166">
            <v>0</v>
          </cell>
          <cell r="AF166">
            <v>0</v>
          </cell>
          <cell r="AG166">
            <v>0</v>
          </cell>
          <cell r="AH166">
            <v>1801850</v>
          </cell>
          <cell r="AI166">
            <v>918000</v>
          </cell>
          <cell r="AJ166">
            <v>0</v>
          </cell>
          <cell r="AK166">
            <v>0</v>
          </cell>
          <cell r="AL166">
            <v>0</v>
          </cell>
          <cell r="AM166">
            <v>0</v>
          </cell>
          <cell r="AN166">
            <v>0</v>
          </cell>
          <cell r="AO166">
            <v>0</v>
          </cell>
          <cell r="AP166">
            <v>0</v>
          </cell>
          <cell r="AQ166">
            <v>0</v>
          </cell>
          <cell r="AR166">
            <v>0</v>
          </cell>
          <cell r="AS166">
            <v>810000</v>
          </cell>
          <cell r="AT166">
            <v>0</v>
          </cell>
          <cell r="AU166">
            <v>0</v>
          </cell>
          <cell r="AV166">
            <v>0</v>
          </cell>
          <cell r="AW166">
            <v>928000</v>
          </cell>
          <cell r="AX166">
            <v>0</v>
          </cell>
          <cell r="AY166">
            <v>0</v>
          </cell>
          <cell r="AZ166">
            <v>0</v>
          </cell>
          <cell r="BA166">
            <v>0</v>
          </cell>
          <cell r="BB166">
            <v>0</v>
          </cell>
          <cell r="BC166">
            <v>0</v>
          </cell>
          <cell r="BD166">
            <v>0</v>
          </cell>
          <cell r="BE166">
            <v>0</v>
          </cell>
          <cell r="BF166">
            <v>0</v>
          </cell>
          <cell r="BG166">
            <v>0</v>
          </cell>
          <cell r="BH166">
            <v>0</v>
          </cell>
          <cell r="BI166">
            <v>0</v>
          </cell>
          <cell r="BJ166">
            <v>0</v>
          </cell>
          <cell r="BK166">
            <v>1998000</v>
          </cell>
          <cell r="BL166">
            <v>0</v>
          </cell>
          <cell r="BM166">
            <v>0</v>
          </cell>
          <cell r="BN166">
            <v>0</v>
          </cell>
          <cell r="BO166">
            <v>0</v>
          </cell>
          <cell r="BP166">
            <v>0</v>
          </cell>
          <cell r="BQ166">
            <v>0</v>
          </cell>
          <cell r="BR166">
            <v>0</v>
          </cell>
          <cell r="BS166">
            <v>0</v>
          </cell>
          <cell r="BT166">
            <v>459000</v>
          </cell>
          <cell r="BU166">
            <v>47745880</v>
          </cell>
          <cell r="BV166">
            <v>797150</v>
          </cell>
          <cell r="BW166">
            <v>0</v>
          </cell>
          <cell r="BX166">
            <v>12326296</v>
          </cell>
          <cell r="BY166">
            <v>380000</v>
          </cell>
          <cell r="BZ166">
            <v>5494200</v>
          </cell>
          <cell r="CA166">
            <v>0</v>
          </cell>
          <cell r="CB166">
            <v>7370000</v>
          </cell>
          <cell r="CC166">
            <v>0</v>
          </cell>
          <cell r="CD166">
            <v>1994900</v>
          </cell>
          <cell r="CE166">
            <v>1996000</v>
          </cell>
          <cell r="CF166">
            <v>0</v>
          </cell>
          <cell r="CG166">
            <v>0</v>
          </cell>
          <cell r="CH166">
            <v>1378000</v>
          </cell>
          <cell r="CI166">
            <v>0</v>
          </cell>
          <cell r="CJ166">
            <v>6889900</v>
          </cell>
          <cell r="CK166">
            <v>5702400</v>
          </cell>
          <cell r="CL166">
            <v>0</v>
          </cell>
        </row>
        <row r="167">
          <cell r="A167" t="str">
            <v>4313010199.119</v>
          </cell>
          <cell r="B167" t="str">
            <v>รายได้อื่น-เงินงบประมาณงบดำเนินงานรับโอนจาก สสจ./รพศ./รพท./รพช. /รพ.สต.</v>
          </cell>
          <cell r="C167">
            <v>1823130.98</v>
          </cell>
          <cell r="D167">
            <v>324500</v>
          </cell>
          <cell r="E167">
            <v>856381.94</v>
          </cell>
          <cell r="F167">
            <v>2666180.1</v>
          </cell>
          <cell r="G167">
            <v>1116026</v>
          </cell>
          <cell r="H167">
            <v>1113600</v>
          </cell>
          <cell r="I167">
            <v>1075115</v>
          </cell>
          <cell r="J167">
            <v>2768466</v>
          </cell>
          <cell r="K167">
            <v>2401262.52</v>
          </cell>
          <cell r="L167">
            <v>70816</v>
          </cell>
          <cell r="M167">
            <v>6966074.3700000001</v>
          </cell>
          <cell r="N167">
            <v>305602</v>
          </cell>
          <cell r="O167">
            <v>4960</v>
          </cell>
          <cell r="P167">
            <v>2229022</v>
          </cell>
          <cell r="Q167">
            <v>2517942</v>
          </cell>
          <cell r="R167">
            <v>1898597.82</v>
          </cell>
          <cell r="S167">
            <v>1850100</v>
          </cell>
          <cell r="T167">
            <v>3826297</v>
          </cell>
          <cell r="U167">
            <v>1300422</v>
          </cell>
          <cell r="V167">
            <v>1507352.25</v>
          </cell>
          <cell r="W167">
            <v>158958</v>
          </cell>
          <cell r="X167">
            <v>2586162</v>
          </cell>
          <cell r="Y167">
            <v>2090577</v>
          </cell>
          <cell r="Z167">
            <v>1931118</v>
          </cell>
          <cell r="AA167">
            <v>1165354.26</v>
          </cell>
          <cell r="AB167">
            <v>3691334.81</v>
          </cell>
          <cell r="AC167">
            <v>384000</v>
          </cell>
          <cell r="AD167">
            <v>12271760</v>
          </cell>
          <cell r="AE167">
            <v>3352462.9</v>
          </cell>
          <cell r="AF167">
            <v>2679373.5</v>
          </cell>
          <cell r="AG167">
            <v>1500492</v>
          </cell>
          <cell r="AH167">
            <v>6984112.5499999998</v>
          </cell>
          <cell r="AI167">
            <v>1186000</v>
          </cell>
          <cell r="AJ167">
            <v>2880833.11</v>
          </cell>
          <cell r="AK167">
            <v>914500</v>
          </cell>
          <cell r="AL167">
            <v>2008246</v>
          </cell>
          <cell r="AM167">
            <v>2865981.9</v>
          </cell>
          <cell r="AN167">
            <v>3541973.61</v>
          </cell>
          <cell r="AO167">
            <v>2202880</v>
          </cell>
          <cell r="AP167">
            <v>1974641.1</v>
          </cell>
          <cell r="AQ167">
            <v>1363707</v>
          </cell>
          <cell r="AR167">
            <v>4696152</v>
          </cell>
          <cell r="AS167">
            <v>2133196</v>
          </cell>
          <cell r="AT167">
            <v>3256315</v>
          </cell>
          <cell r="AU167">
            <v>3343604</v>
          </cell>
          <cell r="AV167">
            <v>2393459.98</v>
          </cell>
          <cell r="AW167">
            <v>1998000</v>
          </cell>
          <cell r="AX167">
            <v>3800275.75</v>
          </cell>
          <cell r="AY167">
            <v>851695</v>
          </cell>
          <cell r="AZ167">
            <v>2233046</v>
          </cell>
          <cell r="BA167">
            <v>12048821.619999999</v>
          </cell>
          <cell r="BB167">
            <v>3123473.98</v>
          </cell>
          <cell r="BC167">
            <v>0</v>
          </cell>
          <cell r="BD167">
            <v>4987000</v>
          </cell>
          <cell r="BE167">
            <v>2026627.85</v>
          </cell>
          <cell r="BF167">
            <v>2205059</v>
          </cell>
          <cell r="BG167">
            <v>10318693</v>
          </cell>
          <cell r="BH167">
            <v>1173502</v>
          </cell>
          <cell r="BI167">
            <v>1131154</v>
          </cell>
          <cell r="BJ167">
            <v>1815377</v>
          </cell>
          <cell r="BK167">
            <v>1152610.33</v>
          </cell>
          <cell r="BL167">
            <v>124227.58</v>
          </cell>
          <cell r="BM167">
            <v>5151202.9400000004</v>
          </cell>
          <cell r="BN167">
            <v>3322268.54</v>
          </cell>
          <cell r="BO167">
            <v>5613805.54</v>
          </cell>
          <cell r="BP167">
            <v>5898465.3600000003</v>
          </cell>
          <cell r="BQ167">
            <v>2986553.54</v>
          </cell>
          <cell r="BR167">
            <v>0</v>
          </cell>
          <cell r="BS167">
            <v>2629024</v>
          </cell>
          <cell r="BT167">
            <v>2618143.21</v>
          </cell>
          <cell r="BU167">
            <v>16976407.420000002</v>
          </cell>
          <cell r="BV167">
            <v>784137</v>
          </cell>
          <cell r="BW167">
            <v>2279887.4</v>
          </cell>
          <cell r="BX167">
            <v>6615723</v>
          </cell>
          <cell r="BY167">
            <v>2457830</v>
          </cell>
          <cell r="BZ167">
            <v>1752443.5</v>
          </cell>
          <cell r="CA167">
            <v>2598915.5</v>
          </cell>
          <cell r="CB167">
            <v>2170720</v>
          </cell>
          <cell r="CC167">
            <v>5661259</v>
          </cell>
          <cell r="CD167">
            <v>5548530</v>
          </cell>
          <cell r="CE167">
            <v>5788860.7800000003</v>
          </cell>
          <cell r="CF167">
            <v>1009718.36</v>
          </cell>
          <cell r="CG167">
            <v>2945811.93</v>
          </cell>
          <cell r="CH167">
            <v>3031405</v>
          </cell>
          <cell r="CI167">
            <v>3033838.5</v>
          </cell>
          <cell r="CJ167">
            <v>4245117</v>
          </cell>
          <cell r="CK167">
            <v>1049278.54</v>
          </cell>
          <cell r="CL167">
            <v>1536411.82</v>
          </cell>
        </row>
        <row r="168">
          <cell r="A168" t="str">
            <v>4313010199.120</v>
          </cell>
          <cell r="B168" t="str">
            <v>รายได้อื่น-เงินงบประมาณงบอุดหนุนรับโอนจาก สสจ./รพศ. /รพท./รพช. /รพ.สต</v>
          </cell>
          <cell r="C168">
            <v>0</v>
          </cell>
          <cell r="D168">
            <v>60000</v>
          </cell>
          <cell r="E168">
            <v>490244.14</v>
          </cell>
          <cell r="F168">
            <v>92642.86</v>
          </cell>
          <cell r="G168">
            <v>0</v>
          </cell>
          <cell r="H168">
            <v>7032.02</v>
          </cell>
          <cell r="I168">
            <v>0</v>
          </cell>
          <cell r="J168">
            <v>116731.6</v>
          </cell>
          <cell r="K168">
            <v>0</v>
          </cell>
          <cell r="L168">
            <v>459050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101360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0</v>
          </cell>
          <cell r="AJ168">
            <v>0</v>
          </cell>
          <cell r="AK168">
            <v>0</v>
          </cell>
          <cell r="AL168">
            <v>0</v>
          </cell>
          <cell r="AM168">
            <v>0</v>
          </cell>
          <cell r="AN168">
            <v>50631</v>
          </cell>
          <cell r="AO168">
            <v>0</v>
          </cell>
          <cell r="AP168">
            <v>0</v>
          </cell>
          <cell r="AQ168">
            <v>148500</v>
          </cell>
          <cell r="AR168">
            <v>396706</v>
          </cell>
          <cell r="AS168">
            <v>0</v>
          </cell>
          <cell r="AT168">
            <v>121240</v>
          </cell>
          <cell r="AU168">
            <v>22000</v>
          </cell>
          <cell r="AV168">
            <v>28462.5</v>
          </cell>
          <cell r="AW168">
            <v>118800</v>
          </cell>
          <cell r="AX168">
            <v>0</v>
          </cell>
          <cell r="AY168">
            <v>30659</v>
          </cell>
          <cell r="AZ168">
            <v>120178.61</v>
          </cell>
          <cell r="BA168">
            <v>0</v>
          </cell>
          <cell r="BB168">
            <v>0</v>
          </cell>
          <cell r="BC168">
            <v>0</v>
          </cell>
          <cell r="BD168">
            <v>161172.06</v>
          </cell>
          <cell r="BE168">
            <v>0</v>
          </cell>
          <cell r="BF168">
            <v>0</v>
          </cell>
          <cell r="BG168">
            <v>0</v>
          </cell>
          <cell r="BH168">
            <v>42192.14</v>
          </cell>
          <cell r="BI168">
            <v>0</v>
          </cell>
          <cell r="BJ168">
            <v>0</v>
          </cell>
          <cell r="BK168">
            <v>0</v>
          </cell>
          <cell r="BL168">
            <v>0</v>
          </cell>
          <cell r="BM168">
            <v>0</v>
          </cell>
          <cell r="BN168">
            <v>0</v>
          </cell>
          <cell r="BO168">
            <v>0</v>
          </cell>
          <cell r="BP168">
            <v>0</v>
          </cell>
          <cell r="BQ168">
            <v>0</v>
          </cell>
          <cell r="BR168">
            <v>0</v>
          </cell>
          <cell r="BS168">
            <v>0</v>
          </cell>
          <cell r="BT168">
            <v>0</v>
          </cell>
          <cell r="BU168">
            <v>100000</v>
          </cell>
          <cell r="BV168">
            <v>0</v>
          </cell>
          <cell r="BW168">
            <v>0</v>
          </cell>
          <cell r="BX168">
            <v>0</v>
          </cell>
          <cell r="BY168">
            <v>0</v>
          </cell>
          <cell r="BZ168">
            <v>0</v>
          </cell>
          <cell r="CA168">
            <v>0</v>
          </cell>
          <cell r="CB168">
            <v>0</v>
          </cell>
          <cell r="CC168">
            <v>0</v>
          </cell>
          <cell r="CD168">
            <v>0</v>
          </cell>
          <cell r="CE168">
            <v>0</v>
          </cell>
          <cell r="CF168">
            <v>0</v>
          </cell>
          <cell r="CG168">
            <v>11251.24</v>
          </cell>
          <cell r="CH168">
            <v>0</v>
          </cell>
          <cell r="CI168">
            <v>0</v>
          </cell>
          <cell r="CJ168">
            <v>0</v>
          </cell>
          <cell r="CK168">
            <v>0</v>
          </cell>
          <cell r="CL168">
            <v>0</v>
          </cell>
        </row>
        <row r="169">
          <cell r="A169" t="str">
            <v>4313010199.121</v>
          </cell>
          <cell r="B169" t="str">
            <v>รายได้อื่น-เงินงบประมาณงบรายจ่ายอื่นรับโอนจาก สสจ./รพศ. /รพท./รพช. /รพ.สต.</v>
          </cell>
          <cell r="C169">
            <v>0</v>
          </cell>
          <cell r="D169">
            <v>0</v>
          </cell>
          <cell r="E169">
            <v>5000</v>
          </cell>
          <cell r="F169">
            <v>243080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475832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24691.41</v>
          </cell>
          <cell r="AB169">
            <v>0</v>
          </cell>
          <cell r="AC169">
            <v>15747</v>
          </cell>
          <cell r="AD169">
            <v>7740</v>
          </cell>
          <cell r="AE169">
            <v>12618</v>
          </cell>
          <cell r="AF169">
            <v>0</v>
          </cell>
          <cell r="AG169">
            <v>0</v>
          </cell>
          <cell r="AH169">
            <v>0</v>
          </cell>
          <cell r="AI169">
            <v>642657</v>
          </cell>
          <cell r="AJ169">
            <v>0</v>
          </cell>
          <cell r="AK169">
            <v>0</v>
          </cell>
          <cell r="AL169">
            <v>0</v>
          </cell>
          <cell r="AM169">
            <v>0</v>
          </cell>
          <cell r="AN169">
            <v>0</v>
          </cell>
          <cell r="AO169">
            <v>0</v>
          </cell>
          <cell r="AP169">
            <v>0</v>
          </cell>
          <cell r="AQ169">
            <v>0</v>
          </cell>
          <cell r="AR169">
            <v>57920</v>
          </cell>
          <cell r="AS169">
            <v>0</v>
          </cell>
          <cell r="AT169">
            <v>0</v>
          </cell>
          <cell r="AU169">
            <v>0</v>
          </cell>
          <cell r="AV169">
            <v>544079.41</v>
          </cell>
          <cell r="AW169">
            <v>31600</v>
          </cell>
          <cell r="AX169">
            <v>0</v>
          </cell>
          <cell r="AY169">
            <v>130670</v>
          </cell>
          <cell r="AZ169">
            <v>0</v>
          </cell>
          <cell r="BA169">
            <v>0</v>
          </cell>
          <cell r="BB169">
            <v>0</v>
          </cell>
          <cell r="BC169">
            <v>0</v>
          </cell>
          <cell r="BD169">
            <v>0</v>
          </cell>
          <cell r="BE169">
            <v>0</v>
          </cell>
          <cell r="BF169">
            <v>0</v>
          </cell>
          <cell r="BG169">
            <v>0</v>
          </cell>
          <cell r="BH169">
            <v>0</v>
          </cell>
          <cell r="BI169">
            <v>0</v>
          </cell>
          <cell r="BJ169">
            <v>0</v>
          </cell>
          <cell r="BK169">
            <v>0</v>
          </cell>
          <cell r="BL169">
            <v>333500</v>
          </cell>
          <cell r="BM169">
            <v>0</v>
          </cell>
          <cell r="BN169">
            <v>0</v>
          </cell>
          <cell r="BO169">
            <v>0</v>
          </cell>
          <cell r="BP169">
            <v>0</v>
          </cell>
          <cell r="BQ169">
            <v>0</v>
          </cell>
          <cell r="BR169">
            <v>0</v>
          </cell>
          <cell r="BS169">
            <v>0</v>
          </cell>
          <cell r="BT169">
            <v>0</v>
          </cell>
          <cell r="BU169">
            <v>0</v>
          </cell>
          <cell r="BV169">
            <v>0</v>
          </cell>
          <cell r="BW169">
            <v>0</v>
          </cell>
          <cell r="BX169">
            <v>0</v>
          </cell>
          <cell r="BY169">
            <v>0</v>
          </cell>
          <cell r="BZ169">
            <v>0</v>
          </cell>
          <cell r="CA169">
            <v>0</v>
          </cell>
          <cell r="CB169">
            <v>0</v>
          </cell>
          <cell r="CC169">
            <v>0</v>
          </cell>
          <cell r="CD169">
            <v>0</v>
          </cell>
          <cell r="CE169">
            <v>0</v>
          </cell>
          <cell r="CF169">
            <v>0</v>
          </cell>
          <cell r="CG169">
            <v>0</v>
          </cell>
          <cell r="CH169">
            <v>0</v>
          </cell>
          <cell r="CI169">
            <v>0</v>
          </cell>
          <cell r="CJ169">
            <v>0</v>
          </cell>
          <cell r="CK169">
            <v>0</v>
          </cell>
          <cell r="CL169">
            <v>0</v>
          </cell>
        </row>
        <row r="170">
          <cell r="A170" t="str">
            <v>4313010199.122</v>
          </cell>
          <cell r="B170" t="str">
            <v>รายได้อื่น-เงินงบประมาณงบกลางรับโอนจาก สสจ./รพศ. /รพท./รพช. /รพ.สต.</v>
          </cell>
          <cell r="C170">
            <v>0</v>
          </cell>
          <cell r="D170">
            <v>179117.5</v>
          </cell>
          <cell r="E170">
            <v>781658</v>
          </cell>
          <cell r="F170">
            <v>384549</v>
          </cell>
          <cell r="G170">
            <v>181100</v>
          </cell>
          <cell r="H170">
            <v>0</v>
          </cell>
          <cell r="I170">
            <v>1150223.25</v>
          </cell>
          <cell r="J170">
            <v>660531</v>
          </cell>
          <cell r="K170">
            <v>426152</v>
          </cell>
          <cell r="L170">
            <v>359832</v>
          </cell>
          <cell r="M170">
            <v>657772</v>
          </cell>
          <cell r="N170">
            <v>0</v>
          </cell>
          <cell r="O170">
            <v>0</v>
          </cell>
          <cell r="P170">
            <v>183565</v>
          </cell>
          <cell r="Q170">
            <v>306248</v>
          </cell>
          <cell r="R170">
            <v>434614.25</v>
          </cell>
          <cell r="S170">
            <v>313572.25</v>
          </cell>
          <cell r="T170">
            <v>129515</v>
          </cell>
          <cell r="U170">
            <v>98662.25</v>
          </cell>
          <cell r="V170">
            <v>80163</v>
          </cell>
          <cell r="W170">
            <v>0</v>
          </cell>
          <cell r="X170">
            <v>127031</v>
          </cell>
          <cell r="Y170">
            <v>193780</v>
          </cell>
          <cell r="Z170">
            <v>135538</v>
          </cell>
          <cell r="AA170">
            <v>93452</v>
          </cell>
          <cell r="AB170">
            <v>278538.5</v>
          </cell>
          <cell r="AC170">
            <v>0</v>
          </cell>
          <cell r="AD170">
            <v>576768</v>
          </cell>
          <cell r="AE170">
            <v>159940</v>
          </cell>
          <cell r="AF170">
            <v>162481.75</v>
          </cell>
          <cell r="AG170">
            <v>87471.23</v>
          </cell>
          <cell r="AH170">
            <v>164653.75</v>
          </cell>
          <cell r="AI170">
            <v>310827</v>
          </cell>
          <cell r="AJ170">
            <v>100193</v>
          </cell>
          <cell r="AK170">
            <v>287070</v>
          </cell>
          <cell r="AL170">
            <v>216973</v>
          </cell>
          <cell r="AM170">
            <v>121689</v>
          </cell>
          <cell r="AN170">
            <v>601115.56999999995</v>
          </cell>
          <cell r="AO170">
            <v>517316</v>
          </cell>
          <cell r="AP170">
            <v>250418.5</v>
          </cell>
          <cell r="AQ170">
            <v>1215430.25</v>
          </cell>
          <cell r="AR170">
            <v>512139.5</v>
          </cell>
          <cell r="AS170">
            <v>224891</v>
          </cell>
          <cell r="AT170">
            <v>317792</v>
          </cell>
          <cell r="AU170">
            <v>318816.75</v>
          </cell>
          <cell r="AV170">
            <v>827045.5</v>
          </cell>
          <cell r="AW170">
            <v>158395</v>
          </cell>
          <cell r="AX170">
            <v>454129</v>
          </cell>
          <cell r="AY170">
            <v>686074.5</v>
          </cell>
          <cell r="AZ170">
            <v>761964</v>
          </cell>
          <cell r="BA170">
            <v>677013.25</v>
          </cell>
          <cell r="BB170">
            <v>81694.5</v>
          </cell>
          <cell r="BC170">
            <v>0</v>
          </cell>
          <cell r="BD170">
            <v>839661</v>
          </cell>
          <cell r="BE170">
            <v>1081121.5</v>
          </cell>
          <cell r="BF170">
            <v>137896</v>
          </cell>
          <cell r="BG170">
            <v>1074314</v>
          </cell>
          <cell r="BH170">
            <v>152397</v>
          </cell>
          <cell r="BI170">
            <v>9462</v>
          </cell>
          <cell r="BJ170">
            <v>60284</v>
          </cell>
          <cell r="BK170">
            <v>49706</v>
          </cell>
          <cell r="BL170">
            <v>0</v>
          </cell>
          <cell r="BM170">
            <v>372338</v>
          </cell>
          <cell r="BN170">
            <v>144119</v>
          </cell>
          <cell r="BO170">
            <v>442429</v>
          </cell>
          <cell r="BP170">
            <v>235670</v>
          </cell>
          <cell r="BQ170">
            <v>78688</v>
          </cell>
          <cell r="BR170">
            <v>0</v>
          </cell>
          <cell r="BS170">
            <v>96027</v>
          </cell>
          <cell r="BT170">
            <v>413238.5</v>
          </cell>
          <cell r="BU170">
            <v>530121.75</v>
          </cell>
          <cell r="BV170">
            <v>411862.5</v>
          </cell>
          <cell r="BW170">
            <v>193730.5</v>
          </cell>
          <cell r="BX170">
            <v>424731.25</v>
          </cell>
          <cell r="BY170">
            <v>218678.5</v>
          </cell>
          <cell r="BZ170">
            <v>66257</v>
          </cell>
          <cell r="CA170">
            <v>86790.5</v>
          </cell>
          <cell r="CB170">
            <v>244564</v>
          </cell>
          <cell r="CC170">
            <v>356604.25</v>
          </cell>
          <cell r="CD170">
            <v>111289.25</v>
          </cell>
          <cell r="CE170">
            <v>281913</v>
          </cell>
          <cell r="CF170">
            <v>196970.15</v>
          </cell>
          <cell r="CG170">
            <v>205133.5</v>
          </cell>
          <cell r="CH170">
            <v>29075</v>
          </cell>
          <cell r="CI170">
            <v>445541.41</v>
          </cell>
          <cell r="CJ170">
            <v>322968.5</v>
          </cell>
          <cell r="CK170">
            <v>31870.5</v>
          </cell>
          <cell r="CL170">
            <v>56625.75</v>
          </cell>
        </row>
        <row r="171">
          <cell r="A171" t="str">
            <v>4313010199.202</v>
          </cell>
          <cell r="B171" t="str">
            <v>รายได้ค่าธรรมเนียม UC</v>
          </cell>
          <cell r="C171">
            <v>1564660</v>
          </cell>
          <cell r="D171">
            <v>403641</v>
          </cell>
          <cell r="E171">
            <v>528756</v>
          </cell>
          <cell r="F171">
            <v>420606</v>
          </cell>
          <cell r="G171">
            <v>215244</v>
          </cell>
          <cell r="H171">
            <v>374520</v>
          </cell>
          <cell r="I171">
            <v>0</v>
          </cell>
          <cell r="J171">
            <v>624818</v>
          </cell>
          <cell r="K171">
            <v>0</v>
          </cell>
          <cell r="L171">
            <v>100223</v>
          </cell>
          <cell r="M171">
            <v>829920</v>
          </cell>
          <cell r="N171">
            <v>0</v>
          </cell>
          <cell r="O171">
            <v>704030</v>
          </cell>
          <cell r="P171">
            <v>726078</v>
          </cell>
          <cell r="Q171">
            <v>592770</v>
          </cell>
          <cell r="R171">
            <v>1018263</v>
          </cell>
          <cell r="S171">
            <v>673045</v>
          </cell>
          <cell r="T171">
            <v>623520</v>
          </cell>
          <cell r="U171">
            <v>503227</v>
          </cell>
          <cell r="V171">
            <v>212470</v>
          </cell>
          <cell r="W171">
            <v>2776940</v>
          </cell>
          <cell r="X171">
            <v>359730</v>
          </cell>
          <cell r="Y171">
            <v>758860</v>
          </cell>
          <cell r="Z171">
            <v>621224</v>
          </cell>
          <cell r="AA171">
            <v>149190</v>
          </cell>
          <cell r="AB171">
            <v>324120</v>
          </cell>
          <cell r="AC171">
            <v>198030</v>
          </cell>
          <cell r="AD171">
            <v>945010</v>
          </cell>
          <cell r="AE171">
            <v>362048</v>
          </cell>
          <cell r="AF171">
            <v>270267</v>
          </cell>
          <cell r="AG171">
            <v>527760</v>
          </cell>
          <cell r="AH171">
            <v>806490</v>
          </cell>
          <cell r="AI171">
            <v>369021</v>
          </cell>
          <cell r="AJ171">
            <v>332780</v>
          </cell>
          <cell r="AK171">
            <v>2687094</v>
          </cell>
          <cell r="AL171">
            <v>186981</v>
          </cell>
          <cell r="AM171">
            <v>218986</v>
          </cell>
          <cell r="AN171">
            <v>488549</v>
          </cell>
          <cell r="AO171">
            <v>505470</v>
          </cell>
          <cell r="AP171">
            <v>404599</v>
          </cell>
          <cell r="AQ171">
            <v>109750</v>
          </cell>
          <cell r="AR171">
            <v>1242546</v>
          </cell>
          <cell r="AS171">
            <v>417260</v>
          </cell>
          <cell r="AT171">
            <v>750466</v>
          </cell>
          <cell r="AU171">
            <v>561999</v>
          </cell>
          <cell r="AV171">
            <v>240513</v>
          </cell>
          <cell r="AW171">
            <v>229638</v>
          </cell>
          <cell r="AX171">
            <v>469680</v>
          </cell>
          <cell r="AY171">
            <v>0</v>
          </cell>
          <cell r="AZ171">
            <v>266585</v>
          </cell>
          <cell r="BA171">
            <v>0</v>
          </cell>
          <cell r="BB171">
            <v>248572</v>
          </cell>
          <cell r="BC171">
            <v>2076913</v>
          </cell>
          <cell r="BD171">
            <v>843830</v>
          </cell>
          <cell r="BE171">
            <v>87810</v>
          </cell>
          <cell r="BF171">
            <v>450126</v>
          </cell>
          <cell r="BG171">
            <v>1414476</v>
          </cell>
          <cell r="BH171">
            <v>311172.65000000002</v>
          </cell>
          <cell r="BI171">
            <v>155430</v>
          </cell>
          <cell r="BJ171">
            <v>417786</v>
          </cell>
          <cell r="BK171">
            <v>297104</v>
          </cell>
          <cell r="BL171">
            <v>554094</v>
          </cell>
          <cell r="BM171">
            <v>842657</v>
          </cell>
          <cell r="BN171">
            <v>427615</v>
          </cell>
          <cell r="BO171">
            <v>856431</v>
          </cell>
          <cell r="BP171">
            <v>620670</v>
          </cell>
          <cell r="BQ171">
            <v>0</v>
          </cell>
          <cell r="BR171">
            <v>2906381</v>
          </cell>
          <cell r="BS171">
            <v>707840</v>
          </cell>
          <cell r="BT171">
            <v>510133</v>
          </cell>
          <cell r="BU171">
            <v>1019936</v>
          </cell>
          <cell r="BV171">
            <v>80310</v>
          </cell>
          <cell r="BW171">
            <v>462232</v>
          </cell>
          <cell r="BX171">
            <v>1276520</v>
          </cell>
          <cell r="BY171">
            <v>365564</v>
          </cell>
          <cell r="BZ171">
            <v>317591</v>
          </cell>
          <cell r="CA171">
            <v>538713</v>
          </cell>
          <cell r="CB171">
            <v>870550</v>
          </cell>
          <cell r="CC171">
            <v>948120</v>
          </cell>
          <cell r="CD171">
            <v>733991</v>
          </cell>
          <cell r="CE171">
            <v>1475607</v>
          </cell>
          <cell r="CF171">
            <v>492743</v>
          </cell>
          <cell r="CG171">
            <v>332473</v>
          </cell>
          <cell r="CH171">
            <v>238110</v>
          </cell>
          <cell r="CI171">
            <v>410562</v>
          </cell>
          <cell r="CJ171">
            <v>1108477</v>
          </cell>
          <cell r="CK171">
            <v>315660</v>
          </cell>
          <cell r="CL171">
            <v>246152</v>
          </cell>
        </row>
        <row r="172">
          <cell r="A172" t="str">
            <v>5101010101.101</v>
          </cell>
          <cell r="B172" t="str">
            <v>เงินเดือนข้าราชการ(บริการ)</v>
          </cell>
          <cell r="C172">
            <v>188755528.16999999</v>
          </cell>
          <cell r="D172">
            <v>22575376.02</v>
          </cell>
          <cell r="E172">
            <v>26935712.899999999</v>
          </cell>
          <cell r="F172">
            <v>29785937.739999998</v>
          </cell>
          <cell r="G172">
            <v>13417188.07</v>
          </cell>
          <cell r="H172">
            <v>32388887.739999998</v>
          </cell>
          <cell r="I172">
            <v>33071490.329999998</v>
          </cell>
          <cell r="J172">
            <v>35814976.07</v>
          </cell>
          <cell r="K172">
            <v>22112332.09</v>
          </cell>
          <cell r="L172">
            <v>18693893.640000001</v>
          </cell>
          <cell r="M172">
            <v>58918048.159999996</v>
          </cell>
          <cell r="N172">
            <v>81400</v>
          </cell>
          <cell r="O172">
            <v>66079773.280000001</v>
          </cell>
          <cell r="P172">
            <v>19119096.850000001</v>
          </cell>
          <cell r="Q172">
            <v>22866937.399999999</v>
          </cell>
          <cell r="R172">
            <v>34041825.009999998</v>
          </cell>
          <cell r="S172">
            <v>24001399.34</v>
          </cell>
          <cell r="T172">
            <v>16777554.390000001</v>
          </cell>
          <cell r="U172">
            <v>20596304.879999999</v>
          </cell>
          <cell r="V172">
            <v>9848927</v>
          </cell>
          <cell r="W172">
            <v>207324749.68000001</v>
          </cell>
          <cell r="X172">
            <v>19875576.280000001</v>
          </cell>
          <cell r="Y172">
            <v>30468855.870000001</v>
          </cell>
          <cell r="Z172">
            <v>19545346.440000001</v>
          </cell>
          <cell r="AA172">
            <v>9968353.2200000007</v>
          </cell>
          <cell r="AB172">
            <v>18781087.739999998</v>
          </cell>
          <cell r="AC172">
            <v>20039526.77</v>
          </cell>
          <cell r="AD172">
            <v>56795358.390000001</v>
          </cell>
          <cell r="AE172">
            <v>23485780.289999999</v>
          </cell>
          <cell r="AF172">
            <v>18458256.77</v>
          </cell>
          <cell r="AG172">
            <v>20176287.07</v>
          </cell>
          <cell r="AH172">
            <v>38194958.350000001</v>
          </cell>
          <cell r="AI172">
            <v>15509081.93</v>
          </cell>
          <cell r="AJ172">
            <v>8549564.1699999999</v>
          </cell>
          <cell r="AK172">
            <v>287087677.63</v>
          </cell>
          <cell r="AL172">
            <v>19347328.699999999</v>
          </cell>
          <cell r="AM172">
            <v>15159098.060000001</v>
          </cell>
          <cell r="AN172">
            <v>43275763.710000001</v>
          </cell>
          <cell r="AO172">
            <v>42113750.649999999</v>
          </cell>
          <cell r="AP172">
            <v>24494207.100000001</v>
          </cell>
          <cell r="AQ172">
            <v>10920510</v>
          </cell>
          <cell r="AR172">
            <v>44503553.850000001</v>
          </cell>
          <cell r="AS172">
            <v>18097319.440000001</v>
          </cell>
          <cell r="AT172">
            <v>25025294.5</v>
          </cell>
          <cell r="AU172">
            <v>41580744.579999998</v>
          </cell>
          <cell r="AV172">
            <v>19224612.899999999</v>
          </cell>
          <cell r="AW172">
            <v>13128515.029999999</v>
          </cell>
          <cell r="AX172">
            <v>27269341.129999999</v>
          </cell>
          <cell r="AY172">
            <v>15532508.810000001</v>
          </cell>
          <cell r="AZ172">
            <v>15059428.060000001</v>
          </cell>
          <cell r="BA172">
            <v>79840039.269999996</v>
          </cell>
          <cell r="BB172">
            <v>16338602.9</v>
          </cell>
          <cell r="BC172">
            <v>191591561.88999999</v>
          </cell>
          <cell r="BD172">
            <v>49101267.039999999</v>
          </cell>
          <cell r="BE172">
            <v>21421151.670000002</v>
          </cell>
          <cell r="BF172">
            <v>14424323.859999999</v>
          </cell>
          <cell r="BG172">
            <v>90814896.609999999</v>
          </cell>
          <cell r="BH172">
            <v>14081714.84</v>
          </cell>
          <cell r="BI172">
            <v>3826324.75</v>
          </cell>
          <cell r="BJ172">
            <v>7708673.21</v>
          </cell>
          <cell r="BK172">
            <v>5623989.2599999998</v>
          </cell>
          <cell r="BL172">
            <v>113638901.7</v>
          </cell>
          <cell r="BM172">
            <v>35934132.020000003</v>
          </cell>
          <cell r="BN172">
            <v>22941218.350000001</v>
          </cell>
          <cell r="BO172">
            <v>40325619.950000003</v>
          </cell>
          <cell r="BP172">
            <v>25745777.129999999</v>
          </cell>
          <cell r="BQ172">
            <v>13511965.85</v>
          </cell>
          <cell r="BR172">
            <v>432486579.23000002</v>
          </cell>
          <cell r="BS172">
            <v>33615830.960000001</v>
          </cell>
          <cell r="BT172">
            <v>19841832.780000001</v>
          </cell>
          <cell r="BU172">
            <v>68925923.680000007</v>
          </cell>
          <cell r="BV172">
            <v>7820717.2599999998</v>
          </cell>
          <cell r="BW172">
            <v>20460704.449999999</v>
          </cell>
          <cell r="BX172">
            <v>52141704.560000002</v>
          </cell>
          <cell r="BY172">
            <v>20884657.739999998</v>
          </cell>
          <cell r="BZ172">
            <v>14127215.16</v>
          </cell>
          <cell r="CA172">
            <v>18700687.739999998</v>
          </cell>
          <cell r="CB172">
            <v>25788900.32</v>
          </cell>
          <cell r="CC172">
            <v>48558024.509999998</v>
          </cell>
          <cell r="CD172">
            <v>26691360.370000001</v>
          </cell>
          <cell r="CE172">
            <v>41984757.100000001</v>
          </cell>
          <cell r="CF172">
            <v>16986781.129999999</v>
          </cell>
          <cell r="CG172">
            <v>17972149.48</v>
          </cell>
          <cell r="CH172">
            <v>11881485.68</v>
          </cell>
          <cell r="CI172">
            <v>15085292.42</v>
          </cell>
          <cell r="CJ172">
            <v>44356806.670000002</v>
          </cell>
          <cell r="CK172">
            <v>4300302.62</v>
          </cell>
          <cell r="CL172">
            <v>3833649.11</v>
          </cell>
        </row>
        <row r="173">
          <cell r="A173" t="str">
            <v>5101010101.102</v>
          </cell>
          <cell r="B173" t="str">
            <v>เงินเดือนข้าราชการ(สนับสนุน)</v>
          </cell>
          <cell r="C173">
            <v>0</v>
          </cell>
          <cell r="D173">
            <v>1326785</v>
          </cell>
          <cell r="E173">
            <v>775800</v>
          </cell>
          <cell r="F173">
            <v>960460</v>
          </cell>
          <cell r="G173">
            <v>416130</v>
          </cell>
          <cell r="H173">
            <v>1379660</v>
          </cell>
          <cell r="I173">
            <v>1910860</v>
          </cell>
          <cell r="J173">
            <v>1387260</v>
          </cell>
          <cell r="K173">
            <v>2458190</v>
          </cell>
          <cell r="L173">
            <v>1088300</v>
          </cell>
          <cell r="M173">
            <v>2856650</v>
          </cell>
          <cell r="N173">
            <v>11500</v>
          </cell>
          <cell r="O173">
            <v>5658048.5199999996</v>
          </cell>
          <cell r="P173">
            <v>1184510</v>
          </cell>
          <cell r="Q173">
            <v>1259130</v>
          </cell>
          <cell r="R173">
            <v>1194470</v>
          </cell>
          <cell r="S173">
            <v>860140</v>
          </cell>
          <cell r="T173">
            <v>868000</v>
          </cell>
          <cell r="U173">
            <v>1074458.5</v>
          </cell>
          <cell r="V173">
            <v>722113.87</v>
          </cell>
          <cell r="W173">
            <v>6281212.2300000004</v>
          </cell>
          <cell r="X173">
            <v>818860</v>
          </cell>
          <cell r="Y173">
            <v>2538260</v>
          </cell>
          <cell r="Z173">
            <v>871850</v>
          </cell>
          <cell r="AA173">
            <v>1438860</v>
          </cell>
          <cell r="AB173">
            <v>798660</v>
          </cell>
          <cell r="AC173">
            <v>1031440</v>
          </cell>
          <cell r="AD173">
            <v>3927460</v>
          </cell>
          <cell r="AE173">
            <v>1226690</v>
          </cell>
          <cell r="AF173">
            <v>1172040</v>
          </cell>
          <cell r="AG173">
            <v>449220</v>
          </cell>
          <cell r="AH173">
            <v>2081060</v>
          </cell>
          <cell r="AI173">
            <v>4030080</v>
          </cell>
          <cell r="AJ173">
            <v>617207.1</v>
          </cell>
          <cell r="AK173">
            <v>14720854</v>
          </cell>
          <cell r="AL173">
            <v>1437760</v>
          </cell>
          <cell r="AM173">
            <v>2393040</v>
          </cell>
          <cell r="AN173">
            <v>3164780</v>
          </cell>
          <cell r="AO173">
            <v>1755100</v>
          </cell>
          <cell r="AP173">
            <v>1698589.33</v>
          </cell>
          <cell r="AQ173">
            <v>591970</v>
          </cell>
          <cell r="AR173">
            <v>4665100</v>
          </cell>
          <cell r="AS173">
            <v>2971200</v>
          </cell>
          <cell r="AT173">
            <v>2480869.0299999998</v>
          </cell>
          <cell r="AU173">
            <v>1723360</v>
          </cell>
          <cell r="AV173">
            <v>1593890</v>
          </cell>
          <cell r="AW173">
            <v>1342672.58</v>
          </cell>
          <cell r="AX173">
            <v>1611130</v>
          </cell>
          <cell r="AY173">
            <v>1539780</v>
          </cell>
          <cell r="AZ173">
            <v>912970</v>
          </cell>
          <cell r="BA173">
            <v>4049160</v>
          </cell>
          <cell r="BB173">
            <v>835140</v>
          </cell>
          <cell r="BC173">
            <v>12389078.52</v>
          </cell>
          <cell r="BD173">
            <v>5068901.62</v>
          </cell>
          <cell r="BE173">
            <v>1616683.33</v>
          </cell>
          <cell r="BF173">
            <v>607900</v>
          </cell>
          <cell r="BG173">
            <v>2558370</v>
          </cell>
          <cell r="BH173">
            <v>0</v>
          </cell>
          <cell r="BI173">
            <v>0</v>
          </cell>
          <cell r="BJ173">
            <v>399840</v>
          </cell>
          <cell r="BK173">
            <v>40250</v>
          </cell>
          <cell r="BL173">
            <v>8821610</v>
          </cell>
          <cell r="BM173">
            <v>2309170</v>
          </cell>
          <cell r="BN173">
            <v>1440030</v>
          </cell>
          <cell r="BO173">
            <v>1846500</v>
          </cell>
          <cell r="BP173">
            <v>1589761.33</v>
          </cell>
          <cell r="BQ173">
            <v>1175960</v>
          </cell>
          <cell r="BR173">
            <v>66184189.659999996</v>
          </cell>
          <cell r="BS173">
            <v>1385700</v>
          </cell>
          <cell r="BT173">
            <v>11835620</v>
          </cell>
          <cell r="BU173">
            <v>4897920</v>
          </cell>
          <cell r="BV173">
            <v>336540</v>
          </cell>
          <cell r="BW173">
            <v>3689280</v>
          </cell>
          <cell r="BX173">
            <v>4539900</v>
          </cell>
          <cell r="BY173">
            <v>1087080</v>
          </cell>
          <cell r="BZ173">
            <v>1703180</v>
          </cell>
          <cell r="CA173">
            <v>1887900</v>
          </cell>
          <cell r="CB173">
            <v>3790661.94</v>
          </cell>
          <cell r="CC173">
            <v>2202370</v>
          </cell>
          <cell r="CD173">
            <v>3478180</v>
          </cell>
          <cell r="CE173">
            <v>1848590</v>
          </cell>
          <cell r="CF173">
            <v>1223400</v>
          </cell>
          <cell r="CG173">
            <v>2155972.2599999998</v>
          </cell>
          <cell r="CH173">
            <v>496210</v>
          </cell>
          <cell r="CI173">
            <v>1406890</v>
          </cell>
          <cell r="CJ173">
            <v>2480820</v>
          </cell>
          <cell r="CK173">
            <v>310400</v>
          </cell>
          <cell r="CL173">
            <v>1895945</v>
          </cell>
        </row>
        <row r="174">
          <cell r="A174" t="str">
            <v>5101010103.101</v>
          </cell>
          <cell r="B174" t="str">
            <v>เงินประจำตำแหน่งระดับสูง/ระดับ กลาง(สนับสนุน)</v>
          </cell>
          <cell r="C174">
            <v>120000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100000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100333.33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>
            <v>0</v>
          </cell>
          <cell r="AJ174">
            <v>0</v>
          </cell>
          <cell r="AK174">
            <v>0</v>
          </cell>
          <cell r="AL174">
            <v>0</v>
          </cell>
          <cell r="AM174">
            <v>0</v>
          </cell>
          <cell r="AN174">
            <v>0</v>
          </cell>
          <cell r="AO174">
            <v>0</v>
          </cell>
          <cell r="AP174">
            <v>0</v>
          </cell>
          <cell r="AQ174">
            <v>0</v>
          </cell>
          <cell r="AR174">
            <v>0</v>
          </cell>
          <cell r="AS174">
            <v>0</v>
          </cell>
          <cell r="AT174">
            <v>18200</v>
          </cell>
          <cell r="AU174">
            <v>0</v>
          </cell>
          <cell r="AV174">
            <v>0</v>
          </cell>
          <cell r="AW174">
            <v>0</v>
          </cell>
          <cell r="AX174">
            <v>0</v>
          </cell>
          <cell r="AY174">
            <v>0</v>
          </cell>
          <cell r="AZ174">
            <v>0</v>
          </cell>
          <cell r="BA174">
            <v>20000</v>
          </cell>
          <cell r="BB174">
            <v>0</v>
          </cell>
          <cell r="BC174">
            <v>120000</v>
          </cell>
          <cell r="BD174">
            <v>0</v>
          </cell>
          <cell r="BE174">
            <v>0</v>
          </cell>
          <cell r="BF174">
            <v>0</v>
          </cell>
          <cell r="BG174">
            <v>0</v>
          </cell>
          <cell r="BH174">
            <v>0</v>
          </cell>
          <cell r="BI174">
            <v>0</v>
          </cell>
          <cell r="BJ174">
            <v>0</v>
          </cell>
          <cell r="BK174">
            <v>0</v>
          </cell>
          <cell r="BL174">
            <v>119600</v>
          </cell>
          <cell r="BM174">
            <v>0</v>
          </cell>
          <cell r="BN174">
            <v>0</v>
          </cell>
          <cell r="BO174">
            <v>0</v>
          </cell>
          <cell r="BP174">
            <v>0</v>
          </cell>
          <cell r="BQ174">
            <v>0</v>
          </cell>
          <cell r="BR174">
            <v>0</v>
          </cell>
          <cell r="BS174">
            <v>0</v>
          </cell>
          <cell r="BT174">
            <v>0</v>
          </cell>
          <cell r="BU174">
            <v>0</v>
          </cell>
          <cell r="BV174">
            <v>0</v>
          </cell>
          <cell r="BW174">
            <v>237600</v>
          </cell>
          <cell r="BX174">
            <v>0</v>
          </cell>
          <cell r="BY174">
            <v>0</v>
          </cell>
          <cell r="BZ174">
            <v>0</v>
          </cell>
          <cell r="CA174">
            <v>178200</v>
          </cell>
          <cell r="CB174">
            <v>0</v>
          </cell>
          <cell r="CC174">
            <v>0</v>
          </cell>
          <cell r="CD174">
            <v>0</v>
          </cell>
          <cell r="CE174">
            <v>0</v>
          </cell>
          <cell r="CF174">
            <v>0</v>
          </cell>
          <cell r="CG174">
            <v>138600</v>
          </cell>
          <cell r="CH174">
            <v>0</v>
          </cell>
          <cell r="CI174">
            <v>0</v>
          </cell>
          <cell r="CJ174">
            <v>113700</v>
          </cell>
          <cell r="CK174">
            <v>0</v>
          </cell>
          <cell r="CL174">
            <v>0</v>
          </cell>
        </row>
        <row r="175">
          <cell r="A175" t="str">
            <v>5101010103.102</v>
          </cell>
          <cell r="B175" t="str">
            <v>เงินประจำตำแหน่งวิชาชีพเฉพาะ(บริการ)</v>
          </cell>
          <cell r="C175">
            <v>12795875.16</v>
          </cell>
          <cell r="D175">
            <v>1328690.31</v>
          </cell>
          <cell r="E175">
            <v>1562400</v>
          </cell>
          <cell r="F175">
            <v>1970703.23</v>
          </cell>
          <cell r="G175">
            <v>754554.84</v>
          </cell>
          <cell r="H175">
            <v>1963500</v>
          </cell>
          <cell r="I175">
            <v>1335600</v>
          </cell>
          <cell r="J175">
            <v>1665096.77</v>
          </cell>
          <cell r="K175">
            <v>1541400</v>
          </cell>
          <cell r="L175">
            <v>1194922.58</v>
          </cell>
          <cell r="M175">
            <v>4002464.51</v>
          </cell>
          <cell r="N175">
            <v>0</v>
          </cell>
          <cell r="O175">
            <v>3128465.38</v>
          </cell>
          <cell r="P175">
            <v>924000</v>
          </cell>
          <cell r="Q175">
            <v>639100</v>
          </cell>
          <cell r="R175">
            <v>1369200</v>
          </cell>
          <cell r="S175">
            <v>679406.45</v>
          </cell>
          <cell r="T175">
            <v>803600</v>
          </cell>
          <cell r="U175">
            <v>646800</v>
          </cell>
          <cell r="V175">
            <v>447412.9</v>
          </cell>
          <cell r="W175">
            <v>11774188.18</v>
          </cell>
          <cell r="X175">
            <v>1170656.67</v>
          </cell>
          <cell r="Y175">
            <v>1513400</v>
          </cell>
          <cell r="Z175">
            <v>796600</v>
          </cell>
          <cell r="AA175">
            <v>438900</v>
          </cell>
          <cell r="AB175">
            <v>1129266.67</v>
          </cell>
          <cell r="AC175">
            <v>1251040</v>
          </cell>
          <cell r="AD175">
            <v>3424533.87</v>
          </cell>
          <cell r="AE175">
            <v>1475254.84</v>
          </cell>
          <cell r="AF175">
            <v>903203.23</v>
          </cell>
          <cell r="AG175">
            <v>866577.42</v>
          </cell>
          <cell r="AH175">
            <v>1738800</v>
          </cell>
          <cell r="AI175">
            <v>1159967.73</v>
          </cell>
          <cell r="AJ175">
            <v>613041.93999999994</v>
          </cell>
          <cell r="AK175">
            <v>19451425.390000001</v>
          </cell>
          <cell r="AL175">
            <v>1232756.45</v>
          </cell>
          <cell r="AM175">
            <v>851200</v>
          </cell>
          <cell r="AN175">
            <v>2343705.38</v>
          </cell>
          <cell r="AO175">
            <v>2615990.3199999998</v>
          </cell>
          <cell r="AP175">
            <v>1177975</v>
          </cell>
          <cell r="AQ175">
            <v>613200</v>
          </cell>
          <cell r="AR175">
            <v>2203133.33</v>
          </cell>
          <cell r="AS175">
            <v>1122619.3600000001</v>
          </cell>
          <cell r="AT175">
            <v>1163941.94</v>
          </cell>
          <cell r="AU175">
            <v>2485767.7400000002</v>
          </cell>
          <cell r="AV175">
            <v>1322930</v>
          </cell>
          <cell r="AW175">
            <v>689850</v>
          </cell>
          <cell r="AX175">
            <v>1311856.99</v>
          </cell>
          <cell r="AY175">
            <v>921990.32</v>
          </cell>
          <cell r="AZ175">
            <v>718410</v>
          </cell>
          <cell r="BA175">
            <v>401000</v>
          </cell>
          <cell r="BB175">
            <v>564900</v>
          </cell>
          <cell r="BC175">
            <v>13843738.17</v>
          </cell>
          <cell r="BD175">
            <v>2499790.3199999998</v>
          </cell>
          <cell r="BE175">
            <v>1549912.9</v>
          </cell>
          <cell r="BF175">
            <v>649140</v>
          </cell>
          <cell r="BG175">
            <v>3871115.91</v>
          </cell>
          <cell r="BH175">
            <v>923819.36</v>
          </cell>
          <cell r="BI175">
            <v>126000</v>
          </cell>
          <cell r="BJ175">
            <v>210000</v>
          </cell>
          <cell r="BK175">
            <v>193200</v>
          </cell>
          <cell r="BL175">
            <v>7823012.4800000004</v>
          </cell>
          <cell r="BM175">
            <v>2362993.0099999998</v>
          </cell>
          <cell r="BN175">
            <v>1310400</v>
          </cell>
          <cell r="BO175">
            <v>3494400</v>
          </cell>
          <cell r="BP175">
            <v>1142400</v>
          </cell>
          <cell r="BQ175">
            <v>454700</v>
          </cell>
          <cell r="BR175">
            <v>29757083.350000001</v>
          </cell>
          <cell r="BS175">
            <v>2184812.91</v>
          </cell>
          <cell r="BT175">
            <v>1663900</v>
          </cell>
          <cell r="BU175">
            <v>4245582.25</v>
          </cell>
          <cell r="BV175">
            <v>487200</v>
          </cell>
          <cell r="BW175">
            <v>1309700</v>
          </cell>
          <cell r="BX175">
            <v>3077269.36</v>
          </cell>
          <cell r="BY175">
            <v>1276287.6399999999</v>
          </cell>
          <cell r="BZ175">
            <v>980383.87</v>
          </cell>
          <cell r="CA175">
            <v>1051539.25</v>
          </cell>
          <cell r="CB175">
            <v>1118600</v>
          </cell>
          <cell r="CC175">
            <v>2594295.98</v>
          </cell>
          <cell r="CD175">
            <v>1493100</v>
          </cell>
          <cell r="CE175">
            <v>2220874.19</v>
          </cell>
          <cell r="CF175">
            <v>1224525.81</v>
          </cell>
          <cell r="CG175">
            <v>914200</v>
          </cell>
          <cell r="CH175">
            <v>722177.42</v>
          </cell>
          <cell r="CI175">
            <v>1140793</v>
          </cell>
          <cell r="CJ175">
            <v>2216102.4700000002</v>
          </cell>
          <cell r="CK175">
            <v>63000</v>
          </cell>
          <cell r="CL175">
            <v>172200</v>
          </cell>
        </row>
        <row r="176">
          <cell r="A176" t="str">
            <v>5101010103.103</v>
          </cell>
          <cell r="B176" t="str">
            <v>เงินประจำตำแหน่งผู้เชี่ยวชาญ (บริการ)</v>
          </cell>
          <cell r="C176">
            <v>291500</v>
          </cell>
          <cell r="D176">
            <v>118800</v>
          </cell>
          <cell r="E176">
            <v>107548.39</v>
          </cell>
          <cell r="F176">
            <v>118800</v>
          </cell>
          <cell r="G176">
            <v>0</v>
          </cell>
          <cell r="H176">
            <v>0</v>
          </cell>
          <cell r="I176">
            <v>0</v>
          </cell>
          <cell r="J176">
            <v>118800</v>
          </cell>
          <cell r="K176">
            <v>0</v>
          </cell>
          <cell r="L176">
            <v>0</v>
          </cell>
          <cell r="M176">
            <v>118800</v>
          </cell>
          <cell r="N176">
            <v>0</v>
          </cell>
          <cell r="O176">
            <v>525500</v>
          </cell>
          <cell r="P176">
            <v>130900</v>
          </cell>
          <cell r="Q176">
            <v>61600</v>
          </cell>
          <cell r="R176">
            <v>118800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582100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0</v>
          </cell>
          <cell r="AD176">
            <v>118800</v>
          </cell>
          <cell r="AE176">
            <v>0</v>
          </cell>
          <cell r="AF176">
            <v>0</v>
          </cell>
          <cell r="AG176">
            <v>0</v>
          </cell>
          <cell r="AH176">
            <v>118800</v>
          </cell>
          <cell r="AI176">
            <v>128700</v>
          </cell>
          <cell r="AJ176">
            <v>0</v>
          </cell>
          <cell r="AK176">
            <v>1225200</v>
          </cell>
          <cell r="AL176">
            <v>0</v>
          </cell>
          <cell r="AM176">
            <v>0</v>
          </cell>
          <cell r="AN176">
            <v>0</v>
          </cell>
          <cell r="AO176">
            <v>118800</v>
          </cell>
          <cell r="AP176">
            <v>293700</v>
          </cell>
          <cell r="AQ176">
            <v>67200</v>
          </cell>
          <cell r="AR176">
            <v>594000</v>
          </cell>
          <cell r="AS176">
            <v>0</v>
          </cell>
          <cell r="AT176">
            <v>155960</v>
          </cell>
          <cell r="AU176">
            <v>219777.42</v>
          </cell>
          <cell r="AV176">
            <v>0</v>
          </cell>
          <cell r="AW176">
            <v>0</v>
          </cell>
          <cell r="AX176">
            <v>199351.62</v>
          </cell>
          <cell r="AY176">
            <v>0</v>
          </cell>
          <cell r="AZ176">
            <v>123760</v>
          </cell>
          <cell r="BA176">
            <v>515958.06</v>
          </cell>
          <cell r="BB176">
            <v>134400</v>
          </cell>
          <cell r="BC176">
            <v>1117661.29</v>
          </cell>
          <cell r="BD176">
            <v>432400</v>
          </cell>
          <cell r="BE176">
            <v>0</v>
          </cell>
          <cell r="BF176">
            <v>215200</v>
          </cell>
          <cell r="BG176">
            <v>532000</v>
          </cell>
          <cell r="BH176">
            <v>0</v>
          </cell>
          <cell r="BI176">
            <v>0</v>
          </cell>
          <cell r="BJ176">
            <v>0</v>
          </cell>
          <cell r="BK176">
            <v>0</v>
          </cell>
          <cell r="BL176">
            <v>545100</v>
          </cell>
          <cell r="BM176">
            <v>69300</v>
          </cell>
          <cell r="BN176">
            <v>0</v>
          </cell>
          <cell r="BO176">
            <v>0</v>
          </cell>
          <cell r="BP176">
            <v>0</v>
          </cell>
          <cell r="BQ176">
            <v>0</v>
          </cell>
          <cell r="BR176">
            <v>3451064.51</v>
          </cell>
          <cell r="BS176">
            <v>0</v>
          </cell>
          <cell r="BT176">
            <v>118800</v>
          </cell>
          <cell r="BU176">
            <v>0</v>
          </cell>
          <cell r="BV176">
            <v>67200</v>
          </cell>
          <cell r="BW176">
            <v>0</v>
          </cell>
          <cell r="BX176">
            <v>39600</v>
          </cell>
          <cell r="BY176">
            <v>141200</v>
          </cell>
          <cell r="BZ176">
            <v>118800</v>
          </cell>
          <cell r="CA176">
            <v>29700</v>
          </cell>
          <cell r="CB176">
            <v>118800</v>
          </cell>
          <cell r="CC176">
            <v>237600</v>
          </cell>
          <cell r="CD176">
            <v>118800</v>
          </cell>
          <cell r="CE176">
            <v>237600</v>
          </cell>
          <cell r="CF176">
            <v>0</v>
          </cell>
          <cell r="CG176">
            <v>93800</v>
          </cell>
          <cell r="CH176">
            <v>228000</v>
          </cell>
          <cell r="CI176">
            <v>118800</v>
          </cell>
          <cell r="CJ176">
            <v>69300</v>
          </cell>
          <cell r="CK176">
            <v>0</v>
          </cell>
          <cell r="CL176">
            <v>0</v>
          </cell>
        </row>
        <row r="177">
          <cell r="A177" t="str">
            <v>5101010108.101</v>
          </cell>
          <cell r="B177" t="str">
            <v>ค่าล่วงเวลา(สนับสนุน)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1181240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2616300</v>
          </cell>
          <cell r="X177">
            <v>321938</v>
          </cell>
          <cell r="Y177">
            <v>355790</v>
          </cell>
          <cell r="Z177">
            <v>236700</v>
          </cell>
          <cell r="AA177">
            <v>42240</v>
          </cell>
          <cell r="AB177">
            <v>95100</v>
          </cell>
          <cell r="AC177">
            <v>314540</v>
          </cell>
          <cell r="AD177">
            <v>1083010</v>
          </cell>
          <cell r="AE177">
            <v>0</v>
          </cell>
          <cell r="AF177">
            <v>267490</v>
          </cell>
          <cell r="AG177">
            <v>525540</v>
          </cell>
          <cell r="AH177">
            <v>99220</v>
          </cell>
          <cell r="AI177">
            <v>517720</v>
          </cell>
          <cell r="AJ177">
            <v>404470</v>
          </cell>
          <cell r="AK177">
            <v>3200</v>
          </cell>
          <cell r="AL177">
            <v>0</v>
          </cell>
          <cell r="AM177">
            <v>0</v>
          </cell>
          <cell r="AN177">
            <v>0</v>
          </cell>
          <cell r="AO177">
            <v>0</v>
          </cell>
          <cell r="AP177">
            <v>5960</v>
          </cell>
          <cell r="AQ177">
            <v>0</v>
          </cell>
          <cell r="AR177">
            <v>0</v>
          </cell>
          <cell r="AS177">
            <v>0</v>
          </cell>
          <cell r="AT177">
            <v>0</v>
          </cell>
          <cell r="AU177">
            <v>0</v>
          </cell>
          <cell r="AV177">
            <v>0</v>
          </cell>
          <cell r="AW177">
            <v>0</v>
          </cell>
          <cell r="AX177">
            <v>0</v>
          </cell>
          <cell r="AY177">
            <v>16010</v>
          </cell>
          <cell r="AZ177">
            <v>0</v>
          </cell>
          <cell r="BA177">
            <v>1634090</v>
          </cell>
          <cell r="BB177">
            <v>161940</v>
          </cell>
          <cell r="BC177">
            <v>0</v>
          </cell>
          <cell r="BD177">
            <v>0</v>
          </cell>
          <cell r="BE177">
            <v>2600</v>
          </cell>
          <cell r="BF177">
            <v>0</v>
          </cell>
          <cell r="BG177">
            <v>0</v>
          </cell>
          <cell r="BH177">
            <v>0</v>
          </cell>
          <cell r="BI177">
            <v>0</v>
          </cell>
          <cell r="BJ177">
            <v>0</v>
          </cell>
          <cell r="BK177">
            <v>0</v>
          </cell>
          <cell r="BL177">
            <v>0</v>
          </cell>
          <cell r="BM177">
            <v>0</v>
          </cell>
          <cell r="BN177">
            <v>0</v>
          </cell>
          <cell r="BO177">
            <v>0</v>
          </cell>
          <cell r="BP177">
            <v>0</v>
          </cell>
          <cell r="BQ177">
            <v>0</v>
          </cell>
          <cell r="BR177">
            <v>0</v>
          </cell>
          <cell r="BS177">
            <v>0</v>
          </cell>
          <cell r="BT177">
            <v>0</v>
          </cell>
          <cell r="BU177">
            <v>0</v>
          </cell>
          <cell r="BV177">
            <v>0</v>
          </cell>
          <cell r="BW177">
            <v>0</v>
          </cell>
          <cell r="BX177">
            <v>0</v>
          </cell>
          <cell r="BY177">
            <v>0</v>
          </cell>
          <cell r="BZ177">
            <v>0</v>
          </cell>
          <cell r="CA177">
            <v>3600</v>
          </cell>
          <cell r="CB177">
            <v>0</v>
          </cell>
          <cell r="CC177">
            <v>0</v>
          </cell>
          <cell r="CD177">
            <v>0</v>
          </cell>
          <cell r="CE177">
            <v>0</v>
          </cell>
          <cell r="CF177">
            <v>0</v>
          </cell>
          <cell r="CG177">
            <v>0</v>
          </cell>
          <cell r="CH177">
            <v>0</v>
          </cell>
          <cell r="CI177">
            <v>0</v>
          </cell>
          <cell r="CJ177">
            <v>0</v>
          </cell>
          <cell r="CK177">
            <v>0</v>
          </cell>
          <cell r="CL177">
            <v>0</v>
          </cell>
        </row>
        <row r="178">
          <cell r="A178" t="str">
            <v>5101010109.101</v>
          </cell>
          <cell r="B178" t="str">
            <v>เงินตอบแทนพิเศษของข้าราชการผู้ได้รับเงินเดือนถึงขั้นสูงสุดของอันดับ(บริการ)</v>
          </cell>
          <cell r="C178">
            <v>9137.51</v>
          </cell>
          <cell r="D178">
            <v>0</v>
          </cell>
          <cell r="E178">
            <v>0</v>
          </cell>
          <cell r="F178">
            <v>2562.2399999999998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23864.45</v>
          </cell>
          <cell r="R178">
            <v>62366.32</v>
          </cell>
          <cell r="S178">
            <v>0</v>
          </cell>
          <cell r="T178">
            <v>11200</v>
          </cell>
          <cell r="U178">
            <v>28000</v>
          </cell>
          <cell r="V178">
            <v>22400</v>
          </cell>
          <cell r="W178">
            <v>0</v>
          </cell>
          <cell r="X178">
            <v>16083.28</v>
          </cell>
          <cell r="Y178">
            <v>60817.72</v>
          </cell>
          <cell r="Z178">
            <v>1644.08</v>
          </cell>
          <cell r="AA178">
            <v>565.64</v>
          </cell>
          <cell r="AB178">
            <v>13918.32</v>
          </cell>
          <cell r="AC178">
            <v>27917.34</v>
          </cell>
          <cell r="AD178">
            <v>57103.08</v>
          </cell>
          <cell r="AE178">
            <v>37192.660000000003</v>
          </cell>
          <cell r="AF178">
            <v>18999.990000000002</v>
          </cell>
          <cell r="AG178">
            <v>15821.32</v>
          </cell>
          <cell r="AH178">
            <v>41119.440000000002</v>
          </cell>
          <cell r="AI178">
            <v>17437.32</v>
          </cell>
          <cell r="AJ178">
            <v>57905.96</v>
          </cell>
          <cell r="AK178">
            <v>390908.42</v>
          </cell>
          <cell r="AL178">
            <v>33599.699999999997</v>
          </cell>
          <cell r="AM178">
            <v>17820</v>
          </cell>
          <cell r="AN178">
            <v>112240.52</v>
          </cell>
          <cell r="AO178">
            <v>94391.08</v>
          </cell>
          <cell r="AP178">
            <v>41844.43</v>
          </cell>
          <cell r="AQ178">
            <v>0</v>
          </cell>
          <cell r="AR178">
            <v>85127</v>
          </cell>
          <cell r="AS178">
            <v>27804.12</v>
          </cell>
          <cell r="AT178">
            <v>43981.57</v>
          </cell>
          <cell r="AU178">
            <v>55152.46</v>
          </cell>
          <cell r="AV178">
            <v>22615.8</v>
          </cell>
          <cell r="AW178">
            <v>10515.08</v>
          </cell>
          <cell r="AX178">
            <v>93005.05</v>
          </cell>
          <cell r="AY178">
            <v>13248.52</v>
          </cell>
          <cell r="AZ178">
            <v>21050.560000000001</v>
          </cell>
          <cell r="BA178">
            <v>1170017.31</v>
          </cell>
          <cell r="BB178">
            <v>8242.24</v>
          </cell>
          <cell r="BC178">
            <v>6783.42</v>
          </cell>
          <cell r="BD178">
            <v>481.39</v>
          </cell>
          <cell r="BE178">
            <v>6564.6</v>
          </cell>
          <cell r="BF178">
            <v>0</v>
          </cell>
          <cell r="BG178">
            <v>6192.6</v>
          </cell>
          <cell r="BH178">
            <v>0</v>
          </cell>
          <cell r="BI178">
            <v>0</v>
          </cell>
          <cell r="BJ178">
            <v>0</v>
          </cell>
          <cell r="BK178">
            <v>0</v>
          </cell>
          <cell r="BL178">
            <v>135599.23000000001</v>
          </cell>
          <cell r="BM178">
            <v>19074.919999999998</v>
          </cell>
          <cell r="BN178">
            <v>8948.08</v>
          </cell>
          <cell r="BO178">
            <v>40640.720000000001</v>
          </cell>
          <cell r="BP178">
            <v>18638.400000000001</v>
          </cell>
          <cell r="BQ178">
            <v>4624.3</v>
          </cell>
          <cell r="BR178">
            <v>20442.36</v>
          </cell>
          <cell r="BS178">
            <v>0</v>
          </cell>
          <cell r="BT178">
            <v>715.2</v>
          </cell>
          <cell r="BU178">
            <v>1415.76</v>
          </cell>
          <cell r="BV178">
            <v>0</v>
          </cell>
          <cell r="BW178">
            <v>306.36</v>
          </cell>
          <cell r="BX178">
            <v>303.42</v>
          </cell>
          <cell r="BY178">
            <v>958.32</v>
          </cell>
          <cell r="BZ178">
            <v>0</v>
          </cell>
          <cell r="CA178">
            <v>919.08</v>
          </cell>
          <cell r="CB178">
            <v>914.28</v>
          </cell>
          <cell r="CC178">
            <v>306.36</v>
          </cell>
          <cell r="CD178">
            <v>0</v>
          </cell>
          <cell r="CE178">
            <v>4682.76</v>
          </cell>
          <cell r="CF178">
            <v>306.36</v>
          </cell>
          <cell r="CG178">
            <v>18350.560000000001</v>
          </cell>
          <cell r="CH178">
            <v>0</v>
          </cell>
          <cell r="CI178">
            <v>0</v>
          </cell>
          <cell r="CJ178">
            <v>306.36</v>
          </cell>
          <cell r="CK178">
            <v>4242.63</v>
          </cell>
          <cell r="CL178">
            <v>306.36</v>
          </cell>
        </row>
        <row r="179">
          <cell r="A179" t="str">
            <v>5101010109.102</v>
          </cell>
          <cell r="B179" t="str">
            <v>เงินตอบแทนพิเศษของข้าราชการผู้ได้รับเงินเดือนถึงขั้นสูงสุดของอันดับ(สนับสนุน)</v>
          </cell>
          <cell r="C179">
            <v>4758.4799999999996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4291.83</v>
          </cell>
          <cell r="R179">
            <v>715.2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3755.22</v>
          </cell>
          <cell r="Z179">
            <v>0</v>
          </cell>
          <cell r="AA179">
            <v>0</v>
          </cell>
          <cell r="AB179">
            <v>4068.12</v>
          </cell>
          <cell r="AC179">
            <v>1103.02</v>
          </cell>
          <cell r="AD179">
            <v>2735.26</v>
          </cell>
          <cell r="AE179">
            <v>0</v>
          </cell>
          <cell r="AF179">
            <v>0</v>
          </cell>
          <cell r="AG179">
            <v>0</v>
          </cell>
          <cell r="AH179">
            <v>8839.7199999999993</v>
          </cell>
          <cell r="AI179">
            <v>0</v>
          </cell>
          <cell r="AJ179">
            <v>0</v>
          </cell>
          <cell r="AK179">
            <v>16060</v>
          </cell>
          <cell r="AL179">
            <v>9139.24</v>
          </cell>
          <cell r="AM179">
            <v>0</v>
          </cell>
          <cell r="AN179">
            <v>4180</v>
          </cell>
          <cell r="AO179">
            <v>9641.76</v>
          </cell>
          <cell r="AP179">
            <v>2005.06</v>
          </cell>
          <cell r="AQ179">
            <v>0</v>
          </cell>
          <cell r="AR179">
            <v>0</v>
          </cell>
          <cell r="AS179">
            <v>0</v>
          </cell>
          <cell r="AT179">
            <v>18991.29</v>
          </cell>
          <cell r="AU179">
            <v>0</v>
          </cell>
          <cell r="AV179">
            <v>1992.12</v>
          </cell>
          <cell r="AW179">
            <v>0</v>
          </cell>
          <cell r="AX179">
            <v>0</v>
          </cell>
          <cell r="AY179">
            <v>7294</v>
          </cell>
          <cell r="AZ179">
            <v>0</v>
          </cell>
          <cell r="BA179">
            <v>0</v>
          </cell>
          <cell r="BB179">
            <v>1992.12</v>
          </cell>
          <cell r="BC179">
            <v>0</v>
          </cell>
          <cell r="BD179">
            <v>0</v>
          </cell>
          <cell r="BE179">
            <v>0</v>
          </cell>
          <cell r="BF179">
            <v>0</v>
          </cell>
          <cell r="BG179">
            <v>0</v>
          </cell>
          <cell r="BH179">
            <v>0</v>
          </cell>
          <cell r="BI179">
            <v>0</v>
          </cell>
          <cell r="BJ179">
            <v>0</v>
          </cell>
          <cell r="BK179">
            <v>0</v>
          </cell>
          <cell r="BL179">
            <v>41096.32</v>
          </cell>
          <cell r="BM179">
            <v>4376.3999999999996</v>
          </cell>
          <cell r="BN179">
            <v>0</v>
          </cell>
          <cell r="BO179">
            <v>837.55</v>
          </cell>
          <cell r="BP179">
            <v>0</v>
          </cell>
          <cell r="BQ179">
            <v>0</v>
          </cell>
          <cell r="BR179">
            <v>2383.7399999999998</v>
          </cell>
          <cell r="BS179">
            <v>0</v>
          </cell>
          <cell r="BT179">
            <v>4338.6000000000004</v>
          </cell>
          <cell r="BU179">
            <v>0</v>
          </cell>
          <cell r="BV179">
            <v>0</v>
          </cell>
          <cell r="BW179">
            <v>0</v>
          </cell>
          <cell r="BX179">
            <v>0</v>
          </cell>
          <cell r="BY179">
            <v>0</v>
          </cell>
          <cell r="BZ179">
            <v>0</v>
          </cell>
          <cell r="CA179">
            <v>0</v>
          </cell>
          <cell r="CB179">
            <v>0</v>
          </cell>
          <cell r="CC179">
            <v>0</v>
          </cell>
          <cell r="CD179">
            <v>4858.62</v>
          </cell>
          <cell r="CE179">
            <v>0</v>
          </cell>
          <cell r="CF179">
            <v>0</v>
          </cell>
          <cell r="CG179">
            <v>0</v>
          </cell>
          <cell r="CH179">
            <v>0</v>
          </cell>
          <cell r="CI179">
            <v>0</v>
          </cell>
          <cell r="CJ179">
            <v>13424.4</v>
          </cell>
          <cell r="CK179">
            <v>0</v>
          </cell>
          <cell r="CL179">
            <v>0</v>
          </cell>
        </row>
        <row r="180">
          <cell r="A180" t="str">
            <v>5101010109.103</v>
          </cell>
          <cell r="B180" t="str">
            <v>เงินตอบแทนพิเศษของลูกจ้างประจำผู้ได้รับค่าจ้างถึงขั้นสูงสุดของตำแหน่ง(บริการ)</v>
          </cell>
          <cell r="C180">
            <v>48094.8</v>
          </cell>
          <cell r="D180">
            <v>0</v>
          </cell>
          <cell r="E180">
            <v>1430.4</v>
          </cell>
          <cell r="F180">
            <v>2521.1999999999998</v>
          </cell>
          <cell r="G180">
            <v>0</v>
          </cell>
          <cell r="H180">
            <v>0</v>
          </cell>
          <cell r="I180">
            <v>5256.8</v>
          </cell>
          <cell r="J180">
            <v>19418.400000000001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6436.8</v>
          </cell>
          <cell r="R180">
            <v>0</v>
          </cell>
          <cell r="S180">
            <v>0</v>
          </cell>
          <cell r="T180">
            <v>0</v>
          </cell>
          <cell r="U180">
            <v>715.2</v>
          </cell>
          <cell r="V180">
            <v>0</v>
          </cell>
          <cell r="W180">
            <v>0</v>
          </cell>
          <cell r="X180">
            <v>0</v>
          </cell>
          <cell r="Y180">
            <v>38525.4</v>
          </cell>
          <cell r="Z180">
            <v>13182</v>
          </cell>
          <cell r="AA180">
            <v>0</v>
          </cell>
          <cell r="AB180">
            <v>0</v>
          </cell>
          <cell r="AC180">
            <v>14930</v>
          </cell>
          <cell r="AD180">
            <v>8122.8</v>
          </cell>
          <cell r="AE180">
            <v>13624.8</v>
          </cell>
          <cell r="AF180">
            <v>0</v>
          </cell>
          <cell r="AG180">
            <v>6812.4</v>
          </cell>
          <cell r="AH180">
            <v>0</v>
          </cell>
          <cell r="AI180">
            <v>0</v>
          </cell>
          <cell r="AJ180">
            <v>0</v>
          </cell>
          <cell r="AK180">
            <v>23973.4</v>
          </cell>
          <cell r="AL180">
            <v>2145.6</v>
          </cell>
          <cell r="AM180">
            <v>12158.4</v>
          </cell>
          <cell r="AN180">
            <v>0</v>
          </cell>
          <cell r="AO180">
            <v>0</v>
          </cell>
          <cell r="AP180">
            <v>17570.990000000002</v>
          </cell>
          <cell r="AQ180">
            <v>0</v>
          </cell>
          <cell r="AR180">
            <v>10473.4</v>
          </cell>
          <cell r="AS180">
            <v>4291.2</v>
          </cell>
          <cell r="AT180">
            <v>840.4</v>
          </cell>
          <cell r="AU180">
            <v>12578.4</v>
          </cell>
          <cell r="AV180">
            <v>0</v>
          </cell>
          <cell r="AW180">
            <v>2860.8</v>
          </cell>
          <cell r="AX180">
            <v>0</v>
          </cell>
          <cell r="AY180">
            <v>0</v>
          </cell>
          <cell r="AZ180">
            <v>0</v>
          </cell>
          <cell r="BA180">
            <v>0</v>
          </cell>
          <cell r="BB180">
            <v>0</v>
          </cell>
          <cell r="BC180">
            <v>12873.6</v>
          </cell>
          <cell r="BD180">
            <v>1260.5999999999999</v>
          </cell>
          <cell r="BE180">
            <v>0</v>
          </cell>
          <cell r="BF180">
            <v>0</v>
          </cell>
          <cell r="BG180">
            <v>18876</v>
          </cell>
          <cell r="BH180">
            <v>0</v>
          </cell>
          <cell r="BI180">
            <v>0</v>
          </cell>
          <cell r="BJ180">
            <v>0</v>
          </cell>
          <cell r="BK180">
            <v>0</v>
          </cell>
          <cell r="BL180">
            <v>0</v>
          </cell>
          <cell r="BM180">
            <v>6660</v>
          </cell>
          <cell r="BN180">
            <v>0</v>
          </cell>
          <cell r="BO180">
            <v>1260.4000000000001</v>
          </cell>
          <cell r="BP180">
            <v>5364</v>
          </cell>
          <cell r="BQ180">
            <v>0</v>
          </cell>
          <cell r="BR180">
            <v>1364.39</v>
          </cell>
          <cell r="BS180">
            <v>0</v>
          </cell>
          <cell r="BT180">
            <v>0</v>
          </cell>
          <cell r="BU180">
            <v>0</v>
          </cell>
          <cell r="BV180">
            <v>0</v>
          </cell>
          <cell r="BW180">
            <v>0</v>
          </cell>
          <cell r="BX180">
            <v>0</v>
          </cell>
          <cell r="BY180">
            <v>0</v>
          </cell>
          <cell r="BZ180">
            <v>0</v>
          </cell>
          <cell r="CA180">
            <v>0</v>
          </cell>
          <cell r="CB180">
            <v>0</v>
          </cell>
          <cell r="CC180">
            <v>0</v>
          </cell>
          <cell r="CD180">
            <v>0</v>
          </cell>
          <cell r="CE180">
            <v>0</v>
          </cell>
          <cell r="CF180">
            <v>0</v>
          </cell>
          <cell r="CG180">
            <v>0</v>
          </cell>
          <cell r="CH180">
            <v>0</v>
          </cell>
          <cell r="CI180">
            <v>0</v>
          </cell>
          <cell r="CJ180">
            <v>4291.2</v>
          </cell>
          <cell r="CK180">
            <v>0</v>
          </cell>
          <cell r="CL180">
            <v>0</v>
          </cell>
        </row>
        <row r="181">
          <cell r="A181" t="str">
            <v>5101010109.104</v>
          </cell>
          <cell r="B181" t="str">
            <v>เงินตอบแทนพิเศษของลูกจ้างประจำผู้ได้รับค่าจ้างถึงขั้นสูงสุดของตำแหน่ง(สนับสนุน)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1282.8</v>
          </cell>
          <cell r="Q181">
            <v>3781.8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5241.6000000000004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  <cell r="AI181">
            <v>0</v>
          </cell>
          <cell r="AJ181">
            <v>0</v>
          </cell>
          <cell r="AK181">
            <v>12908.4</v>
          </cell>
          <cell r="AL181">
            <v>4291.2</v>
          </cell>
          <cell r="AM181">
            <v>0</v>
          </cell>
          <cell r="AN181">
            <v>0</v>
          </cell>
          <cell r="AO181">
            <v>0</v>
          </cell>
          <cell r="AP181">
            <v>0</v>
          </cell>
          <cell r="AQ181">
            <v>0</v>
          </cell>
          <cell r="AR181">
            <v>0</v>
          </cell>
          <cell r="AS181">
            <v>2145.6</v>
          </cell>
          <cell r="AT181">
            <v>1680.8</v>
          </cell>
          <cell r="AU181">
            <v>0</v>
          </cell>
          <cell r="AV181">
            <v>0</v>
          </cell>
          <cell r="AW181">
            <v>715.2</v>
          </cell>
          <cell r="AX181">
            <v>0</v>
          </cell>
          <cell r="AY181">
            <v>0</v>
          </cell>
          <cell r="AZ181">
            <v>0</v>
          </cell>
          <cell r="BA181">
            <v>0</v>
          </cell>
          <cell r="BB181">
            <v>0</v>
          </cell>
          <cell r="BC181">
            <v>25459.200000000001</v>
          </cell>
          <cell r="BD181">
            <v>1260.5999999999999</v>
          </cell>
          <cell r="BE181">
            <v>0</v>
          </cell>
          <cell r="BF181">
            <v>0</v>
          </cell>
          <cell r="BG181">
            <v>0</v>
          </cell>
          <cell r="BH181">
            <v>0</v>
          </cell>
          <cell r="BI181">
            <v>0</v>
          </cell>
          <cell r="BJ181">
            <v>0</v>
          </cell>
          <cell r="BK181">
            <v>0</v>
          </cell>
          <cell r="BL181">
            <v>0</v>
          </cell>
          <cell r="BM181">
            <v>6906</v>
          </cell>
          <cell r="BN181">
            <v>0</v>
          </cell>
          <cell r="BO181">
            <v>420.2</v>
          </cell>
          <cell r="BP181">
            <v>0</v>
          </cell>
          <cell r="BQ181">
            <v>0</v>
          </cell>
          <cell r="BR181">
            <v>0</v>
          </cell>
          <cell r="BS181">
            <v>0</v>
          </cell>
          <cell r="BT181">
            <v>0</v>
          </cell>
          <cell r="BU181">
            <v>0</v>
          </cell>
          <cell r="BV181">
            <v>0</v>
          </cell>
          <cell r="BW181">
            <v>0</v>
          </cell>
          <cell r="BX181">
            <v>0</v>
          </cell>
          <cell r="BY181">
            <v>0</v>
          </cell>
          <cell r="BZ181">
            <v>0</v>
          </cell>
          <cell r="CA181">
            <v>0</v>
          </cell>
          <cell r="CB181">
            <v>0</v>
          </cell>
          <cell r="CC181">
            <v>0</v>
          </cell>
          <cell r="CD181">
            <v>0</v>
          </cell>
          <cell r="CE181">
            <v>2521.1999999999998</v>
          </cell>
          <cell r="CF181">
            <v>0</v>
          </cell>
          <cell r="CG181">
            <v>0</v>
          </cell>
          <cell r="CH181">
            <v>0</v>
          </cell>
          <cell r="CI181">
            <v>0</v>
          </cell>
          <cell r="CJ181">
            <v>0</v>
          </cell>
          <cell r="CK181">
            <v>0</v>
          </cell>
          <cell r="CL181">
            <v>0</v>
          </cell>
        </row>
        <row r="182">
          <cell r="A182" t="str">
            <v>5101010113.101</v>
          </cell>
          <cell r="B182" t="str">
            <v>ค่าจ้างประจำ(บริการ)</v>
          </cell>
          <cell r="C182">
            <v>17144409.23</v>
          </cell>
          <cell r="D182">
            <v>1706850</v>
          </cell>
          <cell r="E182">
            <v>3609890.4</v>
          </cell>
          <cell r="F182">
            <v>2506575</v>
          </cell>
          <cell r="G182">
            <v>1077510</v>
          </cell>
          <cell r="H182">
            <v>2070600</v>
          </cell>
          <cell r="I182">
            <v>5078180</v>
          </cell>
          <cell r="J182">
            <v>3852540</v>
          </cell>
          <cell r="K182">
            <v>0</v>
          </cell>
          <cell r="L182">
            <v>1948790</v>
          </cell>
          <cell r="M182">
            <v>4627130</v>
          </cell>
          <cell r="N182">
            <v>0</v>
          </cell>
          <cell r="O182">
            <v>2831560</v>
          </cell>
          <cell r="P182">
            <v>899100</v>
          </cell>
          <cell r="Q182">
            <v>1323890</v>
          </cell>
          <cell r="R182">
            <v>1713790</v>
          </cell>
          <cell r="S182">
            <v>2232020</v>
          </cell>
          <cell r="T182">
            <v>1413360</v>
          </cell>
          <cell r="U182">
            <v>1052654</v>
          </cell>
          <cell r="V182">
            <v>1134060</v>
          </cell>
          <cell r="W182">
            <v>14795440</v>
          </cell>
          <cell r="X182">
            <v>974790</v>
          </cell>
          <cell r="Y182">
            <v>1825960</v>
          </cell>
          <cell r="Z182">
            <v>2906850</v>
          </cell>
          <cell r="AA182">
            <v>713040</v>
          </cell>
          <cell r="AB182">
            <v>1888800</v>
          </cell>
          <cell r="AC182">
            <v>2482511.61</v>
          </cell>
          <cell r="AD182">
            <v>5025010</v>
          </cell>
          <cell r="AE182">
            <v>2254721.6</v>
          </cell>
          <cell r="AF182">
            <v>2652180</v>
          </cell>
          <cell r="AG182">
            <v>2230440</v>
          </cell>
          <cell r="AH182">
            <v>1763580</v>
          </cell>
          <cell r="AI182">
            <v>752950</v>
          </cell>
          <cell r="AJ182">
            <v>0</v>
          </cell>
          <cell r="AK182">
            <v>17728710.969999999</v>
          </cell>
          <cell r="AL182">
            <v>1957780</v>
          </cell>
          <cell r="AM182">
            <v>1399570</v>
          </cell>
          <cell r="AN182">
            <v>4911720</v>
          </cell>
          <cell r="AO182">
            <v>1791560</v>
          </cell>
          <cell r="AP182">
            <v>2028930</v>
          </cell>
          <cell r="AQ182">
            <v>962200</v>
          </cell>
          <cell r="AR182">
            <v>3139090</v>
          </cell>
          <cell r="AS182">
            <v>1949340</v>
          </cell>
          <cell r="AT182">
            <v>755660</v>
          </cell>
          <cell r="AU182">
            <v>2151420</v>
          </cell>
          <cell r="AV182">
            <v>1617960</v>
          </cell>
          <cell r="AW182">
            <v>2270785.2000000002</v>
          </cell>
          <cell r="AX182">
            <v>3380050</v>
          </cell>
          <cell r="AY182">
            <v>1278500</v>
          </cell>
          <cell r="AZ182">
            <v>322840</v>
          </cell>
          <cell r="BA182">
            <v>3193891.2</v>
          </cell>
          <cell r="BB182">
            <v>0</v>
          </cell>
          <cell r="BC182">
            <v>1901460</v>
          </cell>
          <cell r="BD182">
            <v>1426160</v>
          </cell>
          <cell r="BE182">
            <v>2325960</v>
          </cell>
          <cell r="BF182">
            <v>1224140</v>
          </cell>
          <cell r="BG182">
            <v>4491180</v>
          </cell>
          <cell r="BH182">
            <v>0</v>
          </cell>
          <cell r="BI182">
            <v>0</v>
          </cell>
          <cell r="BJ182">
            <v>0</v>
          </cell>
          <cell r="BK182">
            <v>0</v>
          </cell>
          <cell r="BL182">
            <v>2649630</v>
          </cell>
          <cell r="BM182">
            <v>1882491.2</v>
          </cell>
          <cell r="BN182">
            <v>1996790</v>
          </cell>
          <cell r="BO182">
            <v>2073138.8</v>
          </cell>
          <cell r="BP182">
            <v>948180</v>
          </cell>
          <cell r="BQ182">
            <v>0</v>
          </cell>
          <cell r="BR182">
            <v>27489436.539999999</v>
          </cell>
          <cell r="BS182">
            <v>852080</v>
          </cell>
          <cell r="BT182">
            <v>1093175</v>
          </cell>
          <cell r="BU182">
            <v>4912096.66</v>
          </cell>
          <cell r="BV182">
            <v>0</v>
          </cell>
          <cell r="BW182">
            <v>1142310</v>
          </cell>
          <cell r="BX182">
            <v>3024600</v>
          </cell>
          <cell r="BY182">
            <v>972060</v>
          </cell>
          <cell r="BZ182">
            <v>1113904.8</v>
          </cell>
          <cell r="CA182">
            <v>975660</v>
          </cell>
          <cell r="CB182">
            <v>1597620</v>
          </cell>
          <cell r="CC182">
            <v>2800850</v>
          </cell>
          <cell r="CD182">
            <v>2301590</v>
          </cell>
          <cell r="CE182">
            <v>1923240</v>
          </cell>
          <cell r="CF182">
            <v>1621260</v>
          </cell>
          <cell r="CG182">
            <v>831510</v>
          </cell>
          <cell r="CH182">
            <v>497100</v>
          </cell>
          <cell r="CI182">
            <v>203520</v>
          </cell>
          <cell r="CJ182">
            <v>3442320</v>
          </cell>
          <cell r="CK182">
            <v>0</v>
          </cell>
          <cell r="CL182">
            <v>0</v>
          </cell>
        </row>
        <row r="183">
          <cell r="A183" t="str">
            <v>5101010113.102</v>
          </cell>
          <cell r="B183" t="str">
            <v>ค่าจ้างประจำ(สนับสนุน)</v>
          </cell>
          <cell r="C183">
            <v>0</v>
          </cell>
          <cell r="D183">
            <v>330060</v>
          </cell>
          <cell r="E183">
            <v>312780</v>
          </cell>
          <cell r="F183">
            <v>1254952</v>
          </cell>
          <cell r="G183">
            <v>672510</v>
          </cell>
          <cell r="H183">
            <v>750500</v>
          </cell>
          <cell r="I183">
            <v>341000</v>
          </cell>
          <cell r="J183">
            <v>0</v>
          </cell>
          <cell r="K183">
            <v>3313140</v>
          </cell>
          <cell r="L183">
            <v>1190530</v>
          </cell>
          <cell r="M183">
            <v>584500</v>
          </cell>
          <cell r="N183">
            <v>0</v>
          </cell>
          <cell r="O183">
            <v>3193160</v>
          </cell>
          <cell r="P183">
            <v>1154040</v>
          </cell>
          <cell r="Q183">
            <v>797510</v>
          </cell>
          <cell r="R183">
            <v>1551417</v>
          </cell>
          <cell r="S183">
            <v>461190</v>
          </cell>
          <cell r="T183">
            <v>940120</v>
          </cell>
          <cell r="U183">
            <v>1656046.4</v>
          </cell>
          <cell r="V183">
            <v>526120</v>
          </cell>
          <cell r="W183">
            <v>8841560</v>
          </cell>
          <cell r="X183">
            <v>843210</v>
          </cell>
          <cell r="Y183">
            <v>1020960</v>
          </cell>
          <cell r="Z183">
            <v>548250</v>
          </cell>
          <cell r="AA183">
            <v>631680</v>
          </cell>
          <cell r="AB183">
            <v>1046340</v>
          </cell>
          <cell r="AC183">
            <v>0</v>
          </cell>
          <cell r="AD183">
            <v>935630</v>
          </cell>
          <cell r="AE183">
            <v>122160</v>
          </cell>
          <cell r="AF183">
            <v>0</v>
          </cell>
          <cell r="AG183">
            <v>0</v>
          </cell>
          <cell r="AH183">
            <v>0</v>
          </cell>
          <cell r="AI183">
            <v>1011240</v>
          </cell>
          <cell r="AJ183">
            <v>0</v>
          </cell>
          <cell r="AK183">
            <v>6672120</v>
          </cell>
          <cell r="AL183">
            <v>1001460</v>
          </cell>
          <cell r="AM183">
            <v>806543.2</v>
          </cell>
          <cell r="AN183">
            <v>768560</v>
          </cell>
          <cell r="AO183">
            <v>894640</v>
          </cell>
          <cell r="AP183">
            <v>934590</v>
          </cell>
          <cell r="AQ183">
            <v>719210</v>
          </cell>
          <cell r="AR183">
            <v>0</v>
          </cell>
          <cell r="AS183">
            <v>1015020</v>
          </cell>
          <cell r="AT183">
            <v>1478740</v>
          </cell>
          <cell r="AU183">
            <v>0</v>
          </cell>
          <cell r="AV183">
            <v>271260</v>
          </cell>
          <cell r="AW183">
            <v>465390</v>
          </cell>
          <cell r="AX183">
            <v>574940</v>
          </cell>
          <cell r="AY183">
            <v>1224460</v>
          </cell>
          <cell r="AZ183">
            <v>654370</v>
          </cell>
          <cell r="BA183">
            <v>1304220</v>
          </cell>
          <cell r="BB183">
            <v>0</v>
          </cell>
          <cell r="BC183">
            <v>18986198.059999999</v>
          </cell>
          <cell r="BD183">
            <v>1506760</v>
          </cell>
          <cell r="BE183">
            <v>280140</v>
          </cell>
          <cell r="BF183">
            <v>440525.2</v>
          </cell>
          <cell r="BG183">
            <v>1103100</v>
          </cell>
          <cell r="BH183">
            <v>0</v>
          </cell>
          <cell r="BI183">
            <v>0</v>
          </cell>
          <cell r="BJ183">
            <v>0</v>
          </cell>
          <cell r="BK183">
            <v>0</v>
          </cell>
          <cell r="BL183">
            <v>4475500.96</v>
          </cell>
          <cell r="BM183">
            <v>1838408.8</v>
          </cell>
          <cell r="BN183">
            <v>729970</v>
          </cell>
          <cell r="BO183">
            <v>1579190</v>
          </cell>
          <cell r="BP183">
            <v>993180</v>
          </cell>
          <cell r="BQ183">
            <v>0</v>
          </cell>
          <cell r="BR183">
            <v>15336824</v>
          </cell>
          <cell r="BS183">
            <v>686306.45</v>
          </cell>
          <cell r="BT183">
            <v>1301720</v>
          </cell>
          <cell r="BU183">
            <v>1303507.74</v>
          </cell>
          <cell r="BV183">
            <v>0</v>
          </cell>
          <cell r="BW183">
            <v>792110</v>
          </cell>
          <cell r="BX183">
            <v>1556940</v>
          </cell>
          <cell r="BY183">
            <v>1065360</v>
          </cell>
          <cell r="BZ183">
            <v>519990</v>
          </cell>
          <cell r="CA183">
            <v>977580</v>
          </cell>
          <cell r="CB183">
            <v>462240</v>
          </cell>
          <cell r="CC183">
            <v>1104130</v>
          </cell>
          <cell r="CD183">
            <v>566120</v>
          </cell>
          <cell r="CE183">
            <v>2263670</v>
          </cell>
          <cell r="CF183">
            <v>546000</v>
          </cell>
          <cell r="CG183">
            <v>1502550</v>
          </cell>
          <cell r="CH183">
            <v>517740</v>
          </cell>
          <cell r="CI183">
            <v>0</v>
          </cell>
          <cell r="CJ183">
            <v>1863140</v>
          </cell>
          <cell r="CK183">
            <v>0</v>
          </cell>
          <cell r="CL183">
            <v>0</v>
          </cell>
        </row>
        <row r="184">
          <cell r="A184" t="str">
            <v>5101010113.103</v>
          </cell>
          <cell r="B184" t="str">
            <v>ค่าจ้างชั่วคราว(บริการ)</v>
          </cell>
          <cell r="C184">
            <v>70229803.989999995</v>
          </cell>
          <cell r="D184">
            <v>3133552</v>
          </cell>
          <cell r="E184">
            <v>1349320</v>
          </cell>
          <cell r="F184">
            <v>3166659</v>
          </cell>
          <cell r="G184">
            <v>3330860</v>
          </cell>
          <cell r="H184">
            <v>2966793.73</v>
          </cell>
          <cell r="I184">
            <v>4315774.45</v>
          </cell>
          <cell r="J184">
            <v>6956823.0599999996</v>
          </cell>
          <cell r="K184">
            <v>1618907</v>
          </cell>
          <cell r="L184">
            <v>4660095.3099999996</v>
          </cell>
          <cell r="M184">
            <v>10244448</v>
          </cell>
          <cell r="N184">
            <v>2835154.51</v>
          </cell>
          <cell r="O184">
            <v>1375617.66</v>
          </cell>
          <cell r="P184">
            <v>2972535</v>
          </cell>
          <cell r="Q184">
            <v>4585608.95</v>
          </cell>
          <cell r="R184">
            <v>4946212</v>
          </cell>
          <cell r="S184">
            <v>622859.42000000004</v>
          </cell>
          <cell r="T184">
            <v>4438662</v>
          </cell>
          <cell r="U184">
            <v>1834393</v>
          </cell>
          <cell r="V184">
            <v>739800</v>
          </cell>
          <cell r="W184">
            <v>27636748.690000001</v>
          </cell>
          <cell r="X184">
            <v>528243.34</v>
          </cell>
          <cell r="Y184">
            <v>3229932.54</v>
          </cell>
          <cell r="Z184">
            <v>390143.9</v>
          </cell>
          <cell r="AA184">
            <v>1007969.5</v>
          </cell>
          <cell r="AB184">
            <v>350963.9</v>
          </cell>
          <cell r="AC184">
            <v>3656560.1</v>
          </cell>
          <cell r="AD184">
            <v>3455773.5</v>
          </cell>
          <cell r="AE184">
            <v>2030577</v>
          </cell>
          <cell r="AF184">
            <v>1334847.67</v>
          </cell>
          <cell r="AG184">
            <v>878082</v>
          </cell>
          <cell r="AH184">
            <v>6433523</v>
          </cell>
          <cell r="AI184">
            <v>2349699</v>
          </cell>
          <cell r="AJ184">
            <v>796520.47</v>
          </cell>
          <cell r="AK184">
            <v>52464579.07</v>
          </cell>
          <cell r="AL184">
            <v>3285261.5</v>
          </cell>
          <cell r="AM184">
            <v>1615155.93</v>
          </cell>
          <cell r="AN184">
            <v>5237716.5</v>
          </cell>
          <cell r="AO184">
            <v>9984297.9600000009</v>
          </cell>
          <cell r="AP184">
            <v>4532997</v>
          </cell>
          <cell r="AQ184">
            <v>1566547.83</v>
          </cell>
          <cell r="AR184">
            <v>12168264</v>
          </cell>
          <cell r="AS184">
            <v>5142547</v>
          </cell>
          <cell r="AT184">
            <v>7172159.4299999997</v>
          </cell>
          <cell r="AU184">
            <v>6698490</v>
          </cell>
          <cell r="AV184">
            <v>4537280</v>
          </cell>
          <cell r="AW184">
            <v>1685368.31</v>
          </cell>
          <cell r="AX184">
            <v>6200255.79</v>
          </cell>
          <cell r="AY184">
            <v>3144602</v>
          </cell>
          <cell r="AZ184">
            <v>1983001</v>
          </cell>
          <cell r="BA184">
            <v>16872000.829999998</v>
          </cell>
          <cell r="BB184">
            <v>5071010.07</v>
          </cell>
          <cell r="BC184">
            <v>9053457.3300000001</v>
          </cell>
          <cell r="BD184">
            <v>1441702</v>
          </cell>
          <cell r="BE184">
            <v>413288</v>
          </cell>
          <cell r="BF184">
            <v>2446815</v>
          </cell>
          <cell r="BG184">
            <v>9667155</v>
          </cell>
          <cell r="BH184">
            <v>947697.06</v>
          </cell>
          <cell r="BI184">
            <v>1289560</v>
          </cell>
          <cell r="BJ184">
            <v>3960950.25</v>
          </cell>
          <cell r="BK184">
            <v>1300893.74</v>
          </cell>
          <cell r="BL184">
            <v>2992825</v>
          </cell>
          <cell r="BM184">
            <v>3935940.62</v>
          </cell>
          <cell r="BN184">
            <v>2050190.19</v>
          </cell>
          <cell r="BO184">
            <v>3571924.4</v>
          </cell>
          <cell r="BP184">
            <v>1266305</v>
          </cell>
          <cell r="BQ184">
            <v>4145178.74</v>
          </cell>
          <cell r="BR184">
            <v>27238819</v>
          </cell>
          <cell r="BS184">
            <v>2185137</v>
          </cell>
          <cell r="BT184">
            <v>2457272.94</v>
          </cell>
          <cell r="BU184">
            <v>11889248.310000001</v>
          </cell>
          <cell r="BV184">
            <v>898616</v>
          </cell>
          <cell r="BW184">
            <v>2101405</v>
          </cell>
          <cell r="BX184">
            <v>6701258.9900000002</v>
          </cell>
          <cell r="BY184">
            <v>832936</v>
          </cell>
          <cell r="BZ184">
            <v>1553946.65</v>
          </cell>
          <cell r="CA184">
            <v>686200</v>
          </cell>
          <cell r="CB184">
            <v>4502625.5</v>
          </cell>
          <cell r="CC184">
            <v>3286181.98</v>
          </cell>
          <cell r="CD184">
            <v>3068099.42</v>
          </cell>
          <cell r="CE184">
            <v>7220989.5599999996</v>
          </cell>
          <cell r="CF184">
            <v>1777269</v>
          </cell>
          <cell r="CG184">
            <v>822797</v>
          </cell>
          <cell r="CH184">
            <v>2012578.72</v>
          </cell>
          <cell r="CI184">
            <v>699276</v>
          </cell>
          <cell r="CJ184">
            <v>4038667.42</v>
          </cell>
          <cell r="CK184">
            <v>1504478.42</v>
          </cell>
          <cell r="CL184">
            <v>553772.12</v>
          </cell>
        </row>
        <row r="185">
          <cell r="A185" t="str">
            <v>5101010113.104</v>
          </cell>
          <cell r="B185" t="str">
            <v>ค่าจ้างชั่วคราว(สนับสนุน)</v>
          </cell>
          <cell r="C185">
            <v>0</v>
          </cell>
          <cell r="D185">
            <v>1496680</v>
          </cell>
          <cell r="E185">
            <v>1014520</v>
          </cell>
          <cell r="F185">
            <v>0</v>
          </cell>
          <cell r="G185">
            <v>193680</v>
          </cell>
          <cell r="H185">
            <v>2427725</v>
          </cell>
          <cell r="I185">
            <v>292085.45</v>
          </cell>
          <cell r="J185">
            <v>729995.42</v>
          </cell>
          <cell r="K185">
            <v>1952123</v>
          </cell>
          <cell r="L185">
            <v>443230</v>
          </cell>
          <cell r="M185">
            <v>161020</v>
          </cell>
          <cell r="N185">
            <v>454200</v>
          </cell>
          <cell r="O185">
            <v>332246.93</v>
          </cell>
          <cell r="P185">
            <v>1710342</v>
          </cell>
          <cell r="Q185">
            <v>1240651.47</v>
          </cell>
          <cell r="R185">
            <v>716029</v>
          </cell>
          <cell r="S185">
            <v>1290752.8999999999</v>
          </cell>
          <cell r="T185">
            <v>850692</v>
          </cell>
          <cell r="U185">
            <v>616477</v>
          </cell>
          <cell r="V185">
            <v>0</v>
          </cell>
          <cell r="W185">
            <v>5837274.7599999998</v>
          </cell>
          <cell r="X185">
            <v>700293</v>
          </cell>
          <cell r="Y185">
            <v>353200</v>
          </cell>
          <cell r="Z185">
            <v>790540</v>
          </cell>
          <cell r="AA185">
            <v>379042.5</v>
          </cell>
          <cell r="AB185">
            <v>458752.95</v>
          </cell>
          <cell r="AC185">
            <v>0</v>
          </cell>
          <cell r="AD185">
            <v>972009.05</v>
          </cell>
          <cell r="AE185">
            <v>0</v>
          </cell>
          <cell r="AF185">
            <v>641400</v>
          </cell>
          <cell r="AG185">
            <v>654232</v>
          </cell>
          <cell r="AH185">
            <v>393295</v>
          </cell>
          <cell r="AI185">
            <v>427310</v>
          </cell>
          <cell r="AJ185">
            <v>654446.06999999995</v>
          </cell>
          <cell r="AK185">
            <v>9207000</v>
          </cell>
          <cell r="AL185">
            <v>836660.5</v>
          </cell>
          <cell r="AM185">
            <v>0</v>
          </cell>
          <cell r="AN185">
            <v>4856311</v>
          </cell>
          <cell r="AO185">
            <v>336610</v>
          </cell>
          <cell r="AP185">
            <v>1153782</v>
          </cell>
          <cell r="AQ185">
            <v>0</v>
          </cell>
          <cell r="AR185">
            <v>9053360.4000000004</v>
          </cell>
          <cell r="AS185">
            <v>1740045</v>
          </cell>
          <cell r="AT185">
            <v>4382793.0599999996</v>
          </cell>
          <cell r="AU185">
            <v>749540</v>
          </cell>
          <cell r="AV185">
            <v>436110</v>
          </cell>
          <cell r="AW185">
            <v>506685</v>
          </cell>
          <cell r="AX185">
            <v>1009168</v>
          </cell>
          <cell r="AY185">
            <v>972933</v>
          </cell>
          <cell r="AZ185">
            <v>299090</v>
          </cell>
          <cell r="BA185">
            <v>16897033.370000001</v>
          </cell>
          <cell r="BB185">
            <v>559270.40000000002</v>
          </cell>
          <cell r="BC185">
            <v>3398142</v>
          </cell>
          <cell r="BD185">
            <v>489118</v>
          </cell>
          <cell r="BE185">
            <v>0</v>
          </cell>
          <cell r="BF185">
            <v>1755610</v>
          </cell>
          <cell r="BG185">
            <v>0</v>
          </cell>
          <cell r="BH185">
            <v>0</v>
          </cell>
          <cell r="BI185">
            <v>465895</v>
          </cell>
          <cell r="BJ185">
            <v>1535125.24</v>
          </cell>
          <cell r="BK185">
            <v>327710</v>
          </cell>
          <cell r="BL185">
            <v>6022735</v>
          </cell>
          <cell r="BM185">
            <v>2413401.2000000002</v>
          </cell>
          <cell r="BN185">
            <v>1292400</v>
          </cell>
          <cell r="BO185">
            <v>1193368.6000000001</v>
          </cell>
          <cell r="BP185">
            <v>776920</v>
          </cell>
          <cell r="BQ185">
            <v>56345</v>
          </cell>
          <cell r="BR185">
            <v>9330970</v>
          </cell>
          <cell r="BS185">
            <v>1279520</v>
          </cell>
          <cell r="BT185">
            <v>327204.59999999998</v>
          </cell>
          <cell r="BU185">
            <v>1953137.44</v>
          </cell>
          <cell r="BV185">
            <v>261366</v>
          </cell>
          <cell r="BW185">
            <v>1040757</v>
          </cell>
          <cell r="BX185">
            <v>2108412.13</v>
          </cell>
          <cell r="BY185">
            <v>693665</v>
          </cell>
          <cell r="BZ185">
            <v>970702.52</v>
          </cell>
          <cell r="CA185">
            <v>515892</v>
          </cell>
          <cell r="CB185">
            <v>1259661.5</v>
          </cell>
          <cell r="CC185">
            <v>64952</v>
          </cell>
          <cell r="CD185">
            <v>577577.87</v>
          </cell>
          <cell r="CE185">
            <v>1288333.93</v>
          </cell>
          <cell r="CF185">
            <v>92510.77</v>
          </cell>
          <cell r="CG185">
            <v>333818</v>
          </cell>
          <cell r="CH185">
            <v>588186</v>
          </cell>
          <cell r="CI185">
            <v>339779</v>
          </cell>
          <cell r="CJ185">
            <v>4367100.17</v>
          </cell>
          <cell r="CK185">
            <v>568201.56999999995</v>
          </cell>
          <cell r="CL185">
            <v>1535112.41</v>
          </cell>
        </row>
        <row r="186">
          <cell r="A186" t="str">
            <v>5101010113.105</v>
          </cell>
          <cell r="B186" t="str">
            <v>ค่าจ้างพนักงานกระทรวงสาธารณสุข (บริการ)</v>
          </cell>
          <cell r="C186">
            <v>0</v>
          </cell>
          <cell r="D186">
            <v>4425610</v>
          </cell>
          <cell r="E186">
            <v>860812</v>
          </cell>
          <cell r="F186">
            <v>1152492</v>
          </cell>
          <cell r="G186">
            <v>1063485</v>
          </cell>
          <cell r="H186">
            <v>3998089.5</v>
          </cell>
          <cell r="I186">
            <v>2604187.7999999998</v>
          </cell>
          <cell r="J186">
            <v>6827621.8799999999</v>
          </cell>
          <cell r="K186">
            <v>148440</v>
          </cell>
          <cell r="L186">
            <v>2602025.42</v>
          </cell>
          <cell r="M186">
            <v>6707610</v>
          </cell>
          <cell r="N186">
            <v>1007523</v>
          </cell>
          <cell r="O186">
            <v>31173353.199999999</v>
          </cell>
          <cell r="P186">
            <v>3744894</v>
          </cell>
          <cell r="Q186">
            <v>4028676</v>
          </cell>
          <cell r="R186">
            <v>7363094</v>
          </cell>
          <cell r="S186">
            <v>5255682.9800000004</v>
          </cell>
          <cell r="T186">
            <v>3099000</v>
          </cell>
          <cell r="U186">
            <v>3975165</v>
          </cell>
          <cell r="V186">
            <v>4329012</v>
          </cell>
          <cell r="W186">
            <v>23990090.109999999</v>
          </cell>
          <cell r="X186">
            <v>1935400</v>
          </cell>
          <cell r="Y186">
            <v>4896816</v>
          </cell>
          <cell r="Z186">
            <v>5225799.76</v>
          </cell>
          <cell r="AA186">
            <v>2507422</v>
          </cell>
          <cell r="AB186">
            <v>804160.5</v>
          </cell>
          <cell r="AC186">
            <v>1694731</v>
          </cell>
          <cell r="AD186">
            <v>10158215.550000001</v>
          </cell>
          <cell r="AE186">
            <v>2251367.7200000002</v>
          </cell>
          <cell r="AF186">
            <v>3323369.68</v>
          </cell>
          <cell r="AG186">
            <v>2100250</v>
          </cell>
          <cell r="AH186">
            <v>7740568</v>
          </cell>
          <cell r="AI186">
            <v>3231551</v>
          </cell>
          <cell r="AJ186">
            <v>1030312</v>
          </cell>
          <cell r="AK186">
            <v>61498453.799999997</v>
          </cell>
          <cell r="AL186">
            <v>4396490</v>
          </cell>
          <cell r="AM186">
            <v>5203709.74</v>
          </cell>
          <cell r="AN186">
            <v>6226758</v>
          </cell>
          <cell r="AO186">
            <v>7243490</v>
          </cell>
          <cell r="AP186">
            <v>8384937</v>
          </cell>
          <cell r="AQ186">
            <v>3963122.8</v>
          </cell>
          <cell r="AR186">
            <v>10729799</v>
          </cell>
          <cell r="AS186">
            <v>2940084</v>
          </cell>
          <cell r="AT186">
            <v>6795171.7300000004</v>
          </cell>
          <cell r="AU186">
            <v>8276294</v>
          </cell>
          <cell r="AV186">
            <v>6351510</v>
          </cell>
          <cell r="AW186">
            <v>2807821.58</v>
          </cell>
          <cell r="AX186">
            <v>4634939.46</v>
          </cell>
          <cell r="AY186">
            <v>4157440.4</v>
          </cell>
          <cell r="AZ186">
            <v>4741027</v>
          </cell>
          <cell r="BA186">
            <v>5995882.9199999999</v>
          </cell>
          <cell r="BB186">
            <v>4348670</v>
          </cell>
          <cell r="BC186">
            <v>25141659.960000001</v>
          </cell>
          <cell r="BD186">
            <v>7433308</v>
          </cell>
          <cell r="BE186">
            <v>3354720</v>
          </cell>
          <cell r="BF186">
            <v>4001319.68</v>
          </cell>
          <cell r="BG186">
            <v>26959316.280000001</v>
          </cell>
          <cell r="BH186">
            <v>3003754</v>
          </cell>
          <cell r="BI186">
            <v>2239632</v>
          </cell>
          <cell r="BJ186">
            <v>884119</v>
          </cell>
          <cell r="BK186">
            <v>1255054.81</v>
          </cell>
          <cell r="BL186">
            <v>29252127.34</v>
          </cell>
          <cell r="BM186">
            <v>4206075.08</v>
          </cell>
          <cell r="BN186">
            <v>3836190.32</v>
          </cell>
          <cell r="BO186">
            <v>10560085.6</v>
          </cell>
          <cell r="BP186">
            <v>1066147.74</v>
          </cell>
          <cell r="BQ186">
            <v>5083495.5599999996</v>
          </cell>
          <cell r="BR186">
            <v>116973333</v>
          </cell>
          <cell r="BS186">
            <v>4123981</v>
          </cell>
          <cell r="BT186">
            <v>2142800</v>
          </cell>
          <cell r="BU186">
            <v>13601284.960000001</v>
          </cell>
          <cell r="BV186">
            <v>2084305</v>
          </cell>
          <cell r="BW186">
            <v>4153172</v>
          </cell>
          <cell r="BX186">
            <v>9825727.9399999995</v>
          </cell>
          <cell r="BY186">
            <v>2187850</v>
          </cell>
          <cell r="BZ186">
            <v>3659756</v>
          </cell>
          <cell r="CA186">
            <v>6403358</v>
          </cell>
          <cell r="CB186">
            <v>3945890</v>
          </cell>
          <cell r="CC186">
            <v>15439883.57</v>
          </cell>
          <cell r="CD186">
            <v>6389976.4100000001</v>
          </cell>
          <cell r="CE186">
            <v>6900126.6200000001</v>
          </cell>
          <cell r="CF186">
            <v>2888371.06</v>
          </cell>
          <cell r="CG186">
            <v>2569550</v>
          </cell>
          <cell r="CH186">
            <v>2561863</v>
          </cell>
          <cell r="CI186">
            <v>3908205</v>
          </cell>
          <cell r="CJ186">
            <v>9118798.1799999997</v>
          </cell>
          <cell r="CK186">
            <v>1821767.35</v>
          </cell>
          <cell r="CL186">
            <v>1316569.33</v>
          </cell>
        </row>
        <row r="187">
          <cell r="A187" t="str">
            <v>5101010113.106</v>
          </cell>
          <cell r="B187" t="str">
            <v>ค่าจ้างพนักงานกระทรวงสาธารณสุข (สนับสนุน)</v>
          </cell>
          <cell r="C187">
            <v>0</v>
          </cell>
          <cell r="D187">
            <v>1558810</v>
          </cell>
          <cell r="E187">
            <v>3345080</v>
          </cell>
          <cell r="F187">
            <v>2653976.3199999998</v>
          </cell>
          <cell r="G187">
            <v>1883980</v>
          </cell>
          <cell r="H187">
            <v>1233820</v>
          </cell>
          <cell r="I187">
            <v>129730</v>
          </cell>
          <cell r="J187">
            <v>201470</v>
          </cell>
          <cell r="K187">
            <v>3809640</v>
          </cell>
          <cell r="L187">
            <v>1601510</v>
          </cell>
          <cell r="M187">
            <v>1610560</v>
          </cell>
          <cell r="N187">
            <v>0</v>
          </cell>
          <cell r="O187">
            <v>10712553.869999999</v>
          </cell>
          <cell r="P187">
            <v>2441825</v>
          </cell>
          <cell r="Q187">
            <v>1570385.83</v>
          </cell>
          <cell r="R187">
            <v>3759000</v>
          </cell>
          <cell r="S187">
            <v>2312989.77</v>
          </cell>
          <cell r="T187">
            <v>2200173</v>
          </cell>
          <cell r="U187">
            <v>1874841</v>
          </cell>
          <cell r="V187">
            <v>1536990</v>
          </cell>
          <cell r="W187">
            <v>4901613.08</v>
          </cell>
          <cell r="X187">
            <v>2013276</v>
          </cell>
          <cell r="Y187">
            <v>1936374</v>
          </cell>
          <cell r="Z187">
            <v>1407160</v>
          </cell>
          <cell r="AA187">
            <v>905160</v>
          </cell>
          <cell r="AB187">
            <v>2920560</v>
          </cell>
          <cell r="AC187">
            <v>0</v>
          </cell>
          <cell r="AD187">
            <v>1711882.55</v>
          </cell>
          <cell r="AE187">
            <v>364896.16</v>
          </cell>
          <cell r="AF187">
            <v>961661.2</v>
          </cell>
          <cell r="AG187">
            <v>2750320</v>
          </cell>
          <cell r="AH187">
            <v>1072750</v>
          </cell>
          <cell r="AI187">
            <v>1357540</v>
          </cell>
          <cell r="AJ187">
            <v>2790426.06</v>
          </cell>
          <cell r="AK187">
            <v>14940084</v>
          </cell>
          <cell r="AL187">
            <v>991700</v>
          </cell>
          <cell r="AM187">
            <v>667300</v>
          </cell>
          <cell r="AN187">
            <v>2776714</v>
          </cell>
          <cell r="AO187">
            <v>734140</v>
          </cell>
          <cell r="AP187">
            <v>0</v>
          </cell>
          <cell r="AQ187">
            <v>23170</v>
          </cell>
          <cell r="AR187">
            <v>7344649</v>
          </cell>
          <cell r="AS187">
            <v>934260</v>
          </cell>
          <cell r="AT187">
            <v>3567256.76</v>
          </cell>
          <cell r="AU187">
            <v>931485</v>
          </cell>
          <cell r="AV187">
            <v>1260067</v>
          </cell>
          <cell r="AW187">
            <v>1197810</v>
          </cell>
          <cell r="AX187">
            <v>2323089.25</v>
          </cell>
          <cell r="AY187">
            <v>1660049.6</v>
          </cell>
          <cell r="AZ187">
            <v>2179130</v>
          </cell>
          <cell r="BA187">
            <v>11601784.359999999</v>
          </cell>
          <cell r="BB187">
            <v>851850</v>
          </cell>
          <cell r="BC187">
            <v>9593149.5600000005</v>
          </cell>
          <cell r="BD187">
            <v>4604428</v>
          </cell>
          <cell r="BE187">
            <v>1206567</v>
          </cell>
          <cell r="BF187">
            <v>1639257.39</v>
          </cell>
          <cell r="BG187">
            <v>5828536</v>
          </cell>
          <cell r="BH187">
            <v>1333702</v>
          </cell>
          <cell r="BI187">
            <v>1207279</v>
          </cell>
          <cell r="BJ187">
            <v>1311538.2</v>
          </cell>
          <cell r="BK187">
            <v>1339641.95</v>
          </cell>
          <cell r="BL187">
            <v>10691286</v>
          </cell>
          <cell r="BM187">
            <v>2551628.23</v>
          </cell>
          <cell r="BN187">
            <v>2523517</v>
          </cell>
          <cell r="BO187">
            <v>2902034.4</v>
          </cell>
          <cell r="BP187">
            <v>5103580</v>
          </cell>
          <cell r="BQ187">
            <v>345442.6</v>
          </cell>
          <cell r="BR187">
            <v>30120269</v>
          </cell>
          <cell r="BS187">
            <v>1991980</v>
          </cell>
          <cell r="BT187">
            <v>3324708</v>
          </cell>
          <cell r="BU187">
            <v>6201290.0099999998</v>
          </cell>
          <cell r="BV187">
            <v>1534200</v>
          </cell>
          <cell r="BW187">
            <v>1065300</v>
          </cell>
          <cell r="BX187">
            <v>3470750</v>
          </cell>
          <cell r="BY187">
            <v>2141160</v>
          </cell>
          <cell r="BZ187">
            <v>1709940</v>
          </cell>
          <cell r="CA187">
            <v>895910</v>
          </cell>
          <cell r="CB187">
            <v>879170</v>
          </cell>
          <cell r="CC187">
            <v>1271300</v>
          </cell>
          <cell r="CD187">
            <v>2300406</v>
          </cell>
          <cell r="CE187">
            <v>5931050.3899999997</v>
          </cell>
          <cell r="CF187">
            <v>672198.67</v>
          </cell>
          <cell r="CG187">
            <v>1440590</v>
          </cell>
          <cell r="CH187">
            <v>1742988</v>
          </cell>
          <cell r="CI187">
            <v>916602</v>
          </cell>
          <cell r="CJ187">
            <v>6689796.6500000004</v>
          </cell>
          <cell r="CK187">
            <v>590183.25</v>
          </cell>
          <cell r="CL187">
            <v>499303.55</v>
          </cell>
        </row>
        <row r="188">
          <cell r="A188" t="str">
            <v>5101010113.107</v>
          </cell>
          <cell r="B188" t="str">
            <v>ค่าจ้างเหมาบุคลากร (บริการ)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403500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69720</v>
          </cell>
          <cell r="M188">
            <v>4373595</v>
          </cell>
          <cell r="N188">
            <v>0</v>
          </cell>
          <cell r="O188">
            <v>251501.87</v>
          </cell>
          <cell r="P188">
            <v>6973</v>
          </cell>
          <cell r="Q188">
            <v>1028350.66</v>
          </cell>
          <cell r="R188">
            <v>81480</v>
          </cell>
          <cell r="S188">
            <v>0</v>
          </cell>
          <cell r="T188">
            <v>0</v>
          </cell>
          <cell r="U188">
            <v>343200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2498370</v>
          </cell>
          <cell r="AE188">
            <v>338640</v>
          </cell>
          <cell r="AF188">
            <v>0</v>
          </cell>
          <cell r="AG188">
            <v>0</v>
          </cell>
          <cell r="AH188">
            <v>0</v>
          </cell>
          <cell r="AI188">
            <v>181400</v>
          </cell>
          <cell r="AJ188">
            <v>0</v>
          </cell>
          <cell r="AK188">
            <v>0</v>
          </cell>
          <cell r="AL188">
            <v>489495</v>
          </cell>
          <cell r="AM188">
            <v>0</v>
          </cell>
          <cell r="AN188">
            <v>0</v>
          </cell>
          <cell r="AO188">
            <v>0</v>
          </cell>
          <cell r="AP188">
            <v>0</v>
          </cell>
          <cell r="AQ188">
            <v>0</v>
          </cell>
          <cell r="AR188">
            <v>0</v>
          </cell>
          <cell r="AS188">
            <v>0</v>
          </cell>
          <cell r="AT188">
            <v>0</v>
          </cell>
          <cell r="AU188">
            <v>0</v>
          </cell>
          <cell r="AV188">
            <v>0</v>
          </cell>
          <cell r="AW188">
            <v>0</v>
          </cell>
          <cell r="AX188">
            <v>0</v>
          </cell>
          <cell r="AY188">
            <v>0</v>
          </cell>
          <cell r="AZ188">
            <v>115180</v>
          </cell>
          <cell r="BA188">
            <v>0</v>
          </cell>
          <cell r="BB188">
            <v>0</v>
          </cell>
          <cell r="BC188">
            <v>0</v>
          </cell>
          <cell r="BD188">
            <v>1201563.3799999999</v>
          </cell>
          <cell r="BE188">
            <v>27300</v>
          </cell>
          <cell r="BF188">
            <v>320530</v>
          </cell>
          <cell r="BG188">
            <v>13496084</v>
          </cell>
          <cell r="BH188">
            <v>0</v>
          </cell>
          <cell r="BI188">
            <v>0</v>
          </cell>
          <cell r="BJ188">
            <v>25500</v>
          </cell>
          <cell r="BK188">
            <v>109500</v>
          </cell>
          <cell r="BL188">
            <v>0</v>
          </cell>
          <cell r="BM188">
            <v>0</v>
          </cell>
          <cell r="BN188">
            <v>0</v>
          </cell>
          <cell r="BO188">
            <v>32100</v>
          </cell>
          <cell r="BP188">
            <v>0</v>
          </cell>
          <cell r="BQ188">
            <v>0</v>
          </cell>
          <cell r="BR188">
            <v>0</v>
          </cell>
          <cell r="BS188">
            <v>0</v>
          </cell>
          <cell r="BT188">
            <v>0</v>
          </cell>
          <cell r="BU188">
            <v>0</v>
          </cell>
          <cell r="BV188">
            <v>0</v>
          </cell>
          <cell r="BW188">
            <v>0</v>
          </cell>
          <cell r="BX188">
            <v>0</v>
          </cell>
          <cell r="BY188">
            <v>138090</v>
          </cell>
          <cell r="BZ188">
            <v>0</v>
          </cell>
          <cell r="CA188">
            <v>0</v>
          </cell>
          <cell r="CB188">
            <v>0</v>
          </cell>
          <cell r="CC188">
            <v>92360</v>
          </cell>
          <cell r="CD188">
            <v>0</v>
          </cell>
          <cell r="CE188">
            <v>420000</v>
          </cell>
          <cell r="CF188">
            <v>0</v>
          </cell>
          <cell r="CG188">
            <v>0</v>
          </cell>
          <cell r="CH188">
            <v>1050</v>
          </cell>
          <cell r="CI188">
            <v>255226</v>
          </cell>
          <cell r="CJ188">
            <v>0</v>
          </cell>
          <cell r="CK188">
            <v>0</v>
          </cell>
          <cell r="CL188">
            <v>85800</v>
          </cell>
        </row>
        <row r="189">
          <cell r="A189" t="str">
            <v>5101010113.108</v>
          </cell>
          <cell r="B189" t="str">
            <v>ค่าจ้างเหมาบุคลากร (สนับสนุน)</v>
          </cell>
          <cell r="C189">
            <v>0</v>
          </cell>
          <cell r="D189">
            <v>0</v>
          </cell>
          <cell r="E189">
            <v>145800</v>
          </cell>
          <cell r="F189">
            <v>0</v>
          </cell>
          <cell r="G189">
            <v>184200</v>
          </cell>
          <cell r="H189">
            <v>650</v>
          </cell>
          <cell r="I189">
            <v>0</v>
          </cell>
          <cell r="J189">
            <v>0</v>
          </cell>
          <cell r="K189">
            <v>14550</v>
          </cell>
          <cell r="L189">
            <v>48000</v>
          </cell>
          <cell r="M189">
            <v>38800</v>
          </cell>
          <cell r="N189">
            <v>0</v>
          </cell>
          <cell r="O189">
            <v>1291757.52</v>
          </cell>
          <cell r="P189">
            <v>0</v>
          </cell>
          <cell r="Q189">
            <v>1331463.77</v>
          </cell>
          <cell r="R189">
            <v>665500</v>
          </cell>
          <cell r="S189">
            <v>0</v>
          </cell>
          <cell r="T189">
            <v>1057395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  <cell r="AD189">
            <v>0</v>
          </cell>
          <cell r="AE189">
            <v>494510</v>
          </cell>
          <cell r="AF189">
            <v>0</v>
          </cell>
          <cell r="AG189">
            <v>322800</v>
          </cell>
          <cell r="AH189">
            <v>0</v>
          </cell>
          <cell r="AI189">
            <v>109500</v>
          </cell>
          <cell r="AJ189">
            <v>6500</v>
          </cell>
          <cell r="AK189">
            <v>0</v>
          </cell>
          <cell r="AL189">
            <v>0</v>
          </cell>
          <cell r="AM189">
            <v>0</v>
          </cell>
          <cell r="AN189">
            <v>170219</v>
          </cell>
          <cell r="AO189">
            <v>0</v>
          </cell>
          <cell r="AP189">
            <v>0</v>
          </cell>
          <cell r="AQ189">
            <v>0</v>
          </cell>
          <cell r="AR189">
            <v>0</v>
          </cell>
          <cell r="AS189">
            <v>0</v>
          </cell>
          <cell r="AT189">
            <v>0</v>
          </cell>
          <cell r="AU189">
            <v>0</v>
          </cell>
          <cell r="AV189">
            <v>0</v>
          </cell>
          <cell r="AW189">
            <v>0</v>
          </cell>
          <cell r="AX189">
            <v>0</v>
          </cell>
          <cell r="AY189">
            <v>0</v>
          </cell>
          <cell r="AZ189">
            <v>0</v>
          </cell>
          <cell r="BA189">
            <v>0</v>
          </cell>
          <cell r="BB189">
            <v>0</v>
          </cell>
          <cell r="BC189">
            <v>53360</v>
          </cell>
          <cell r="BD189">
            <v>2269883</v>
          </cell>
          <cell r="BE189">
            <v>0</v>
          </cell>
          <cell r="BF189">
            <v>1500</v>
          </cell>
          <cell r="BG189">
            <v>1160143</v>
          </cell>
          <cell r="BH189">
            <v>0</v>
          </cell>
          <cell r="BI189">
            <v>0</v>
          </cell>
          <cell r="BJ189">
            <v>0</v>
          </cell>
          <cell r="BK189">
            <v>335550</v>
          </cell>
          <cell r="BL189">
            <v>0</v>
          </cell>
          <cell r="BM189">
            <v>0</v>
          </cell>
          <cell r="BN189">
            <v>0</v>
          </cell>
          <cell r="BO189">
            <v>0</v>
          </cell>
          <cell r="BP189">
            <v>246600</v>
          </cell>
          <cell r="BQ189">
            <v>0</v>
          </cell>
          <cell r="BR189">
            <v>0</v>
          </cell>
          <cell r="BS189">
            <v>0</v>
          </cell>
          <cell r="BT189">
            <v>264300</v>
          </cell>
          <cell r="BU189">
            <v>0</v>
          </cell>
          <cell r="BV189">
            <v>0</v>
          </cell>
          <cell r="BW189">
            <v>0</v>
          </cell>
          <cell r="BX189">
            <v>0</v>
          </cell>
          <cell r="BY189">
            <v>0</v>
          </cell>
          <cell r="BZ189">
            <v>0</v>
          </cell>
          <cell r="CA189">
            <v>0</v>
          </cell>
          <cell r="CB189">
            <v>0</v>
          </cell>
          <cell r="CC189">
            <v>57160</v>
          </cell>
          <cell r="CD189">
            <v>0</v>
          </cell>
          <cell r="CE189">
            <v>10320</v>
          </cell>
          <cell r="CF189">
            <v>0</v>
          </cell>
          <cell r="CG189">
            <v>84785</v>
          </cell>
          <cell r="CH189">
            <v>0</v>
          </cell>
          <cell r="CI189">
            <v>0</v>
          </cell>
          <cell r="CJ189">
            <v>0</v>
          </cell>
          <cell r="CK189">
            <v>0</v>
          </cell>
          <cell r="CL189">
            <v>0</v>
          </cell>
        </row>
        <row r="190">
          <cell r="A190" t="str">
            <v>5101010115.101</v>
          </cell>
          <cell r="B190" t="str">
            <v>เงินค่าตอบแทนพนักงานราชการ (บริการ)</v>
          </cell>
          <cell r="C190">
            <v>8491950</v>
          </cell>
          <cell r="D190">
            <v>72000</v>
          </cell>
          <cell r="E190">
            <v>255960</v>
          </cell>
          <cell r="F190">
            <v>268960</v>
          </cell>
          <cell r="G190">
            <v>0</v>
          </cell>
          <cell r="H190">
            <v>42640</v>
          </cell>
          <cell r="I190">
            <v>0</v>
          </cell>
          <cell r="J190">
            <v>315960</v>
          </cell>
          <cell r="K190">
            <v>0</v>
          </cell>
          <cell r="L190">
            <v>244390</v>
          </cell>
          <cell r="M190">
            <v>358540</v>
          </cell>
          <cell r="N190">
            <v>182370</v>
          </cell>
          <cell r="O190">
            <v>533219.6</v>
          </cell>
          <cell r="P190">
            <v>18000</v>
          </cell>
          <cell r="Q190">
            <v>0</v>
          </cell>
          <cell r="R190">
            <v>72000</v>
          </cell>
          <cell r="S190">
            <v>444600</v>
          </cell>
          <cell r="T190">
            <v>280080</v>
          </cell>
          <cell r="U190">
            <v>83400</v>
          </cell>
          <cell r="V190">
            <v>0</v>
          </cell>
          <cell r="W190">
            <v>2886036.45</v>
          </cell>
          <cell r="X190">
            <v>0</v>
          </cell>
          <cell r="Y190">
            <v>0</v>
          </cell>
          <cell r="Z190">
            <v>277260</v>
          </cell>
          <cell r="AA190">
            <v>0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  <cell r="AH190">
            <v>0</v>
          </cell>
          <cell r="AI190">
            <v>0</v>
          </cell>
          <cell r="AJ190">
            <v>0</v>
          </cell>
          <cell r="AK190">
            <v>2733839.33</v>
          </cell>
          <cell r="AL190">
            <v>275280</v>
          </cell>
          <cell r="AM190">
            <v>0</v>
          </cell>
          <cell r="AN190">
            <v>86307.86</v>
          </cell>
          <cell r="AO190">
            <v>291360</v>
          </cell>
          <cell r="AP190">
            <v>0</v>
          </cell>
          <cell r="AQ190">
            <v>0</v>
          </cell>
          <cell r="AR190">
            <v>316480</v>
          </cell>
          <cell r="AS190">
            <v>0</v>
          </cell>
          <cell r="AT190">
            <v>72000</v>
          </cell>
          <cell r="AU190">
            <v>0</v>
          </cell>
          <cell r="AV190">
            <v>0</v>
          </cell>
          <cell r="AW190">
            <v>0</v>
          </cell>
          <cell r="AX190">
            <v>0</v>
          </cell>
          <cell r="AY190">
            <v>0</v>
          </cell>
          <cell r="AZ190">
            <v>0</v>
          </cell>
          <cell r="BA190">
            <v>0</v>
          </cell>
          <cell r="BB190">
            <v>259440</v>
          </cell>
          <cell r="BC190">
            <v>4089975.53</v>
          </cell>
          <cell r="BD190">
            <v>0</v>
          </cell>
          <cell r="BE190">
            <v>285240</v>
          </cell>
          <cell r="BF190">
            <v>0</v>
          </cell>
          <cell r="BG190">
            <v>39180</v>
          </cell>
          <cell r="BH190">
            <v>422170</v>
          </cell>
          <cell r="BI190">
            <v>0</v>
          </cell>
          <cell r="BJ190">
            <v>0</v>
          </cell>
          <cell r="BK190">
            <v>90000</v>
          </cell>
          <cell r="BL190">
            <v>1228266</v>
          </cell>
          <cell r="BM190">
            <v>0</v>
          </cell>
          <cell r="BN190">
            <v>0</v>
          </cell>
          <cell r="BO190">
            <v>268160</v>
          </cell>
          <cell r="BP190">
            <v>0</v>
          </cell>
          <cell r="BQ190">
            <v>104550</v>
          </cell>
          <cell r="BR190">
            <v>2106508.21</v>
          </cell>
          <cell r="BS190">
            <v>0</v>
          </cell>
          <cell r="BT190">
            <v>36000</v>
          </cell>
          <cell r="BU190">
            <v>1060560</v>
          </cell>
          <cell r="BV190">
            <v>0</v>
          </cell>
          <cell r="BW190">
            <v>0</v>
          </cell>
          <cell r="BX190">
            <v>0</v>
          </cell>
          <cell r="BY190">
            <v>0</v>
          </cell>
          <cell r="BZ190">
            <v>0</v>
          </cell>
          <cell r="CA190">
            <v>0</v>
          </cell>
          <cell r="CB190">
            <v>405640</v>
          </cell>
          <cell r="CC190">
            <v>0</v>
          </cell>
          <cell r="CD190">
            <v>0</v>
          </cell>
          <cell r="CE190">
            <v>0</v>
          </cell>
          <cell r="CF190">
            <v>0</v>
          </cell>
          <cell r="CG190">
            <v>268680</v>
          </cell>
          <cell r="CH190">
            <v>0</v>
          </cell>
          <cell r="CI190">
            <v>0</v>
          </cell>
          <cell r="CJ190">
            <v>0</v>
          </cell>
          <cell r="CK190">
            <v>0</v>
          </cell>
          <cell r="CL190">
            <v>0</v>
          </cell>
        </row>
        <row r="191">
          <cell r="A191" t="str">
            <v>5101010115.102</v>
          </cell>
          <cell r="B191" t="str">
            <v>ค่าตอบแทนพนักงานราชการ (สนับสนุน)</v>
          </cell>
          <cell r="C191">
            <v>0</v>
          </cell>
          <cell r="D191">
            <v>222930</v>
          </cell>
          <cell r="E191">
            <v>404160</v>
          </cell>
          <cell r="F191">
            <v>222930</v>
          </cell>
          <cell r="G191">
            <v>730560</v>
          </cell>
          <cell r="H191">
            <v>425010.47</v>
          </cell>
          <cell r="I191">
            <v>415800</v>
          </cell>
          <cell r="J191">
            <v>372669.68</v>
          </cell>
          <cell r="K191">
            <v>681480</v>
          </cell>
          <cell r="L191">
            <v>560610</v>
          </cell>
          <cell r="M191">
            <v>881800</v>
          </cell>
          <cell r="N191">
            <v>114000</v>
          </cell>
          <cell r="O191">
            <v>3760714.96</v>
          </cell>
          <cell r="P191">
            <v>794820</v>
          </cell>
          <cell r="Q191">
            <v>779640</v>
          </cell>
          <cell r="R191">
            <v>688800</v>
          </cell>
          <cell r="S191">
            <v>277080</v>
          </cell>
          <cell r="T191">
            <v>441720</v>
          </cell>
          <cell r="U191">
            <v>516998.71</v>
          </cell>
          <cell r="V191">
            <v>573094.9</v>
          </cell>
          <cell r="W191">
            <v>4029878.71</v>
          </cell>
          <cell r="X191">
            <v>523920</v>
          </cell>
          <cell r="Y191">
            <v>518640</v>
          </cell>
          <cell r="Z191">
            <v>281460</v>
          </cell>
          <cell r="AA191">
            <v>437760</v>
          </cell>
          <cell r="AB191">
            <v>546960</v>
          </cell>
          <cell r="AC191">
            <v>206400</v>
          </cell>
          <cell r="AD191">
            <v>461880</v>
          </cell>
          <cell r="AE191">
            <v>449951.61</v>
          </cell>
          <cell r="AF191">
            <v>728880</v>
          </cell>
          <cell r="AG191">
            <v>745880</v>
          </cell>
          <cell r="AH191">
            <v>767520</v>
          </cell>
          <cell r="AI191">
            <v>530000</v>
          </cell>
          <cell r="AJ191">
            <v>52838.71</v>
          </cell>
          <cell r="AK191">
            <v>3519230</v>
          </cell>
          <cell r="AL191">
            <v>431860</v>
          </cell>
          <cell r="AM191">
            <v>243400</v>
          </cell>
          <cell r="AN191">
            <v>722062</v>
          </cell>
          <cell r="AO191">
            <v>286560</v>
          </cell>
          <cell r="AP191">
            <v>1133400</v>
          </cell>
          <cell r="AQ191">
            <v>350570</v>
          </cell>
          <cell r="AR191">
            <v>387200</v>
          </cell>
          <cell r="AS191">
            <v>0</v>
          </cell>
          <cell r="AT191">
            <v>542140.65</v>
          </cell>
          <cell r="AU191">
            <v>370903.22</v>
          </cell>
          <cell r="AV191">
            <v>264240</v>
          </cell>
          <cell r="AW191">
            <v>687340.55</v>
          </cell>
          <cell r="AX191">
            <v>257640</v>
          </cell>
          <cell r="AY191">
            <v>201030</v>
          </cell>
          <cell r="AZ191">
            <v>172150</v>
          </cell>
          <cell r="BA191">
            <v>2264539.5499999998</v>
          </cell>
          <cell r="BB191">
            <v>467880</v>
          </cell>
          <cell r="BC191">
            <v>4305169.13</v>
          </cell>
          <cell r="BD191">
            <v>729840</v>
          </cell>
          <cell r="BE191">
            <v>399600</v>
          </cell>
          <cell r="BF191">
            <v>742530</v>
          </cell>
          <cell r="BG191">
            <v>466980</v>
          </cell>
          <cell r="BH191">
            <v>884270</v>
          </cell>
          <cell r="BI191">
            <v>0</v>
          </cell>
          <cell r="BJ191">
            <v>216000</v>
          </cell>
          <cell r="BK191">
            <v>126000</v>
          </cell>
          <cell r="BL191">
            <v>4905373</v>
          </cell>
          <cell r="BM191">
            <v>745080</v>
          </cell>
          <cell r="BN191">
            <v>1014960</v>
          </cell>
          <cell r="BO191">
            <v>388818.66</v>
          </cell>
          <cell r="BP191">
            <v>754960</v>
          </cell>
          <cell r="BQ191">
            <v>638640</v>
          </cell>
          <cell r="BR191">
            <v>9655141.2799999993</v>
          </cell>
          <cell r="BS191">
            <v>567240</v>
          </cell>
          <cell r="BT191">
            <v>590580</v>
          </cell>
          <cell r="BU191">
            <v>1386729.68</v>
          </cell>
          <cell r="BV191">
            <v>188040</v>
          </cell>
          <cell r="BW191">
            <v>495360</v>
          </cell>
          <cell r="BX191">
            <v>980520</v>
          </cell>
          <cell r="BY191">
            <v>507420</v>
          </cell>
          <cell r="BZ191">
            <v>472080</v>
          </cell>
          <cell r="CA191">
            <v>506880</v>
          </cell>
          <cell r="CB191">
            <v>83070</v>
          </cell>
          <cell r="CC191">
            <v>792000</v>
          </cell>
          <cell r="CD191">
            <v>822940</v>
          </cell>
          <cell r="CE191">
            <v>691020</v>
          </cell>
          <cell r="CF191">
            <v>723046.75</v>
          </cell>
          <cell r="CG191">
            <v>449660</v>
          </cell>
          <cell r="CH191">
            <v>523920</v>
          </cell>
          <cell r="CI191">
            <v>661920</v>
          </cell>
          <cell r="CJ191">
            <v>822142.68</v>
          </cell>
          <cell r="CK191">
            <v>399410.32</v>
          </cell>
          <cell r="CL191">
            <v>741240</v>
          </cell>
        </row>
        <row r="192">
          <cell r="A192" t="str">
            <v>5101010116.101</v>
          </cell>
          <cell r="B192" t="str">
            <v>เงินค่าครองชีพสำหรับข้าราชการ (บริการ)</v>
          </cell>
          <cell r="C192">
            <v>75804.47</v>
          </cell>
          <cell r="D192">
            <v>0</v>
          </cell>
          <cell r="E192">
            <v>86385</v>
          </cell>
          <cell r="F192">
            <v>42109.35</v>
          </cell>
          <cell r="G192">
            <v>16814.5</v>
          </cell>
          <cell r="H192">
            <v>163360</v>
          </cell>
          <cell r="I192">
            <v>34162.36</v>
          </cell>
          <cell r="J192">
            <v>8120</v>
          </cell>
          <cell r="K192">
            <v>4575</v>
          </cell>
          <cell r="L192">
            <v>0</v>
          </cell>
          <cell r="M192">
            <v>0</v>
          </cell>
          <cell r="N192">
            <v>0</v>
          </cell>
          <cell r="O192">
            <v>12195.22</v>
          </cell>
          <cell r="P192">
            <v>0</v>
          </cell>
          <cell r="Q192">
            <v>24045.16</v>
          </cell>
          <cell r="R192">
            <v>1890</v>
          </cell>
          <cell r="S192">
            <v>14475</v>
          </cell>
          <cell r="T192">
            <v>40291.5</v>
          </cell>
          <cell r="U192">
            <v>28000</v>
          </cell>
          <cell r="V192">
            <v>12700.65</v>
          </cell>
          <cell r="W192">
            <v>29792.27</v>
          </cell>
          <cell r="X192">
            <v>37167.42</v>
          </cell>
          <cell r="Y192">
            <v>16709.68</v>
          </cell>
          <cell r="Z192">
            <v>2010</v>
          </cell>
          <cell r="AA192">
            <v>0</v>
          </cell>
          <cell r="AB192">
            <v>0</v>
          </cell>
          <cell r="AC192">
            <v>9230</v>
          </cell>
          <cell r="AD192">
            <v>0</v>
          </cell>
          <cell r="AE192">
            <v>19094.169999999998</v>
          </cell>
          <cell r="AF192">
            <v>0</v>
          </cell>
          <cell r="AG192">
            <v>33684.33</v>
          </cell>
          <cell r="AH192">
            <v>135</v>
          </cell>
          <cell r="AI192">
            <v>63759.839999999997</v>
          </cell>
          <cell r="AJ192">
            <v>0</v>
          </cell>
          <cell r="AK192">
            <v>57711.16</v>
          </cell>
          <cell r="AL192">
            <v>10920</v>
          </cell>
          <cell r="AM192">
            <v>21407.58</v>
          </cell>
          <cell r="AN192">
            <v>2795</v>
          </cell>
          <cell r="AO192">
            <v>17940</v>
          </cell>
          <cell r="AP192">
            <v>5100</v>
          </cell>
          <cell r="AQ192">
            <v>0</v>
          </cell>
          <cell r="AR192">
            <v>56415</v>
          </cell>
          <cell r="AS192">
            <v>0</v>
          </cell>
          <cell r="AT192">
            <v>27645</v>
          </cell>
          <cell r="AU192">
            <v>19587.419999999998</v>
          </cell>
          <cell r="AV192">
            <v>6630</v>
          </cell>
          <cell r="AW192">
            <v>21757.42</v>
          </cell>
          <cell r="AX192">
            <v>0</v>
          </cell>
          <cell r="AY192">
            <v>3780</v>
          </cell>
          <cell r="AZ192">
            <v>4680</v>
          </cell>
          <cell r="BA192">
            <v>0</v>
          </cell>
          <cell r="BB192">
            <v>15300</v>
          </cell>
          <cell r="BC192">
            <v>544925.17000000004</v>
          </cell>
          <cell r="BD192">
            <v>9720</v>
          </cell>
          <cell r="BE192">
            <v>0</v>
          </cell>
          <cell r="BF192">
            <v>52064.35</v>
          </cell>
          <cell r="BG192">
            <v>26975.57</v>
          </cell>
          <cell r="BH192">
            <v>0</v>
          </cell>
          <cell r="BI192">
            <v>2015.32</v>
          </cell>
          <cell r="BJ192">
            <v>12553.06</v>
          </cell>
          <cell r="BK192">
            <v>0</v>
          </cell>
          <cell r="BL192">
            <v>501080</v>
          </cell>
          <cell r="BM192">
            <v>39099.21</v>
          </cell>
          <cell r="BN192">
            <v>2240</v>
          </cell>
          <cell r="BO192">
            <v>3925</v>
          </cell>
          <cell r="BP192">
            <v>90</v>
          </cell>
          <cell r="BQ192">
            <v>2115</v>
          </cell>
          <cell r="BR192">
            <v>27981.32</v>
          </cell>
          <cell r="BS192">
            <v>14727.42</v>
          </cell>
          <cell r="BT192">
            <v>0</v>
          </cell>
          <cell r="BU192">
            <v>50704.91</v>
          </cell>
          <cell r="BV192">
            <v>23820</v>
          </cell>
          <cell r="BW192">
            <v>8130</v>
          </cell>
          <cell r="BX192">
            <v>17370</v>
          </cell>
          <cell r="BY192">
            <v>2964.19</v>
          </cell>
          <cell r="BZ192">
            <v>12600</v>
          </cell>
          <cell r="CA192">
            <v>8850</v>
          </cell>
          <cell r="CB192">
            <v>0</v>
          </cell>
          <cell r="CC192">
            <v>46030.64</v>
          </cell>
          <cell r="CD192">
            <v>5695</v>
          </cell>
          <cell r="CE192">
            <v>49020</v>
          </cell>
          <cell r="CF192">
            <v>34873.54</v>
          </cell>
          <cell r="CG192">
            <v>39097.42</v>
          </cell>
          <cell r="CH192">
            <v>21246.33</v>
          </cell>
          <cell r="CI192">
            <v>8880</v>
          </cell>
          <cell r="CJ192">
            <v>70034.47</v>
          </cell>
          <cell r="CK192">
            <v>0</v>
          </cell>
          <cell r="CL192">
            <v>41058.629999999997</v>
          </cell>
        </row>
        <row r="193">
          <cell r="A193" t="str">
            <v>5101010116.102</v>
          </cell>
          <cell r="B193" t="str">
            <v>เงินค่าครองชีพสำหรับข้าราชการ(สนับสนุน)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1785</v>
          </cell>
          <cell r="L193">
            <v>0</v>
          </cell>
          <cell r="M193">
            <v>0</v>
          </cell>
          <cell r="N193">
            <v>0</v>
          </cell>
          <cell r="O193">
            <v>7680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9461.61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6400</v>
          </cell>
          <cell r="AD193">
            <v>0</v>
          </cell>
          <cell r="AE193">
            <v>665</v>
          </cell>
          <cell r="AF193">
            <v>0</v>
          </cell>
          <cell r="AG193">
            <v>0</v>
          </cell>
          <cell r="AH193">
            <v>0</v>
          </cell>
          <cell r="AI193">
            <v>0</v>
          </cell>
          <cell r="AJ193">
            <v>14153.06</v>
          </cell>
          <cell r="AK193">
            <v>1785</v>
          </cell>
          <cell r="AL193">
            <v>15300</v>
          </cell>
          <cell r="AM193">
            <v>0</v>
          </cell>
          <cell r="AN193">
            <v>705</v>
          </cell>
          <cell r="AO193">
            <v>0</v>
          </cell>
          <cell r="AP193">
            <v>0</v>
          </cell>
          <cell r="AQ193">
            <v>0</v>
          </cell>
          <cell r="AR193">
            <v>0</v>
          </cell>
          <cell r="AS193">
            <v>0</v>
          </cell>
          <cell r="AT193">
            <v>10045</v>
          </cell>
          <cell r="AU193">
            <v>0</v>
          </cell>
          <cell r="AV193">
            <v>0</v>
          </cell>
          <cell r="AW193">
            <v>6330</v>
          </cell>
          <cell r="AX193">
            <v>0</v>
          </cell>
          <cell r="AY193">
            <v>15420</v>
          </cell>
          <cell r="AZ193">
            <v>0</v>
          </cell>
          <cell r="BA193">
            <v>0</v>
          </cell>
          <cell r="BB193">
            <v>19080</v>
          </cell>
          <cell r="BC193">
            <v>18535</v>
          </cell>
          <cell r="BD193">
            <v>7665</v>
          </cell>
          <cell r="BE193">
            <v>10155</v>
          </cell>
          <cell r="BF193">
            <v>0</v>
          </cell>
          <cell r="BG193">
            <v>0</v>
          </cell>
          <cell r="BH193">
            <v>0</v>
          </cell>
          <cell r="BI193">
            <v>0</v>
          </cell>
          <cell r="BJ193">
            <v>0</v>
          </cell>
          <cell r="BK193">
            <v>6247.5</v>
          </cell>
          <cell r="BL193">
            <v>0</v>
          </cell>
          <cell r="BM193">
            <v>0</v>
          </cell>
          <cell r="BN193">
            <v>0</v>
          </cell>
          <cell r="BO193">
            <v>3925</v>
          </cell>
          <cell r="BP193">
            <v>9134</v>
          </cell>
          <cell r="BQ193">
            <v>7650</v>
          </cell>
          <cell r="BR193">
            <v>30308.23</v>
          </cell>
          <cell r="BS193">
            <v>0</v>
          </cell>
          <cell r="BT193">
            <v>0</v>
          </cell>
          <cell r="BU193">
            <v>0</v>
          </cell>
          <cell r="BV193">
            <v>0</v>
          </cell>
          <cell r="BW193">
            <v>0</v>
          </cell>
          <cell r="BX193">
            <v>0</v>
          </cell>
          <cell r="BY193">
            <v>0</v>
          </cell>
          <cell r="BZ193">
            <v>0</v>
          </cell>
          <cell r="CA193">
            <v>0</v>
          </cell>
          <cell r="CB193">
            <v>0</v>
          </cell>
          <cell r="CC193">
            <v>0</v>
          </cell>
          <cell r="CD193">
            <v>0</v>
          </cell>
          <cell r="CE193">
            <v>0</v>
          </cell>
          <cell r="CF193">
            <v>0</v>
          </cell>
          <cell r="CG193">
            <v>0</v>
          </cell>
          <cell r="CH193">
            <v>0</v>
          </cell>
          <cell r="CI193">
            <v>0</v>
          </cell>
          <cell r="CJ193">
            <v>0</v>
          </cell>
          <cell r="CK193">
            <v>0</v>
          </cell>
          <cell r="CL193">
            <v>3587.5</v>
          </cell>
        </row>
        <row r="194">
          <cell r="A194" t="str">
            <v>5101010116.103</v>
          </cell>
          <cell r="B194" t="str">
            <v>เงินค่าครองชีพสำหรับลูกจ้างประจำ(บริการ)</v>
          </cell>
          <cell r="C194">
            <v>0</v>
          </cell>
          <cell r="D194">
            <v>0</v>
          </cell>
          <cell r="E194">
            <v>1430.4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0</v>
          </cell>
          <cell r="AJ194">
            <v>0</v>
          </cell>
          <cell r="AK194">
            <v>0</v>
          </cell>
          <cell r="AL194">
            <v>0</v>
          </cell>
          <cell r="AM194">
            <v>0</v>
          </cell>
          <cell r="AN194">
            <v>0</v>
          </cell>
          <cell r="AO194">
            <v>0</v>
          </cell>
          <cell r="AP194">
            <v>0</v>
          </cell>
          <cell r="AQ194">
            <v>0</v>
          </cell>
          <cell r="AR194">
            <v>2346.8000000000002</v>
          </cell>
          <cell r="AS194">
            <v>0</v>
          </cell>
          <cell r="AT194">
            <v>0</v>
          </cell>
          <cell r="AU194">
            <v>0</v>
          </cell>
          <cell r="AV194">
            <v>0</v>
          </cell>
          <cell r="AW194">
            <v>0</v>
          </cell>
          <cell r="AX194">
            <v>0</v>
          </cell>
          <cell r="AY194">
            <v>0</v>
          </cell>
          <cell r="AZ194">
            <v>0</v>
          </cell>
          <cell r="BA194">
            <v>0</v>
          </cell>
          <cell r="BB194">
            <v>0</v>
          </cell>
          <cell r="BC194">
            <v>0</v>
          </cell>
          <cell r="BD194">
            <v>0</v>
          </cell>
          <cell r="BE194">
            <v>0</v>
          </cell>
          <cell r="BF194">
            <v>0</v>
          </cell>
          <cell r="BG194">
            <v>0</v>
          </cell>
          <cell r="BH194">
            <v>0</v>
          </cell>
          <cell r="BI194">
            <v>0</v>
          </cell>
          <cell r="BJ194">
            <v>0</v>
          </cell>
          <cell r="BK194">
            <v>0</v>
          </cell>
          <cell r="BL194">
            <v>0</v>
          </cell>
          <cell r="BM194">
            <v>0</v>
          </cell>
          <cell r="BN194">
            <v>0</v>
          </cell>
          <cell r="BO194">
            <v>0</v>
          </cell>
          <cell r="BP194">
            <v>0</v>
          </cell>
          <cell r="BQ194">
            <v>0</v>
          </cell>
          <cell r="BR194">
            <v>0</v>
          </cell>
          <cell r="BS194">
            <v>0</v>
          </cell>
          <cell r="BT194">
            <v>0</v>
          </cell>
          <cell r="BU194">
            <v>0</v>
          </cell>
          <cell r="BV194">
            <v>0</v>
          </cell>
          <cell r="BW194">
            <v>0</v>
          </cell>
          <cell r="BX194">
            <v>0</v>
          </cell>
          <cell r="BY194">
            <v>0</v>
          </cell>
          <cell r="BZ194">
            <v>0</v>
          </cell>
          <cell r="CA194">
            <v>0</v>
          </cell>
          <cell r="CB194">
            <v>0</v>
          </cell>
          <cell r="CC194">
            <v>0</v>
          </cell>
          <cell r="CD194">
            <v>0</v>
          </cell>
          <cell r="CE194">
            <v>0</v>
          </cell>
          <cell r="CF194">
            <v>0</v>
          </cell>
          <cell r="CG194">
            <v>0</v>
          </cell>
          <cell r="CH194">
            <v>0</v>
          </cell>
          <cell r="CI194">
            <v>0</v>
          </cell>
          <cell r="CJ194">
            <v>0</v>
          </cell>
          <cell r="CK194">
            <v>0</v>
          </cell>
          <cell r="CL194">
            <v>0</v>
          </cell>
        </row>
        <row r="195">
          <cell r="A195" t="str">
            <v>5101010116.104</v>
          </cell>
          <cell r="B195" t="str">
            <v>เงินค่าครองชีพสำหรับลูกจ้างประจำ(สนับสนุน)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0</v>
          </cell>
          <cell r="AK195">
            <v>3146.4</v>
          </cell>
          <cell r="AL195">
            <v>0</v>
          </cell>
          <cell r="AM195">
            <v>0</v>
          </cell>
          <cell r="AN195">
            <v>0</v>
          </cell>
          <cell r="AO195">
            <v>0</v>
          </cell>
          <cell r="AP195">
            <v>0</v>
          </cell>
          <cell r="AQ195">
            <v>0</v>
          </cell>
          <cell r="AR195">
            <v>0</v>
          </cell>
          <cell r="AS195">
            <v>0</v>
          </cell>
          <cell r="AT195">
            <v>0</v>
          </cell>
          <cell r="AU195">
            <v>0</v>
          </cell>
          <cell r="AV195">
            <v>0</v>
          </cell>
          <cell r="AW195">
            <v>0</v>
          </cell>
          <cell r="AX195">
            <v>0</v>
          </cell>
          <cell r="AY195">
            <v>0</v>
          </cell>
          <cell r="AZ195">
            <v>420.2</v>
          </cell>
          <cell r="BA195">
            <v>0</v>
          </cell>
          <cell r="BB195">
            <v>0</v>
          </cell>
          <cell r="BC195">
            <v>0</v>
          </cell>
          <cell r="BD195">
            <v>0</v>
          </cell>
          <cell r="BE195">
            <v>0</v>
          </cell>
          <cell r="BF195">
            <v>0</v>
          </cell>
          <cell r="BG195">
            <v>0</v>
          </cell>
          <cell r="BH195">
            <v>0</v>
          </cell>
          <cell r="BI195">
            <v>0</v>
          </cell>
          <cell r="BJ195">
            <v>0</v>
          </cell>
          <cell r="BK195">
            <v>0</v>
          </cell>
          <cell r="BL195">
            <v>0</v>
          </cell>
          <cell r="BM195">
            <v>0</v>
          </cell>
          <cell r="BN195">
            <v>0</v>
          </cell>
          <cell r="BO195">
            <v>0</v>
          </cell>
          <cell r="BP195">
            <v>0</v>
          </cell>
          <cell r="BQ195">
            <v>0</v>
          </cell>
          <cell r="BR195">
            <v>0</v>
          </cell>
          <cell r="BS195">
            <v>0</v>
          </cell>
          <cell r="BT195">
            <v>0</v>
          </cell>
          <cell r="BU195">
            <v>0</v>
          </cell>
          <cell r="BV195">
            <v>0</v>
          </cell>
          <cell r="BW195">
            <v>0</v>
          </cell>
          <cell r="BX195">
            <v>0</v>
          </cell>
          <cell r="BY195">
            <v>0</v>
          </cell>
          <cell r="BZ195">
            <v>0</v>
          </cell>
          <cell r="CA195">
            <v>0</v>
          </cell>
          <cell r="CB195">
            <v>0</v>
          </cell>
          <cell r="CC195">
            <v>0</v>
          </cell>
          <cell r="CD195">
            <v>0</v>
          </cell>
          <cell r="CE195">
            <v>0</v>
          </cell>
          <cell r="CF195">
            <v>0</v>
          </cell>
          <cell r="CG195">
            <v>0</v>
          </cell>
          <cell r="CH195">
            <v>0</v>
          </cell>
          <cell r="CI195">
            <v>0</v>
          </cell>
          <cell r="CJ195">
            <v>0</v>
          </cell>
          <cell r="CK195">
            <v>0</v>
          </cell>
          <cell r="CL195">
            <v>0</v>
          </cell>
        </row>
        <row r="196">
          <cell r="A196" t="str">
            <v>5101010116.105</v>
          </cell>
          <cell r="B196" t="str">
            <v>เงินค่าครองชีพสำหรับพนักงานราชการ(บริการ)</v>
          </cell>
          <cell r="C196">
            <v>159205</v>
          </cell>
          <cell r="D196">
            <v>0</v>
          </cell>
          <cell r="E196">
            <v>13000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4000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4860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2860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0</v>
          </cell>
          <cell r="AL196">
            <v>0</v>
          </cell>
          <cell r="AM196">
            <v>0</v>
          </cell>
          <cell r="AN196">
            <v>0</v>
          </cell>
          <cell r="AO196">
            <v>0</v>
          </cell>
          <cell r="AP196">
            <v>0</v>
          </cell>
          <cell r="AQ196">
            <v>0</v>
          </cell>
          <cell r="AR196">
            <v>0</v>
          </cell>
          <cell r="AS196">
            <v>0</v>
          </cell>
          <cell r="AT196">
            <v>0</v>
          </cell>
          <cell r="AU196">
            <v>0</v>
          </cell>
          <cell r="AV196">
            <v>0</v>
          </cell>
          <cell r="AW196">
            <v>0</v>
          </cell>
          <cell r="AX196">
            <v>0</v>
          </cell>
          <cell r="AY196">
            <v>0</v>
          </cell>
          <cell r="AZ196">
            <v>0</v>
          </cell>
          <cell r="BA196">
            <v>0</v>
          </cell>
          <cell r="BB196">
            <v>0</v>
          </cell>
          <cell r="BC196">
            <v>0</v>
          </cell>
          <cell r="BD196">
            <v>0</v>
          </cell>
          <cell r="BE196">
            <v>0</v>
          </cell>
          <cell r="BF196">
            <v>0</v>
          </cell>
          <cell r="BG196">
            <v>0</v>
          </cell>
          <cell r="BH196">
            <v>16000</v>
          </cell>
          <cell r="BI196">
            <v>0</v>
          </cell>
          <cell r="BJ196">
            <v>0</v>
          </cell>
          <cell r="BK196">
            <v>0</v>
          </cell>
          <cell r="BL196">
            <v>960</v>
          </cell>
          <cell r="BM196">
            <v>0</v>
          </cell>
          <cell r="BN196">
            <v>0</v>
          </cell>
          <cell r="BO196">
            <v>0</v>
          </cell>
          <cell r="BP196">
            <v>0</v>
          </cell>
          <cell r="BQ196">
            <v>0</v>
          </cell>
          <cell r="BR196">
            <v>0</v>
          </cell>
          <cell r="BS196">
            <v>0</v>
          </cell>
          <cell r="BT196">
            <v>0</v>
          </cell>
          <cell r="BU196">
            <v>0</v>
          </cell>
          <cell r="BV196">
            <v>0</v>
          </cell>
          <cell r="BW196">
            <v>0</v>
          </cell>
          <cell r="BX196">
            <v>0</v>
          </cell>
          <cell r="BY196">
            <v>0</v>
          </cell>
          <cell r="BZ196">
            <v>0</v>
          </cell>
          <cell r="CA196">
            <v>0</v>
          </cell>
          <cell r="CB196">
            <v>0</v>
          </cell>
          <cell r="CC196">
            <v>0</v>
          </cell>
          <cell r="CD196">
            <v>0</v>
          </cell>
          <cell r="CE196">
            <v>0</v>
          </cell>
          <cell r="CF196">
            <v>0</v>
          </cell>
          <cell r="CG196">
            <v>0</v>
          </cell>
          <cell r="CH196">
            <v>0</v>
          </cell>
          <cell r="CI196">
            <v>0</v>
          </cell>
          <cell r="CJ196">
            <v>0</v>
          </cell>
          <cell r="CK196">
            <v>0</v>
          </cell>
          <cell r="CL196">
            <v>0</v>
          </cell>
        </row>
        <row r="197">
          <cell r="A197" t="str">
            <v>5101010116.106</v>
          </cell>
          <cell r="B197" t="str">
            <v>เงินค่าครองชีพสำหรับพนักงานราชการ(สนับสนุน)</v>
          </cell>
          <cell r="C197">
            <v>0</v>
          </cell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  <cell r="AJ197">
            <v>0</v>
          </cell>
          <cell r="AK197">
            <v>0</v>
          </cell>
          <cell r="AL197">
            <v>0</v>
          </cell>
          <cell r="AM197">
            <v>0</v>
          </cell>
          <cell r="AN197">
            <v>0</v>
          </cell>
          <cell r="AO197">
            <v>0</v>
          </cell>
          <cell r="AP197">
            <v>0</v>
          </cell>
          <cell r="AQ197">
            <v>0</v>
          </cell>
          <cell r="AR197">
            <v>0</v>
          </cell>
          <cell r="AS197">
            <v>0</v>
          </cell>
          <cell r="AT197">
            <v>0</v>
          </cell>
          <cell r="AU197">
            <v>0</v>
          </cell>
          <cell r="AV197">
            <v>0</v>
          </cell>
          <cell r="AW197">
            <v>0</v>
          </cell>
          <cell r="AX197">
            <v>0</v>
          </cell>
          <cell r="AY197">
            <v>0</v>
          </cell>
          <cell r="AZ197">
            <v>0</v>
          </cell>
          <cell r="BA197">
            <v>0</v>
          </cell>
          <cell r="BB197">
            <v>0</v>
          </cell>
          <cell r="BC197">
            <v>0</v>
          </cell>
          <cell r="BD197">
            <v>0</v>
          </cell>
          <cell r="BE197">
            <v>0</v>
          </cell>
          <cell r="BF197">
            <v>0</v>
          </cell>
          <cell r="BG197">
            <v>0</v>
          </cell>
          <cell r="BH197">
            <v>0</v>
          </cell>
          <cell r="BI197">
            <v>0</v>
          </cell>
          <cell r="BJ197">
            <v>0</v>
          </cell>
          <cell r="BK197">
            <v>0</v>
          </cell>
          <cell r="BL197">
            <v>0</v>
          </cell>
          <cell r="BM197">
            <v>0</v>
          </cell>
          <cell r="BN197">
            <v>0</v>
          </cell>
          <cell r="BO197">
            <v>0</v>
          </cell>
          <cell r="BP197">
            <v>0</v>
          </cell>
          <cell r="BQ197">
            <v>0</v>
          </cell>
          <cell r="BR197">
            <v>0</v>
          </cell>
          <cell r="BS197">
            <v>0</v>
          </cell>
          <cell r="BT197">
            <v>0</v>
          </cell>
          <cell r="BU197">
            <v>0</v>
          </cell>
          <cell r="BV197">
            <v>0</v>
          </cell>
          <cell r="BW197">
            <v>0</v>
          </cell>
          <cell r="BX197">
            <v>0</v>
          </cell>
          <cell r="BY197">
            <v>0</v>
          </cell>
          <cell r="BZ197">
            <v>0</v>
          </cell>
          <cell r="CA197">
            <v>0</v>
          </cell>
          <cell r="CB197">
            <v>0</v>
          </cell>
          <cell r="CC197">
            <v>0</v>
          </cell>
          <cell r="CD197">
            <v>0</v>
          </cell>
          <cell r="CE197">
            <v>0</v>
          </cell>
          <cell r="CF197">
            <v>0</v>
          </cell>
          <cell r="CG197">
            <v>0</v>
          </cell>
          <cell r="CH197">
            <v>0</v>
          </cell>
          <cell r="CI197">
            <v>0</v>
          </cell>
          <cell r="CJ197">
            <v>0</v>
          </cell>
          <cell r="CK197">
            <v>0</v>
          </cell>
          <cell r="CL197">
            <v>0</v>
          </cell>
        </row>
        <row r="198">
          <cell r="A198" t="str">
            <v>5101010199.101</v>
          </cell>
          <cell r="B198" t="str">
            <v>เงินตอบแทนรายเดือนสำหรับข้าราชการเท่ากับอัตราเงินประจำตำแหน่ง (บริการ)</v>
          </cell>
          <cell r="C198">
            <v>2667463.87</v>
          </cell>
          <cell r="D198">
            <v>255500</v>
          </cell>
          <cell r="E198">
            <v>258748.39</v>
          </cell>
          <cell r="F198">
            <v>387600</v>
          </cell>
          <cell r="G198">
            <v>67200</v>
          </cell>
          <cell r="H198">
            <v>0</v>
          </cell>
          <cell r="I198">
            <v>201600</v>
          </cell>
          <cell r="J198">
            <v>267709.34999999998</v>
          </cell>
          <cell r="K198">
            <v>145860</v>
          </cell>
          <cell r="L198">
            <v>201600</v>
          </cell>
          <cell r="M198">
            <v>447519.31</v>
          </cell>
          <cell r="N198">
            <v>0</v>
          </cell>
          <cell r="O198">
            <v>995626.67</v>
          </cell>
          <cell r="P198">
            <v>134400</v>
          </cell>
          <cell r="Q198">
            <v>0</v>
          </cell>
          <cell r="R198">
            <v>139500</v>
          </cell>
          <cell r="S198">
            <v>117600</v>
          </cell>
          <cell r="T198">
            <v>0</v>
          </cell>
          <cell r="U198">
            <v>429800</v>
          </cell>
          <cell r="V198">
            <v>39200</v>
          </cell>
          <cell r="W198">
            <v>2626220.4300000002</v>
          </cell>
          <cell r="X198">
            <v>134773.32999999999</v>
          </cell>
          <cell r="Y198">
            <v>218400</v>
          </cell>
          <cell r="Z198">
            <v>145600</v>
          </cell>
          <cell r="AA198">
            <v>134400</v>
          </cell>
          <cell r="AB198">
            <v>184800</v>
          </cell>
          <cell r="AC198">
            <v>190773.33</v>
          </cell>
          <cell r="AD198">
            <v>291938.34000000003</v>
          </cell>
          <cell r="AE198">
            <v>140732.42000000001</v>
          </cell>
          <cell r="AF198">
            <v>94565</v>
          </cell>
          <cell r="AG198">
            <v>134400</v>
          </cell>
          <cell r="AH198">
            <v>388275</v>
          </cell>
          <cell r="AI198">
            <v>366451.61</v>
          </cell>
          <cell r="AJ198">
            <v>56000</v>
          </cell>
          <cell r="AK198">
            <v>5704995.2699999996</v>
          </cell>
          <cell r="AL198">
            <v>168000</v>
          </cell>
          <cell r="AM198">
            <v>67200</v>
          </cell>
          <cell r="AN198">
            <v>201600</v>
          </cell>
          <cell r="AO198">
            <v>467806.45</v>
          </cell>
          <cell r="AP198">
            <v>0</v>
          </cell>
          <cell r="AQ198">
            <v>0</v>
          </cell>
          <cell r="AR198">
            <v>790900</v>
          </cell>
          <cell r="AS198">
            <v>4065</v>
          </cell>
          <cell r="AT198">
            <v>209800</v>
          </cell>
          <cell r="AU198">
            <v>376577.42</v>
          </cell>
          <cell r="AV198">
            <v>223813.33</v>
          </cell>
          <cell r="AW198">
            <v>61600</v>
          </cell>
          <cell r="AX198">
            <v>46500</v>
          </cell>
          <cell r="AY198">
            <v>67200</v>
          </cell>
          <cell r="AZ198">
            <v>0</v>
          </cell>
          <cell r="BA198">
            <v>3298283.33</v>
          </cell>
          <cell r="BB198">
            <v>0</v>
          </cell>
          <cell r="BC198">
            <v>2817958.06</v>
          </cell>
          <cell r="BD198">
            <v>50870</v>
          </cell>
          <cell r="BE198">
            <v>184800</v>
          </cell>
          <cell r="BF198">
            <v>174800</v>
          </cell>
          <cell r="BG198">
            <v>1110293.3400000001</v>
          </cell>
          <cell r="BH198">
            <v>135400</v>
          </cell>
          <cell r="BI198">
            <v>0</v>
          </cell>
          <cell r="BJ198">
            <v>0</v>
          </cell>
          <cell r="BK198">
            <v>67200</v>
          </cell>
          <cell r="BL198">
            <v>1182486.67</v>
          </cell>
          <cell r="BM198">
            <v>362125.81</v>
          </cell>
          <cell r="BN198">
            <v>134400</v>
          </cell>
          <cell r="BO198">
            <v>268800</v>
          </cell>
          <cell r="BP198">
            <v>134400</v>
          </cell>
          <cell r="BQ198">
            <v>134400</v>
          </cell>
          <cell r="BR198">
            <v>9746925.1400000006</v>
          </cell>
          <cell r="BS198">
            <v>0</v>
          </cell>
          <cell r="BT198">
            <v>253200</v>
          </cell>
          <cell r="BU198">
            <v>1402612.9</v>
          </cell>
          <cell r="BV198">
            <v>0</v>
          </cell>
          <cell r="BW198">
            <v>0</v>
          </cell>
          <cell r="BX198">
            <v>505200</v>
          </cell>
          <cell r="BY198">
            <v>0</v>
          </cell>
          <cell r="BZ198">
            <v>253200</v>
          </cell>
          <cell r="CA198">
            <v>46500</v>
          </cell>
          <cell r="CB198">
            <v>320400</v>
          </cell>
          <cell r="CC198">
            <v>607200</v>
          </cell>
          <cell r="CD198">
            <v>320400</v>
          </cell>
          <cell r="CE198">
            <v>304800</v>
          </cell>
          <cell r="CF198">
            <v>5600</v>
          </cell>
          <cell r="CG198">
            <v>52100</v>
          </cell>
          <cell r="CH198">
            <v>0</v>
          </cell>
          <cell r="CI198">
            <v>253200</v>
          </cell>
          <cell r="CJ198">
            <v>265300</v>
          </cell>
          <cell r="CK198">
            <v>0</v>
          </cell>
          <cell r="CL198">
            <v>67200</v>
          </cell>
        </row>
        <row r="199">
          <cell r="A199" t="str">
            <v>5101010199.102</v>
          </cell>
          <cell r="B199" t="str">
            <v>เงินตอบแทนชำนาญการพิเศษที่ไม่ใช่วิชาชีพ (สนับสนุน)</v>
          </cell>
          <cell r="C199">
            <v>168000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38500</v>
          </cell>
          <cell r="X199">
            <v>0</v>
          </cell>
          <cell r="Y199">
            <v>0</v>
          </cell>
          <cell r="Z199">
            <v>0</v>
          </cell>
          <cell r="AA199">
            <v>0</v>
          </cell>
          <cell r="AB199">
            <v>0</v>
          </cell>
          <cell r="AC199">
            <v>0</v>
          </cell>
          <cell r="AD199">
            <v>143000</v>
          </cell>
          <cell r="AE199">
            <v>0</v>
          </cell>
          <cell r="AF199">
            <v>0</v>
          </cell>
          <cell r="AG199">
            <v>0</v>
          </cell>
          <cell r="AH199">
            <v>0</v>
          </cell>
          <cell r="AI199">
            <v>0</v>
          </cell>
          <cell r="AJ199">
            <v>0</v>
          </cell>
          <cell r="AK199">
            <v>201532.26</v>
          </cell>
          <cell r="AL199">
            <v>0</v>
          </cell>
          <cell r="AM199">
            <v>0</v>
          </cell>
          <cell r="AN199">
            <v>0</v>
          </cell>
          <cell r="AO199">
            <v>0</v>
          </cell>
          <cell r="AP199">
            <v>0</v>
          </cell>
          <cell r="AQ199">
            <v>0</v>
          </cell>
          <cell r="AR199">
            <v>0</v>
          </cell>
          <cell r="AS199">
            <v>0</v>
          </cell>
          <cell r="AT199">
            <v>0</v>
          </cell>
          <cell r="AU199">
            <v>0</v>
          </cell>
          <cell r="AV199">
            <v>0</v>
          </cell>
          <cell r="AW199">
            <v>0</v>
          </cell>
          <cell r="AX199">
            <v>0</v>
          </cell>
          <cell r="AY199">
            <v>0</v>
          </cell>
          <cell r="AZ199">
            <v>0</v>
          </cell>
          <cell r="BA199">
            <v>0</v>
          </cell>
          <cell r="BB199">
            <v>0</v>
          </cell>
          <cell r="BC199">
            <v>56000</v>
          </cell>
          <cell r="BD199">
            <v>0</v>
          </cell>
          <cell r="BE199">
            <v>3500</v>
          </cell>
          <cell r="BF199">
            <v>0</v>
          </cell>
          <cell r="BG199">
            <v>0</v>
          </cell>
          <cell r="BH199">
            <v>0</v>
          </cell>
          <cell r="BI199">
            <v>0</v>
          </cell>
          <cell r="BJ199">
            <v>0</v>
          </cell>
          <cell r="BK199">
            <v>0</v>
          </cell>
          <cell r="BL199">
            <v>80500</v>
          </cell>
          <cell r="BM199">
            <v>0</v>
          </cell>
          <cell r="BN199">
            <v>0</v>
          </cell>
          <cell r="BO199">
            <v>0</v>
          </cell>
          <cell r="BP199">
            <v>0</v>
          </cell>
          <cell r="BQ199">
            <v>0</v>
          </cell>
          <cell r="BR199">
            <v>247333.33</v>
          </cell>
          <cell r="BS199">
            <v>0</v>
          </cell>
          <cell r="BT199">
            <v>0</v>
          </cell>
          <cell r="BU199">
            <v>0</v>
          </cell>
          <cell r="BV199">
            <v>0</v>
          </cell>
          <cell r="BW199">
            <v>0</v>
          </cell>
          <cell r="BX199">
            <v>0</v>
          </cell>
          <cell r="BY199">
            <v>0</v>
          </cell>
          <cell r="BZ199">
            <v>0</v>
          </cell>
          <cell r="CA199">
            <v>0</v>
          </cell>
          <cell r="CB199">
            <v>0</v>
          </cell>
          <cell r="CC199">
            <v>0</v>
          </cell>
          <cell r="CD199">
            <v>0</v>
          </cell>
          <cell r="CE199">
            <v>0</v>
          </cell>
          <cell r="CF199">
            <v>0</v>
          </cell>
          <cell r="CG199">
            <v>97300</v>
          </cell>
          <cell r="CH199">
            <v>0</v>
          </cell>
          <cell r="CI199">
            <v>0</v>
          </cell>
          <cell r="CJ199">
            <v>1220.4000000000001</v>
          </cell>
          <cell r="CK199">
            <v>0</v>
          </cell>
          <cell r="CL199">
            <v>0</v>
          </cell>
        </row>
        <row r="200">
          <cell r="A200" t="str">
            <v>5101010199.103</v>
          </cell>
          <cell r="B200" t="str">
            <v xml:space="preserve">ค่าตอบแทนในการปฏิบัติงานเวรหรือผลัดบ่ายและหรือผลัดดึกของพยาบาล </v>
          </cell>
          <cell r="C200">
            <v>7938596.5</v>
          </cell>
          <cell r="D200">
            <v>453480</v>
          </cell>
          <cell r="E200">
            <v>822060</v>
          </cell>
          <cell r="F200">
            <v>1128840</v>
          </cell>
          <cell r="G200">
            <v>0</v>
          </cell>
          <cell r="H200">
            <v>1121310</v>
          </cell>
          <cell r="I200">
            <v>1405140</v>
          </cell>
          <cell r="J200">
            <v>0</v>
          </cell>
          <cell r="K200">
            <v>670680</v>
          </cell>
          <cell r="L200">
            <v>1083700</v>
          </cell>
          <cell r="M200">
            <v>1986120</v>
          </cell>
          <cell r="N200">
            <v>489240</v>
          </cell>
          <cell r="O200">
            <v>3479905</v>
          </cell>
          <cell r="P200">
            <v>776280</v>
          </cell>
          <cell r="Q200">
            <v>1048130</v>
          </cell>
          <cell r="R200">
            <v>0</v>
          </cell>
          <cell r="S200">
            <v>0</v>
          </cell>
          <cell r="T200">
            <v>1264310</v>
          </cell>
          <cell r="U200">
            <v>283140</v>
          </cell>
          <cell r="V200">
            <v>436580</v>
          </cell>
          <cell r="W200">
            <v>8463615</v>
          </cell>
          <cell r="X200">
            <v>279120</v>
          </cell>
          <cell r="Y200">
            <v>1070800</v>
          </cell>
          <cell r="Z200">
            <v>684120</v>
          </cell>
          <cell r="AA200">
            <v>308280</v>
          </cell>
          <cell r="AB200">
            <v>498120</v>
          </cell>
          <cell r="AC200">
            <v>645440</v>
          </cell>
          <cell r="AD200">
            <v>2149980</v>
          </cell>
          <cell r="AE200">
            <v>636960</v>
          </cell>
          <cell r="AF200">
            <v>708220</v>
          </cell>
          <cell r="AG200">
            <v>442200</v>
          </cell>
          <cell r="AH200">
            <v>1372320</v>
          </cell>
          <cell r="AI200">
            <v>674280</v>
          </cell>
          <cell r="AJ200">
            <v>478680</v>
          </cell>
          <cell r="AK200">
            <v>17388415</v>
          </cell>
          <cell r="AL200">
            <v>430080</v>
          </cell>
          <cell r="AM200">
            <v>0</v>
          </cell>
          <cell r="AN200">
            <v>1133460</v>
          </cell>
          <cell r="AO200">
            <v>0</v>
          </cell>
          <cell r="AP200">
            <v>510360</v>
          </cell>
          <cell r="AQ200">
            <v>358560</v>
          </cell>
          <cell r="AR200">
            <v>2027580</v>
          </cell>
          <cell r="AS200">
            <v>459900</v>
          </cell>
          <cell r="AT200">
            <v>0</v>
          </cell>
          <cell r="AU200">
            <v>1318200</v>
          </cell>
          <cell r="AV200">
            <v>755765</v>
          </cell>
          <cell r="AW200">
            <v>543480</v>
          </cell>
          <cell r="AX200">
            <v>6715985</v>
          </cell>
          <cell r="AY200">
            <v>272880</v>
          </cell>
          <cell r="AZ200">
            <v>286620</v>
          </cell>
          <cell r="BA200">
            <v>5412360</v>
          </cell>
          <cell r="BB200">
            <v>453015</v>
          </cell>
          <cell r="BC200">
            <v>4603178</v>
          </cell>
          <cell r="BD200">
            <v>1478640</v>
          </cell>
          <cell r="BE200">
            <v>452400</v>
          </cell>
          <cell r="BF200">
            <v>0</v>
          </cell>
          <cell r="BG200">
            <v>24270268.300000001</v>
          </cell>
          <cell r="BH200">
            <v>0</v>
          </cell>
          <cell r="BI200">
            <v>0</v>
          </cell>
          <cell r="BJ200">
            <v>649040</v>
          </cell>
          <cell r="BK200">
            <v>0</v>
          </cell>
          <cell r="BL200">
            <v>3920830</v>
          </cell>
          <cell r="BM200">
            <v>596000</v>
          </cell>
          <cell r="BN200">
            <v>1538220</v>
          </cell>
          <cell r="BO200">
            <v>1511740</v>
          </cell>
          <cell r="BP200">
            <v>0</v>
          </cell>
          <cell r="BQ200">
            <v>530340</v>
          </cell>
          <cell r="BR200">
            <v>20135600</v>
          </cell>
          <cell r="BS200">
            <v>559200</v>
          </cell>
          <cell r="BT200">
            <v>974060</v>
          </cell>
          <cell r="BU200">
            <v>3104500</v>
          </cell>
          <cell r="BV200">
            <v>0</v>
          </cell>
          <cell r="BW200">
            <v>473220</v>
          </cell>
          <cell r="BX200">
            <v>1769400</v>
          </cell>
          <cell r="BY200">
            <v>268320</v>
          </cell>
          <cell r="BZ200">
            <v>448800</v>
          </cell>
          <cell r="CA200">
            <v>328560</v>
          </cell>
          <cell r="CB200">
            <v>1851690</v>
          </cell>
          <cell r="CC200">
            <v>2584440</v>
          </cell>
          <cell r="CD200">
            <v>1032120</v>
          </cell>
          <cell r="CE200">
            <v>2105931</v>
          </cell>
          <cell r="CF200">
            <v>303300</v>
          </cell>
          <cell r="CG200">
            <v>340620</v>
          </cell>
          <cell r="CH200">
            <v>427710</v>
          </cell>
          <cell r="CI200">
            <v>295440</v>
          </cell>
          <cell r="CJ200">
            <v>3005520</v>
          </cell>
          <cell r="CK200">
            <v>0</v>
          </cell>
          <cell r="CL200">
            <v>0</v>
          </cell>
        </row>
        <row r="201">
          <cell r="A201" t="str">
            <v>5101020101.101</v>
          </cell>
          <cell r="B201" t="str">
            <v>เงินช่วยพิเศษกรณีเสียชีวิต</v>
          </cell>
          <cell r="C201">
            <v>202140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23970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59160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266847</v>
          </cell>
          <cell r="AL201">
            <v>0</v>
          </cell>
          <cell r="AM201">
            <v>0</v>
          </cell>
          <cell r="AN201">
            <v>0</v>
          </cell>
          <cell r="AO201">
            <v>0</v>
          </cell>
          <cell r="AP201">
            <v>0</v>
          </cell>
          <cell r="AQ201">
            <v>0</v>
          </cell>
          <cell r="AR201">
            <v>0</v>
          </cell>
          <cell r="AS201">
            <v>0</v>
          </cell>
          <cell r="AT201">
            <v>0</v>
          </cell>
          <cell r="AU201">
            <v>0</v>
          </cell>
          <cell r="AV201">
            <v>0</v>
          </cell>
          <cell r="AW201">
            <v>0</v>
          </cell>
          <cell r="AX201">
            <v>0</v>
          </cell>
          <cell r="AY201">
            <v>0</v>
          </cell>
          <cell r="AZ201">
            <v>0</v>
          </cell>
          <cell r="BA201">
            <v>0</v>
          </cell>
          <cell r="BB201">
            <v>0</v>
          </cell>
          <cell r="BC201">
            <v>214050</v>
          </cell>
          <cell r="BD201">
            <v>0</v>
          </cell>
          <cell r="BE201">
            <v>0</v>
          </cell>
          <cell r="BF201">
            <v>0</v>
          </cell>
          <cell r="BG201">
            <v>0</v>
          </cell>
          <cell r="BH201">
            <v>0</v>
          </cell>
          <cell r="BI201">
            <v>0</v>
          </cell>
          <cell r="BJ201">
            <v>0</v>
          </cell>
          <cell r="BK201">
            <v>0</v>
          </cell>
          <cell r="BL201">
            <v>496300</v>
          </cell>
          <cell r="BM201">
            <v>0</v>
          </cell>
          <cell r="BN201">
            <v>0</v>
          </cell>
          <cell r="BO201">
            <v>0</v>
          </cell>
          <cell r="BP201">
            <v>0</v>
          </cell>
          <cell r="BQ201">
            <v>0</v>
          </cell>
          <cell r="BR201">
            <v>81784.14</v>
          </cell>
          <cell r="BS201">
            <v>0</v>
          </cell>
          <cell r="BT201">
            <v>0</v>
          </cell>
          <cell r="BU201">
            <v>0</v>
          </cell>
          <cell r="BV201">
            <v>0</v>
          </cell>
          <cell r="BW201">
            <v>24180</v>
          </cell>
          <cell r="BX201">
            <v>0</v>
          </cell>
          <cell r="BY201">
            <v>0</v>
          </cell>
          <cell r="BZ201">
            <v>0</v>
          </cell>
          <cell r="CA201">
            <v>0</v>
          </cell>
          <cell r="CB201">
            <v>0</v>
          </cell>
          <cell r="CC201">
            <v>47880</v>
          </cell>
          <cell r="CD201">
            <v>0</v>
          </cell>
          <cell r="CE201">
            <v>0</v>
          </cell>
          <cell r="CF201">
            <v>0</v>
          </cell>
          <cell r="CG201">
            <v>0</v>
          </cell>
          <cell r="CH201">
            <v>0</v>
          </cell>
          <cell r="CI201">
            <v>0</v>
          </cell>
          <cell r="CJ201">
            <v>25470</v>
          </cell>
          <cell r="CK201">
            <v>0</v>
          </cell>
          <cell r="CL201">
            <v>0</v>
          </cell>
        </row>
        <row r="202">
          <cell r="A202" t="str">
            <v>5101020102.101</v>
          </cell>
          <cell r="B202" t="str">
            <v>เงินทำขวัญข้าราชการและลูกจ้าง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0</v>
          </cell>
          <cell r="AL202">
            <v>0</v>
          </cell>
          <cell r="AM202">
            <v>0</v>
          </cell>
          <cell r="AN202">
            <v>0</v>
          </cell>
          <cell r="AO202">
            <v>0</v>
          </cell>
          <cell r="AP202">
            <v>0</v>
          </cell>
          <cell r="AQ202">
            <v>0</v>
          </cell>
          <cell r="AR202">
            <v>0</v>
          </cell>
          <cell r="AS202">
            <v>0</v>
          </cell>
          <cell r="AT202">
            <v>0</v>
          </cell>
          <cell r="AU202">
            <v>0</v>
          </cell>
          <cell r="AV202">
            <v>0</v>
          </cell>
          <cell r="AW202">
            <v>0</v>
          </cell>
          <cell r="AX202">
            <v>0</v>
          </cell>
          <cell r="AY202">
            <v>0</v>
          </cell>
          <cell r="AZ202">
            <v>0</v>
          </cell>
          <cell r="BA202">
            <v>0</v>
          </cell>
          <cell r="BB202">
            <v>0</v>
          </cell>
          <cell r="BC202">
            <v>0</v>
          </cell>
          <cell r="BD202">
            <v>0</v>
          </cell>
          <cell r="BE202">
            <v>0</v>
          </cell>
          <cell r="BF202">
            <v>0</v>
          </cell>
          <cell r="BG202">
            <v>0</v>
          </cell>
          <cell r="BH202">
            <v>0</v>
          </cell>
          <cell r="BI202">
            <v>0</v>
          </cell>
          <cell r="BJ202">
            <v>0</v>
          </cell>
          <cell r="BK202">
            <v>0</v>
          </cell>
          <cell r="BL202">
            <v>0</v>
          </cell>
          <cell r="BM202">
            <v>0</v>
          </cell>
          <cell r="BN202">
            <v>0</v>
          </cell>
          <cell r="BO202">
            <v>0</v>
          </cell>
          <cell r="BP202">
            <v>0</v>
          </cell>
          <cell r="BQ202">
            <v>0</v>
          </cell>
          <cell r="BR202">
            <v>0</v>
          </cell>
          <cell r="BS202">
            <v>0</v>
          </cell>
          <cell r="BT202">
            <v>0</v>
          </cell>
          <cell r="BU202">
            <v>0</v>
          </cell>
          <cell r="BV202">
            <v>0</v>
          </cell>
          <cell r="BW202">
            <v>0</v>
          </cell>
          <cell r="BX202">
            <v>0</v>
          </cell>
          <cell r="BY202">
            <v>0</v>
          </cell>
          <cell r="BZ202">
            <v>0</v>
          </cell>
          <cell r="CA202">
            <v>0</v>
          </cell>
          <cell r="CB202">
            <v>0</v>
          </cell>
          <cell r="CC202">
            <v>0</v>
          </cell>
          <cell r="CD202">
            <v>0</v>
          </cell>
          <cell r="CE202">
            <v>0</v>
          </cell>
          <cell r="CF202">
            <v>0</v>
          </cell>
          <cell r="CG202">
            <v>0</v>
          </cell>
          <cell r="CH202">
            <v>0</v>
          </cell>
          <cell r="CI202">
            <v>0</v>
          </cell>
          <cell r="CJ202">
            <v>0</v>
          </cell>
          <cell r="CK202">
            <v>0</v>
          </cell>
          <cell r="CL202">
            <v>0</v>
          </cell>
        </row>
        <row r="203">
          <cell r="A203" t="str">
            <v>5101020103.101</v>
          </cell>
          <cell r="B203" t="str">
            <v>เงินชดเชยสมาชิก กบข.</v>
          </cell>
          <cell r="C203">
            <v>3099374.31</v>
          </cell>
          <cell r="D203">
            <v>378207.19</v>
          </cell>
          <cell r="E203">
            <v>467601.85</v>
          </cell>
          <cell r="F203">
            <v>561343.94999999995</v>
          </cell>
          <cell r="G203">
            <v>259933.55</v>
          </cell>
          <cell r="H203">
            <v>563214.43000000005</v>
          </cell>
          <cell r="I203">
            <v>653823.79</v>
          </cell>
          <cell r="J203">
            <v>651737.5</v>
          </cell>
          <cell r="K203">
            <v>422691.41</v>
          </cell>
          <cell r="L203">
            <v>349668.61</v>
          </cell>
          <cell r="M203">
            <v>1078035.97</v>
          </cell>
          <cell r="N203">
            <v>0</v>
          </cell>
          <cell r="O203">
            <v>971768.64</v>
          </cell>
          <cell r="P203">
            <v>394920.61</v>
          </cell>
          <cell r="Q203">
            <v>394274.95</v>
          </cell>
          <cell r="R203">
            <v>682051.39</v>
          </cell>
          <cell r="S203">
            <v>272411.27</v>
          </cell>
          <cell r="T203">
            <v>291118.67</v>
          </cell>
          <cell r="U203">
            <v>346738.14</v>
          </cell>
          <cell r="V203">
            <v>171548.4</v>
          </cell>
          <cell r="W203">
            <v>3390931.83</v>
          </cell>
          <cell r="X203">
            <v>321052.03000000003</v>
          </cell>
          <cell r="Y203">
            <v>430056.68</v>
          </cell>
          <cell r="Z203">
            <v>364476.3</v>
          </cell>
          <cell r="AA203">
            <v>162406.24</v>
          </cell>
          <cell r="AB203">
            <v>244909.35</v>
          </cell>
          <cell r="AC203">
            <v>241831.33</v>
          </cell>
          <cell r="AD203">
            <v>900646.40000000002</v>
          </cell>
          <cell r="AE203">
            <v>325006.75</v>
          </cell>
          <cell r="AF203">
            <v>340146.9</v>
          </cell>
          <cell r="AG203">
            <v>376469.3</v>
          </cell>
          <cell r="AH203">
            <v>575839.14</v>
          </cell>
          <cell r="AI203">
            <v>272915.64</v>
          </cell>
          <cell r="AJ203">
            <v>133254.45000000001</v>
          </cell>
          <cell r="AK203">
            <v>4902492.59</v>
          </cell>
          <cell r="AL203">
            <v>390859.36</v>
          </cell>
          <cell r="AM203">
            <v>308858.36</v>
          </cell>
          <cell r="AN203">
            <v>709225.66</v>
          </cell>
          <cell r="AO203">
            <v>605193.9</v>
          </cell>
          <cell r="AP203">
            <v>453805.74</v>
          </cell>
          <cell r="AQ203">
            <v>0</v>
          </cell>
          <cell r="AR203">
            <v>934725.45</v>
          </cell>
          <cell r="AS203">
            <v>358742.78</v>
          </cell>
          <cell r="AT203">
            <v>453513.25</v>
          </cell>
          <cell r="AU203">
            <v>790850.7</v>
          </cell>
          <cell r="AV203">
            <v>313386.86</v>
          </cell>
          <cell r="AW203">
            <v>204754.62</v>
          </cell>
          <cell r="AX203">
            <v>516408.82</v>
          </cell>
          <cell r="AY203">
            <v>264200.5</v>
          </cell>
          <cell r="AZ203">
            <v>321235.15999999997</v>
          </cell>
          <cell r="BA203">
            <v>1357258.57</v>
          </cell>
          <cell r="BB203">
            <v>334470.05</v>
          </cell>
          <cell r="BC203">
            <v>3604697.26</v>
          </cell>
          <cell r="BD203">
            <v>892357.08</v>
          </cell>
          <cell r="BE203">
            <v>327764.3</v>
          </cell>
          <cell r="BF203">
            <v>237261.5</v>
          </cell>
          <cell r="BG203">
            <v>1713145.32</v>
          </cell>
          <cell r="BH203">
            <v>236540.3</v>
          </cell>
          <cell r="BI203">
            <v>76266.22</v>
          </cell>
          <cell r="BJ203">
            <v>162101.81</v>
          </cell>
          <cell r="BK203">
            <v>104888.39</v>
          </cell>
          <cell r="BL203">
            <v>2198495.65</v>
          </cell>
          <cell r="BM203">
            <v>683311.61</v>
          </cell>
          <cell r="BN203">
            <v>464482.97</v>
          </cell>
          <cell r="BO203">
            <v>780106.19</v>
          </cell>
          <cell r="BP203">
            <v>496107.54</v>
          </cell>
          <cell r="BQ203">
            <v>297240.15000000002</v>
          </cell>
          <cell r="BR203">
            <v>8033226.21</v>
          </cell>
          <cell r="BS203">
            <v>645851.21</v>
          </cell>
          <cell r="BT203">
            <v>511653.97</v>
          </cell>
          <cell r="BU203">
            <v>1365014.87</v>
          </cell>
          <cell r="BV203">
            <v>175851.9</v>
          </cell>
          <cell r="BW203">
            <v>437589.29</v>
          </cell>
          <cell r="BX203">
            <v>925014.65</v>
          </cell>
          <cell r="BY203">
            <v>419119.2</v>
          </cell>
          <cell r="BZ203">
            <v>316607</v>
          </cell>
          <cell r="CA203">
            <v>411771.75</v>
          </cell>
          <cell r="CB203">
            <v>571828.43999999994</v>
          </cell>
          <cell r="CC203">
            <v>926505.09</v>
          </cell>
          <cell r="CD203">
            <v>584359.72</v>
          </cell>
          <cell r="CE203">
            <v>715358.1</v>
          </cell>
          <cell r="CF203">
            <v>319415.12</v>
          </cell>
          <cell r="CG203">
            <v>305387.71999999997</v>
          </cell>
          <cell r="CH203">
            <v>250767.52</v>
          </cell>
          <cell r="CI203">
            <v>277193.84000000003</v>
          </cell>
          <cell r="CJ203">
            <v>904177.13</v>
          </cell>
          <cell r="CK203">
            <v>92214.06</v>
          </cell>
          <cell r="CL203">
            <v>105688.99</v>
          </cell>
        </row>
        <row r="204">
          <cell r="A204" t="str">
            <v>5101020104.101</v>
          </cell>
          <cell r="B204" t="str">
            <v>เงินสมทบ กบข.</v>
          </cell>
          <cell r="C204">
            <v>4649061.4400000004</v>
          </cell>
          <cell r="D204">
            <v>567310.81000000006</v>
          </cell>
          <cell r="E204">
            <v>695403.38</v>
          </cell>
          <cell r="F204">
            <v>842015.92</v>
          </cell>
          <cell r="G204">
            <v>389900.33</v>
          </cell>
          <cell r="H204">
            <v>844421.28</v>
          </cell>
          <cell r="I204">
            <v>980735.7</v>
          </cell>
          <cell r="J204">
            <v>977606.27</v>
          </cell>
          <cell r="K204">
            <v>634037.75</v>
          </cell>
          <cell r="L204">
            <v>566846.21</v>
          </cell>
          <cell r="M204">
            <v>1617053.94</v>
          </cell>
          <cell r="N204">
            <v>0</v>
          </cell>
          <cell r="O204">
            <v>1670138.85</v>
          </cell>
          <cell r="P204">
            <v>475698.54</v>
          </cell>
          <cell r="Q204">
            <v>591412.42000000004</v>
          </cell>
          <cell r="R204">
            <v>1023122.09</v>
          </cell>
          <cell r="S204">
            <v>760221.36</v>
          </cell>
          <cell r="T204">
            <v>433393.01</v>
          </cell>
          <cell r="U204">
            <v>522776.49</v>
          </cell>
          <cell r="V204">
            <v>279323.21999999997</v>
          </cell>
          <cell r="W204">
            <v>4718279.54</v>
          </cell>
          <cell r="X204">
            <v>481578.05</v>
          </cell>
          <cell r="Y204">
            <v>645085.01</v>
          </cell>
          <cell r="Z204">
            <v>546714.46</v>
          </cell>
          <cell r="AA204">
            <v>243609.79</v>
          </cell>
          <cell r="AB204">
            <v>367364.03</v>
          </cell>
          <cell r="AC204">
            <v>362746.91</v>
          </cell>
          <cell r="AD204">
            <v>1350970.2</v>
          </cell>
          <cell r="AE204">
            <v>451642.12</v>
          </cell>
          <cell r="AF204">
            <v>510220.37</v>
          </cell>
          <cell r="AG204">
            <v>594688.98</v>
          </cell>
          <cell r="AH204">
            <v>863758.72</v>
          </cell>
          <cell r="AI204">
            <v>409375.56</v>
          </cell>
          <cell r="AJ204">
            <v>199881.66</v>
          </cell>
          <cell r="AK204">
            <v>7353738.8899999997</v>
          </cell>
          <cell r="AL204">
            <v>586289.04</v>
          </cell>
          <cell r="AM204">
            <v>463287.53</v>
          </cell>
          <cell r="AN204">
            <v>1063837.69</v>
          </cell>
          <cell r="AO204">
            <v>992823.13</v>
          </cell>
          <cell r="AP204">
            <v>630002.57999999996</v>
          </cell>
          <cell r="AQ204">
            <v>326304.3</v>
          </cell>
          <cell r="AR204">
            <v>1406588.17</v>
          </cell>
          <cell r="AS204">
            <v>538113.67000000004</v>
          </cell>
          <cell r="AT204">
            <v>681769.88</v>
          </cell>
          <cell r="AU204">
            <v>1186276.21</v>
          </cell>
          <cell r="AV204">
            <v>470080.28</v>
          </cell>
          <cell r="AW204">
            <v>292968.84000000003</v>
          </cell>
          <cell r="AX204">
            <v>774613.23</v>
          </cell>
          <cell r="AY204">
            <v>356130.11</v>
          </cell>
          <cell r="AZ204">
            <v>479171.93</v>
          </cell>
          <cell r="BA204">
            <v>2053047.87</v>
          </cell>
          <cell r="BB204">
            <v>501705.08</v>
          </cell>
          <cell r="BC204">
            <v>5407046.4299999997</v>
          </cell>
          <cell r="BD204">
            <v>1339193.67</v>
          </cell>
          <cell r="BE204">
            <v>491619.45</v>
          </cell>
          <cell r="BF204">
            <v>283850.90000000002</v>
          </cell>
          <cell r="BG204">
            <v>2569717.98</v>
          </cell>
          <cell r="BH204">
            <v>354810.44</v>
          </cell>
          <cell r="BI204">
            <v>114400.23</v>
          </cell>
          <cell r="BJ204">
            <v>243152.73</v>
          </cell>
          <cell r="BK204">
            <v>157332.57</v>
          </cell>
          <cell r="BL204">
            <v>3297743.49</v>
          </cell>
          <cell r="BM204">
            <v>1024967.44</v>
          </cell>
          <cell r="BN204">
            <v>696724.45</v>
          </cell>
          <cell r="BO204">
            <v>1246366.3600000001</v>
          </cell>
          <cell r="BP204">
            <v>744161.31</v>
          </cell>
          <cell r="BQ204">
            <v>416209.75</v>
          </cell>
          <cell r="BR204">
            <v>12049839.32</v>
          </cell>
          <cell r="BS204">
            <v>875696.11</v>
          </cell>
          <cell r="BT204">
            <v>767480.93</v>
          </cell>
          <cell r="BU204">
            <v>2047522.21</v>
          </cell>
          <cell r="BV204">
            <v>220838.46</v>
          </cell>
          <cell r="BW204">
            <v>656383.93000000005</v>
          </cell>
          <cell r="BX204">
            <v>1387521.98</v>
          </cell>
          <cell r="BY204">
            <v>628936.89</v>
          </cell>
          <cell r="BZ204">
            <v>474910.95</v>
          </cell>
          <cell r="CA204">
            <v>617657.63</v>
          </cell>
          <cell r="CB204">
            <v>857742.65</v>
          </cell>
          <cell r="CC204">
            <v>1389998.82</v>
          </cell>
          <cell r="CD204">
            <v>876539.58</v>
          </cell>
          <cell r="CE204">
            <v>1053021.81</v>
          </cell>
          <cell r="CF204">
            <v>479122.68</v>
          </cell>
          <cell r="CG204">
            <v>407057.93</v>
          </cell>
          <cell r="CH204">
            <v>357387.77</v>
          </cell>
          <cell r="CI204">
            <v>415790.78</v>
          </cell>
          <cell r="CJ204">
            <v>1356266</v>
          </cell>
          <cell r="CK204">
            <v>138321.07999999999</v>
          </cell>
          <cell r="CL204">
            <v>150678.22</v>
          </cell>
        </row>
        <row r="205">
          <cell r="A205" t="str">
            <v>5101020105.101</v>
          </cell>
          <cell r="B205" t="str">
            <v>เงินสมทบ กสจ.</v>
          </cell>
          <cell r="C205">
            <v>451694.08000000002</v>
          </cell>
          <cell r="D205">
            <v>61107.3</v>
          </cell>
          <cell r="E205">
            <v>117637.2</v>
          </cell>
          <cell r="F205">
            <v>112597.2</v>
          </cell>
          <cell r="G205">
            <v>52500.6</v>
          </cell>
          <cell r="H205">
            <v>69246.600000000006</v>
          </cell>
          <cell r="I205">
            <v>162572.70000000001</v>
          </cell>
          <cell r="J205">
            <v>115576.06</v>
          </cell>
          <cell r="K205">
            <v>99394.2</v>
          </cell>
          <cell r="L205">
            <v>89465.4</v>
          </cell>
          <cell r="M205">
            <v>144788.4</v>
          </cell>
          <cell r="N205">
            <v>0</v>
          </cell>
          <cell r="O205">
            <v>166307.1</v>
          </cell>
          <cell r="P205">
            <v>63781.2</v>
          </cell>
          <cell r="Q205">
            <v>63642</v>
          </cell>
          <cell r="R205">
            <v>90691.4</v>
          </cell>
          <cell r="S205">
            <v>74253</v>
          </cell>
          <cell r="T205">
            <v>72104.399999999994</v>
          </cell>
          <cell r="U205">
            <v>84439.2</v>
          </cell>
          <cell r="V205">
            <v>49685.4</v>
          </cell>
          <cell r="W205">
            <v>639326.69999999995</v>
          </cell>
          <cell r="X205">
            <v>54540</v>
          </cell>
          <cell r="Y205">
            <v>85287.6</v>
          </cell>
          <cell r="Z205">
            <v>103653</v>
          </cell>
          <cell r="AA205">
            <v>40341.599999999999</v>
          </cell>
          <cell r="AB205">
            <v>88054.2</v>
          </cell>
          <cell r="AC205">
            <v>67273.37</v>
          </cell>
          <cell r="AD205">
            <v>170879.4</v>
          </cell>
          <cell r="AE205">
            <v>71170.2</v>
          </cell>
          <cell r="AF205">
            <v>79565.399999999994</v>
          </cell>
          <cell r="AG205">
            <v>59756.4</v>
          </cell>
          <cell r="AH205">
            <v>52907.4</v>
          </cell>
          <cell r="AI205">
            <v>52745.7</v>
          </cell>
          <cell r="AJ205">
            <v>0</v>
          </cell>
          <cell r="AK205">
            <v>676865.73</v>
          </cell>
          <cell r="AL205">
            <v>74233.2</v>
          </cell>
          <cell r="AM205">
            <v>66107.399999999994</v>
          </cell>
          <cell r="AN205">
            <v>162176.4</v>
          </cell>
          <cell r="AO205">
            <v>73654.2</v>
          </cell>
          <cell r="AP205">
            <v>79992</v>
          </cell>
          <cell r="AQ205">
            <v>50442.3</v>
          </cell>
          <cell r="AR205">
            <v>94172.6</v>
          </cell>
          <cell r="AS205">
            <v>88930.8</v>
          </cell>
          <cell r="AT205">
            <v>67032</v>
          </cell>
          <cell r="AU205">
            <v>64542.6</v>
          </cell>
          <cell r="AV205">
            <v>56676.6</v>
          </cell>
          <cell r="AW205">
            <v>82063.8</v>
          </cell>
          <cell r="AX205">
            <v>118649.7</v>
          </cell>
          <cell r="AY205">
            <v>86689.86</v>
          </cell>
          <cell r="AZ205">
            <v>29315.7</v>
          </cell>
          <cell r="BA205">
            <v>134814.6</v>
          </cell>
          <cell r="BB205">
            <v>0</v>
          </cell>
          <cell r="BC205">
            <v>576751.14</v>
          </cell>
          <cell r="BD205">
            <v>85817.4</v>
          </cell>
          <cell r="BE205">
            <v>78183</v>
          </cell>
          <cell r="BF205">
            <v>38076.6</v>
          </cell>
          <cell r="BG205">
            <v>160671.6</v>
          </cell>
          <cell r="BH205">
            <v>0</v>
          </cell>
          <cell r="BI205">
            <v>0</v>
          </cell>
          <cell r="BJ205">
            <v>0</v>
          </cell>
          <cell r="BK205">
            <v>0</v>
          </cell>
          <cell r="BL205">
            <v>197861.73</v>
          </cell>
          <cell r="BM205">
            <v>98647.2</v>
          </cell>
          <cell r="BN205">
            <v>81802.8</v>
          </cell>
          <cell r="BO205">
            <v>107038.6</v>
          </cell>
          <cell r="BP205">
            <v>58240.800000000003</v>
          </cell>
          <cell r="BQ205">
            <v>0</v>
          </cell>
          <cell r="BR205">
            <v>1177874.94</v>
          </cell>
          <cell r="BS205">
            <v>46151.59</v>
          </cell>
          <cell r="BT205">
            <v>59292.9</v>
          </cell>
          <cell r="BU205">
            <v>178148.22</v>
          </cell>
          <cell r="BV205">
            <v>0</v>
          </cell>
          <cell r="BW205">
            <v>58032.6</v>
          </cell>
          <cell r="BX205">
            <v>126474.3</v>
          </cell>
          <cell r="BY205">
            <v>61122.6</v>
          </cell>
          <cell r="BZ205">
            <v>44747.7</v>
          </cell>
          <cell r="CA205">
            <v>58597.2</v>
          </cell>
          <cell r="CB205">
            <v>61795.8</v>
          </cell>
          <cell r="CC205">
            <v>103645.2</v>
          </cell>
          <cell r="CD205">
            <v>86496.18</v>
          </cell>
          <cell r="CE205">
            <v>114909.3</v>
          </cell>
          <cell r="CF205">
            <v>65017.8</v>
          </cell>
          <cell r="CG205">
            <v>70021.8</v>
          </cell>
          <cell r="CH205">
            <v>30445.200000000001</v>
          </cell>
          <cell r="CI205">
            <v>6087</v>
          </cell>
          <cell r="CJ205">
            <v>177063.6</v>
          </cell>
          <cell r="CK205">
            <v>0</v>
          </cell>
          <cell r="CL205">
            <v>0</v>
          </cell>
        </row>
        <row r="206">
          <cell r="A206" t="str">
            <v>5101020106.301</v>
          </cell>
          <cell r="B206" t="str">
            <v>เงินสมทบกองทุนประกันสังคมส่วนของนายจ้าง</v>
          </cell>
          <cell r="C206">
            <v>2321451.5</v>
          </cell>
          <cell r="D206">
            <v>518522</v>
          </cell>
          <cell r="E206">
            <v>338431</v>
          </cell>
          <cell r="F206">
            <v>315305</v>
          </cell>
          <cell r="G206">
            <v>344844</v>
          </cell>
          <cell r="H206">
            <v>504260.4</v>
          </cell>
          <cell r="I206">
            <v>368419</v>
          </cell>
          <cell r="J206">
            <v>739221</v>
          </cell>
          <cell r="K206">
            <v>340591</v>
          </cell>
          <cell r="L206">
            <v>475553</v>
          </cell>
          <cell r="M206">
            <v>965813.4</v>
          </cell>
          <cell r="N206">
            <v>217574</v>
          </cell>
          <cell r="O206">
            <v>2236106.64</v>
          </cell>
          <cell r="P206">
            <v>571209</v>
          </cell>
          <cell r="Q206">
            <v>598078</v>
          </cell>
          <cell r="R206">
            <v>927501</v>
          </cell>
          <cell r="S206">
            <v>438185</v>
          </cell>
          <cell r="T206">
            <v>540551</v>
          </cell>
          <cell r="U206">
            <v>428422</v>
          </cell>
          <cell r="V206">
            <v>371656.25</v>
          </cell>
          <cell r="W206">
            <v>3431288</v>
          </cell>
          <cell r="X206">
            <v>273917</v>
          </cell>
          <cell r="Y206">
            <v>558102</v>
          </cell>
          <cell r="Z206">
            <v>394827</v>
          </cell>
          <cell r="AA206">
            <v>231257</v>
          </cell>
          <cell r="AB206">
            <v>242901</v>
          </cell>
          <cell r="AC206">
            <v>250362</v>
          </cell>
          <cell r="AD206">
            <v>944853</v>
          </cell>
          <cell r="AE206">
            <v>267130</v>
          </cell>
          <cell r="AF206">
            <v>329799</v>
          </cell>
          <cell r="AG206">
            <v>337438</v>
          </cell>
          <cell r="AH206">
            <v>788362</v>
          </cell>
          <cell r="AI206">
            <v>381543</v>
          </cell>
          <cell r="AJ206">
            <v>261694</v>
          </cell>
          <cell r="AK206">
            <v>7284360.0199999996</v>
          </cell>
          <cell r="AL206">
            <v>383329</v>
          </cell>
          <cell r="AM206">
            <v>378146</v>
          </cell>
          <cell r="AN206">
            <v>975783</v>
          </cell>
          <cell r="AO206">
            <v>928878</v>
          </cell>
          <cell r="AP206">
            <v>851196.2</v>
          </cell>
          <cell r="AQ206">
            <v>301952</v>
          </cell>
          <cell r="AR206">
            <v>3992190</v>
          </cell>
          <cell r="AS206">
            <v>493891</v>
          </cell>
          <cell r="AT206">
            <v>1015378</v>
          </cell>
          <cell r="AU206">
            <v>849211</v>
          </cell>
          <cell r="AV206">
            <v>602422</v>
          </cell>
          <cell r="AW206">
            <v>288585</v>
          </cell>
          <cell r="AX206">
            <v>710482</v>
          </cell>
          <cell r="AY206">
            <v>511220</v>
          </cell>
          <cell r="AZ206">
            <v>365390</v>
          </cell>
          <cell r="BA206">
            <v>2474187</v>
          </cell>
          <cell r="BB206">
            <v>566567</v>
          </cell>
          <cell r="BC206">
            <v>2432760</v>
          </cell>
          <cell r="BD206">
            <v>718835</v>
          </cell>
          <cell r="BE206">
            <v>252105</v>
          </cell>
          <cell r="BF206">
            <v>428265</v>
          </cell>
          <cell r="BG206">
            <v>2864864.7</v>
          </cell>
          <cell r="BH206">
            <v>291263</v>
          </cell>
          <cell r="BI206">
            <v>239835.75</v>
          </cell>
          <cell r="BJ206">
            <v>388616</v>
          </cell>
          <cell r="BK206">
            <v>217141</v>
          </cell>
          <cell r="BL206">
            <v>2691045</v>
          </cell>
          <cell r="BM206">
            <v>677057</v>
          </cell>
          <cell r="BN206">
            <v>518114</v>
          </cell>
          <cell r="BO206">
            <v>1067031.3999999999</v>
          </cell>
          <cell r="BP206">
            <v>442486</v>
          </cell>
          <cell r="BQ206">
            <v>504055</v>
          </cell>
          <cell r="BR206">
            <v>9326267</v>
          </cell>
          <cell r="BS206">
            <v>450238</v>
          </cell>
          <cell r="BT206">
            <v>410646</v>
          </cell>
          <cell r="BU206">
            <v>1665483</v>
          </cell>
          <cell r="BV206">
            <v>238541</v>
          </cell>
          <cell r="BW206">
            <v>416508</v>
          </cell>
          <cell r="BX206">
            <v>1057684</v>
          </cell>
          <cell r="BY206">
            <v>291416</v>
          </cell>
          <cell r="BZ206">
            <v>384902</v>
          </cell>
          <cell r="CA206">
            <v>415833</v>
          </cell>
          <cell r="CB206">
            <v>238090</v>
          </cell>
          <cell r="CC206">
            <v>952433</v>
          </cell>
          <cell r="CD206">
            <v>619022</v>
          </cell>
          <cell r="CE206">
            <v>1053213</v>
          </cell>
          <cell r="CF206">
            <v>268024</v>
          </cell>
          <cell r="CG206">
            <v>258304</v>
          </cell>
          <cell r="CH206">
            <v>328694</v>
          </cell>
          <cell r="CI206">
            <v>294376</v>
          </cell>
          <cell r="CJ206">
            <v>1178910</v>
          </cell>
          <cell r="CK206">
            <v>224311</v>
          </cell>
          <cell r="CL206">
            <v>196918</v>
          </cell>
        </row>
        <row r="207">
          <cell r="A207" t="str">
            <v>5101020108.101</v>
          </cell>
          <cell r="B207" t="str">
            <v>ค่าเช่าบ้าน</v>
          </cell>
          <cell r="C207">
            <v>36000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6000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42000</v>
          </cell>
          <cell r="X207">
            <v>0</v>
          </cell>
          <cell r="Y207">
            <v>0</v>
          </cell>
          <cell r="Z207">
            <v>0</v>
          </cell>
          <cell r="AA207">
            <v>0</v>
          </cell>
          <cell r="AB207">
            <v>0</v>
          </cell>
          <cell r="AC207">
            <v>0</v>
          </cell>
          <cell r="AD207">
            <v>0</v>
          </cell>
          <cell r="AE207">
            <v>0</v>
          </cell>
          <cell r="AF207">
            <v>0</v>
          </cell>
          <cell r="AG207">
            <v>0</v>
          </cell>
          <cell r="AH207">
            <v>0</v>
          </cell>
          <cell r="AI207">
            <v>0</v>
          </cell>
          <cell r="AJ207">
            <v>0</v>
          </cell>
          <cell r="AK207">
            <v>73513.600000000006</v>
          </cell>
          <cell r="AL207">
            <v>0</v>
          </cell>
          <cell r="AM207">
            <v>0</v>
          </cell>
          <cell r="AN207">
            <v>0</v>
          </cell>
          <cell r="AO207">
            <v>0</v>
          </cell>
          <cell r="AP207">
            <v>0</v>
          </cell>
          <cell r="AQ207">
            <v>0</v>
          </cell>
          <cell r="AR207">
            <v>0</v>
          </cell>
          <cell r="AS207">
            <v>0</v>
          </cell>
          <cell r="AT207">
            <v>0</v>
          </cell>
          <cell r="AU207">
            <v>0</v>
          </cell>
          <cell r="AV207">
            <v>0</v>
          </cell>
          <cell r="AW207">
            <v>0</v>
          </cell>
          <cell r="AX207">
            <v>0</v>
          </cell>
          <cell r="AY207">
            <v>0</v>
          </cell>
          <cell r="AZ207">
            <v>0</v>
          </cell>
          <cell r="BA207">
            <v>0</v>
          </cell>
          <cell r="BB207">
            <v>0</v>
          </cell>
          <cell r="BC207">
            <v>27600</v>
          </cell>
          <cell r="BD207">
            <v>0</v>
          </cell>
          <cell r="BE207">
            <v>0</v>
          </cell>
          <cell r="BF207">
            <v>0</v>
          </cell>
          <cell r="BG207">
            <v>0</v>
          </cell>
          <cell r="BH207">
            <v>0</v>
          </cell>
          <cell r="BI207">
            <v>0</v>
          </cell>
          <cell r="BJ207">
            <v>0</v>
          </cell>
          <cell r="BK207">
            <v>6800</v>
          </cell>
          <cell r="BL207">
            <v>0</v>
          </cell>
          <cell r="BM207">
            <v>0</v>
          </cell>
          <cell r="BN207">
            <v>0</v>
          </cell>
          <cell r="BO207">
            <v>0</v>
          </cell>
          <cell r="BP207">
            <v>0</v>
          </cell>
          <cell r="BQ207">
            <v>0</v>
          </cell>
          <cell r="BR207">
            <v>358000</v>
          </cell>
          <cell r="BS207">
            <v>0</v>
          </cell>
          <cell r="BT207">
            <v>0</v>
          </cell>
          <cell r="BU207">
            <v>0</v>
          </cell>
          <cell r="BV207">
            <v>0</v>
          </cell>
          <cell r="BW207">
            <v>0</v>
          </cell>
          <cell r="BX207">
            <v>0</v>
          </cell>
          <cell r="BY207">
            <v>0</v>
          </cell>
          <cell r="BZ207">
            <v>0</v>
          </cell>
          <cell r="CA207">
            <v>0</v>
          </cell>
          <cell r="CB207">
            <v>0</v>
          </cell>
          <cell r="CC207">
            <v>0</v>
          </cell>
          <cell r="CD207">
            <v>0</v>
          </cell>
          <cell r="CE207">
            <v>0</v>
          </cell>
          <cell r="CF207">
            <v>0</v>
          </cell>
          <cell r="CG207">
            <v>0</v>
          </cell>
          <cell r="CH207">
            <v>0</v>
          </cell>
          <cell r="CI207">
            <v>28000</v>
          </cell>
          <cell r="CJ207">
            <v>0</v>
          </cell>
          <cell r="CK207">
            <v>0</v>
          </cell>
          <cell r="CL207">
            <v>0</v>
          </cell>
        </row>
        <row r="208">
          <cell r="A208" t="str">
            <v>5101020112.101</v>
          </cell>
          <cell r="B208" t="str">
            <v>เงินสมทบกองทุนสำรองเลี้ยงชีพพนักงานและเจ้าหน้าที่รัฐ</v>
          </cell>
          <cell r="C208">
            <v>223842.64</v>
          </cell>
          <cell r="D208">
            <v>0</v>
          </cell>
          <cell r="E208">
            <v>68557.2</v>
          </cell>
          <cell r="F208">
            <v>61333</v>
          </cell>
          <cell r="G208">
            <v>0</v>
          </cell>
          <cell r="H208">
            <v>55671.6</v>
          </cell>
          <cell r="I208">
            <v>40756.46</v>
          </cell>
          <cell r="J208">
            <v>82242.399999999994</v>
          </cell>
          <cell r="K208">
            <v>0</v>
          </cell>
          <cell r="L208">
            <v>58956.03</v>
          </cell>
          <cell r="M208">
            <v>41079</v>
          </cell>
          <cell r="N208">
            <v>0</v>
          </cell>
          <cell r="O208">
            <v>154326.51</v>
          </cell>
          <cell r="P208">
            <v>0</v>
          </cell>
          <cell r="Q208">
            <v>16820</v>
          </cell>
          <cell r="R208">
            <v>53860.2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169419.96</v>
          </cell>
          <cell r="X208">
            <v>0</v>
          </cell>
          <cell r="Y208">
            <v>0</v>
          </cell>
          <cell r="Z208">
            <v>0</v>
          </cell>
          <cell r="AA208">
            <v>0</v>
          </cell>
          <cell r="AB208">
            <v>38976</v>
          </cell>
          <cell r="AC208">
            <v>0</v>
          </cell>
          <cell r="AD208">
            <v>80751.199999999997</v>
          </cell>
          <cell r="AE208">
            <v>0</v>
          </cell>
          <cell r="AF208">
            <v>0</v>
          </cell>
          <cell r="AG208">
            <v>0</v>
          </cell>
          <cell r="AH208">
            <v>13944.6</v>
          </cell>
          <cell r="AI208">
            <v>0</v>
          </cell>
          <cell r="AJ208">
            <v>6279.2</v>
          </cell>
          <cell r="AK208">
            <v>0</v>
          </cell>
          <cell r="AL208">
            <v>0</v>
          </cell>
          <cell r="AM208">
            <v>0</v>
          </cell>
          <cell r="AN208">
            <v>119940</v>
          </cell>
          <cell r="AO208">
            <v>112690.8</v>
          </cell>
          <cell r="AP208">
            <v>37200.6</v>
          </cell>
          <cell r="AQ208">
            <v>0</v>
          </cell>
          <cell r="AR208">
            <v>150061.20000000001</v>
          </cell>
          <cell r="AS208">
            <v>14152.8</v>
          </cell>
          <cell r="AT208">
            <v>0</v>
          </cell>
          <cell r="AU208">
            <v>0</v>
          </cell>
          <cell r="AV208">
            <v>0</v>
          </cell>
          <cell r="AW208">
            <v>0</v>
          </cell>
          <cell r="AX208">
            <v>81547.199999999997</v>
          </cell>
          <cell r="AY208">
            <v>47015.4</v>
          </cell>
          <cell r="AZ208">
            <v>93967.4</v>
          </cell>
          <cell r="BA208">
            <v>0</v>
          </cell>
          <cell r="BB208">
            <v>0</v>
          </cell>
          <cell r="BC208">
            <v>559611.56999999995</v>
          </cell>
          <cell r="BD208">
            <v>170804.64</v>
          </cell>
          <cell r="BE208">
            <v>0</v>
          </cell>
          <cell r="BF208">
            <v>59310.8</v>
          </cell>
          <cell r="BG208">
            <v>176785.84</v>
          </cell>
          <cell r="BH208">
            <v>0</v>
          </cell>
          <cell r="BI208">
            <v>0</v>
          </cell>
          <cell r="BJ208">
            <v>24269</v>
          </cell>
          <cell r="BK208">
            <v>13409.6</v>
          </cell>
          <cell r="BL208">
            <v>309946.09999999998</v>
          </cell>
          <cell r="BM208">
            <v>86529.600000000006</v>
          </cell>
          <cell r="BN208">
            <v>26615.200000000001</v>
          </cell>
          <cell r="BO208">
            <v>86111</v>
          </cell>
          <cell r="BP208">
            <v>0</v>
          </cell>
          <cell r="BQ208">
            <v>75858</v>
          </cell>
          <cell r="BR208">
            <v>752303.4</v>
          </cell>
          <cell r="BS208">
            <v>0</v>
          </cell>
          <cell r="BT208">
            <v>0</v>
          </cell>
          <cell r="BU208">
            <v>115706</v>
          </cell>
          <cell r="BV208">
            <v>0</v>
          </cell>
          <cell r="BW208">
            <v>0</v>
          </cell>
          <cell r="BX208">
            <v>53429</v>
          </cell>
          <cell r="BY208">
            <v>0</v>
          </cell>
          <cell r="BZ208">
            <v>0</v>
          </cell>
          <cell r="CA208">
            <v>76474</v>
          </cell>
          <cell r="CB208">
            <v>0</v>
          </cell>
          <cell r="CC208">
            <v>0</v>
          </cell>
          <cell r="CD208">
            <v>0</v>
          </cell>
          <cell r="CE208">
            <v>0</v>
          </cell>
          <cell r="CF208">
            <v>0</v>
          </cell>
          <cell r="CG208">
            <v>0</v>
          </cell>
          <cell r="CH208">
            <v>0</v>
          </cell>
          <cell r="CI208">
            <v>0</v>
          </cell>
          <cell r="CJ208">
            <v>150734.25</v>
          </cell>
          <cell r="CK208">
            <v>0</v>
          </cell>
          <cell r="CL208">
            <v>17473.86</v>
          </cell>
        </row>
        <row r="209">
          <cell r="A209" t="str">
            <v>5101020114.107</v>
          </cell>
          <cell r="B209" t="str">
            <v>ค่าตอบแทนเพิ่มพิเศษสำหรับผู้ปฏิบัติงานด้านสาธารณสุข(พตส.-เงินงบประมาณ)</v>
          </cell>
          <cell r="C209">
            <v>11692169</v>
          </cell>
          <cell r="D209">
            <v>1271500</v>
          </cell>
          <cell r="E209">
            <v>1296500</v>
          </cell>
          <cell r="F209">
            <v>1204500</v>
          </cell>
          <cell r="G209">
            <v>547000</v>
          </cell>
          <cell r="H209">
            <v>0</v>
          </cell>
          <cell r="I209">
            <v>1520000</v>
          </cell>
          <cell r="J209">
            <v>2065300</v>
          </cell>
          <cell r="K209">
            <v>1327049</v>
          </cell>
          <cell r="L209">
            <v>223000</v>
          </cell>
          <cell r="M209">
            <v>3062581</v>
          </cell>
          <cell r="N209">
            <v>0</v>
          </cell>
          <cell r="O209">
            <v>6155948</v>
          </cell>
          <cell r="P209">
            <v>864500</v>
          </cell>
          <cell r="Q209">
            <v>1310142</v>
          </cell>
          <cell r="R209">
            <v>1935701</v>
          </cell>
          <cell r="S209">
            <v>1477000</v>
          </cell>
          <cell r="T209">
            <v>841600</v>
          </cell>
          <cell r="U209">
            <v>295500</v>
          </cell>
          <cell r="V209">
            <v>528000</v>
          </cell>
          <cell r="W209">
            <v>13977781.300000001</v>
          </cell>
          <cell r="X209">
            <v>833500</v>
          </cell>
          <cell r="Y209">
            <v>1647227</v>
          </cell>
          <cell r="Z209">
            <v>1215000</v>
          </cell>
          <cell r="AA209">
            <v>599500</v>
          </cell>
          <cell r="AB209">
            <v>961000</v>
          </cell>
          <cell r="AC209">
            <v>364000</v>
          </cell>
          <cell r="AD209">
            <v>3458580</v>
          </cell>
          <cell r="AE209">
            <v>1406000</v>
          </cell>
          <cell r="AF209">
            <v>858000</v>
          </cell>
          <cell r="AG209">
            <v>955500</v>
          </cell>
          <cell r="AH209">
            <v>2253450</v>
          </cell>
          <cell r="AI209">
            <v>1268000</v>
          </cell>
          <cell r="AJ209">
            <v>841000</v>
          </cell>
          <cell r="AK209">
            <v>23482626</v>
          </cell>
          <cell r="AL209">
            <v>1099500</v>
          </cell>
          <cell r="AM209">
            <v>990333</v>
          </cell>
          <cell r="AN209">
            <v>2043983</v>
          </cell>
          <cell r="AO209">
            <v>2417935.54</v>
          </cell>
          <cell r="AP209">
            <v>1274000</v>
          </cell>
          <cell r="AQ209">
            <v>455500</v>
          </cell>
          <cell r="AR209">
            <v>3358966</v>
          </cell>
          <cell r="AS209">
            <v>1167390</v>
          </cell>
          <cell r="AT209">
            <v>1890432</v>
          </cell>
          <cell r="AU209">
            <v>2280500</v>
          </cell>
          <cell r="AV209">
            <v>1208000</v>
          </cell>
          <cell r="AW209">
            <v>756000</v>
          </cell>
          <cell r="AX209">
            <v>1344500</v>
          </cell>
          <cell r="AY209">
            <v>913000</v>
          </cell>
          <cell r="AZ209">
            <v>1001000</v>
          </cell>
          <cell r="BA209">
            <v>5634013</v>
          </cell>
          <cell r="BB209">
            <v>1158111</v>
          </cell>
          <cell r="BC209">
            <v>10747509.960000001</v>
          </cell>
          <cell r="BD209">
            <v>3361447</v>
          </cell>
          <cell r="BE209">
            <v>1185000</v>
          </cell>
          <cell r="BF209">
            <v>1226557.04</v>
          </cell>
          <cell r="BG209">
            <v>9117460</v>
          </cell>
          <cell r="BH209">
            <v>938752</v>
          </cell>
          <cell r="BI209">
            <v>296360</v>
          </cell>
          <cell r="BJ209">
            <v>775677</v>
          </cell>
          <cell r="BK209">
            <v>574177</v>
          </cell>
          <cell r="BL209">
            <v>9746578</v>
          </cell>
          <cell r="BM209">
            <v>2285911</v>
          </cell>
          <cell r="BN209">
            <v>1590293</v>
          </cell>
          <cell r="BO209">
            <v>2629677</v>
          </cell>
          <cell r="BP209">
            <v>1650160</v>
          </cell>
          <cell r="BQ209">
            <v>1184500</v>
          </cell>
          <cell r="BR209">
            <v>39141356</v>
          </cell>
          <cell r="BS209">
            <v>1721514</v>
          </cell>
          <cell r="BT209">
            <v>1759000</v>
          </cell>
          <cell r="BU209">
            <v>5136329</v>
          </cell>
          <cell r="BV209">
            <v>464000</v>
          </cell>
          <cell r="BW209">
            <v>1484884</v>
          </cell>
          <cell r="BX209">
            <v>3710854</v>
          </cell>
          <cell r="BY209">
            <v>1285500</v>
          </cell>
          <cell r="BZ209">
            <v>1194000</v>
          </cell>
          <cell r="CA209">
            <v>1595000</v>
          </cell>
          <cell r="CB209">
            <v>1749000</v>
          </cell>
          <cell r="CC209">
            <v>3616456</v>
          </cell>
          <cell r="CD209">
            <v>2165000</v>
          </cell>
          <cell r="CE209">
            <v>2848526</v>
          </cell>
          <cell r="CF209">
            <v>1225353</v>
          </cell>
          <cell r="CG209">
            <v>1253500</v>
          </cell>
          <cell r="CH209">
            <v>1038500</v>
          </cell>
          <cell r="CI209">
            <v>1100000</v>
          </cell>
          <cell r="CJ209">
            <v>3246006</v>
          </cell>
          <cell r="CK209">
            <v>474500</v>
          </cell>
          <cell r="CL209">
            <v>738258</v>
          </cell>
        </row>
        <row r="210">
          <cell r="A210" t="str">
            <v>5101020114.114</v>
          </cell>
          <cell r="B210" t="str">
            <v>ค่าตอบแทนเพิ่มพิเศษสำหรับผู้ปฏิบัติงานด้านสาธารณสุข(พตส.-เงินนอกงบประมาณ)</v>
          </cell>
          <cell r="C210">
            <v>76100</v>
          </cell>
          <cell r="D210">
            <v>12000</v>
          </cell>
          <cell r="E210">
            <v>295390</v>
          </cell>
          <cell r="F210">
            <v>0</v>
          </cell>
          <cell r="G210">
            <v>0</v>
          </cell>
          <cell r="H210">
            <v>88500</v>
          </cell>
          <cell r="I210">
            <v>0</v>
          </cell>
          <cell r="J210">
            <v>17500</v>
          </cell>
          <cell r="K210">
            <v>0</v>
          </cell>
          <cell r="L210">
            <v>46500</v>
          </cell>
          <cell r="M210">
            <v>0</v>
          </cell>
          <cell r="N210">
            <v>0</v>
          </cell>
          <cell r="O210">
            <v>1356069</v>
          </cell>
          <cell r="P210">
            <v>449500</v>
          </cell>
          <cell r="Q210">
            <v>437000</v>
          </cell>
          <cell r="R210">
            <v>564000</v>
          </cell>
          <cell r="S210">
            <v>192000</v>
          </cell>
          <cell r="T210">
            <v>629500</v>
          </cell>
          <cell r="U210">
            <v>111000</v>
          </cell>
          <cell r="V210">
            <v>147000</v>
          </cell>
          <cell r="W210">
            <v>1775168.83</v>
          </cell>
          <cell r="X210">
            <v>52500</v>
          </cell>
          <cell r="Y210">
            <v>124000</v>
          </cell>
          <cell r="Z210">
            <v>309524</v>
          </cell>
          <cell r="AA210">
            <v>48000</v>
          </cell>
          <cell r="AB210">
            <v>59500</v>
          </cell>
          <cell r="AC210">
            <v>135096.78</v>
          </cell>
          <cell r="AD210">
            <v>230895.09</v>
          </cell>
          <cell r="AE210">
            <v>58000</v>
          </cell>
          <cell r="AF210">
            <v>400383.21</v>
          </cell>
          <cell r="AG210">
            <v>90000</v>
          </cell>
          <cell r="AH210">
            <v>193935.25</v>
          </cell>
          <cell r="AI210">
            <v>98000</v>
          </cell>
          <cell r="AJ210">
            <v>134000</v>
          </cell>
          <cell r="AK210">
            <v>3300420</v>
          </cell>
          <cell r="AL210">
            <v>117500</v>
          </cell>
          <cell r="AM210">
            <v>101548</v>
          </cell>
          <cell r="AN210">
            <v>544774.18999999994</v>
          </cell>
          <cell r="AO210">
            <v>0</v>
          </cell>
          <cell r="AP210">
            <v>0</v>
          </cell>
          <cell r="AQ210">
            <v>335500</v>
          </cell>
          <cell r="AR210">
            <v>1121000</v>
          </cell>
          <cell r="AS210">
            <v>261000</v>
          </cell>
          <cell r="AT210">
            <v>361564</v>
          </cell>
          <cell r="AU210">
            <v>255000</v>
          </cell>
          <cell r="AV210">
            <v>138000</v>
          </cell>
          <cell r="AW210">
            <v>265500</v>
          </cell>
          <cell r="AX210">
            <v>246000</v>
          </cell>
          <cell r="AY210">
            <v>208000</v>
          </cell>
          <cell r="AZ210">
            <v>162000</v>
          </cell>
          <cell r="BA210">
            <v>1929834</v>
          </cell>
          <cell r="BB210">
            <v>162500</v>
          </cell>
          <cell r="BC210">
            <v>1095511.58</v>
          </cell>
          <cell r="BD210">
            <v>304850</v>
          </cell>
          <cell r="BE210">
            <v>47500</v>
          </cell>
          <cell r="BF210">
            <v>130500</v>
          </cell>
          <cell r="BG210">
            <v>0</v>
          </cell>
          <cell r="BH210">
            <v>56950</v>
          </cell>
          <cell r="BI210">
            <v>2500</v>
          </cell>
          <cell r="BJ210">
            <v>155032</v>
          </cell>
          <cell r="BK210">
            <v>119100</v>
          </cell>
          <cell r="BL210">
            <v>2017250</v>
          </cell>
          <cell r="BM210">
            <v>291000</v>
          </cell>
          <cell r="BN210">
            <v>115000</v>
          </cell>
          <cell r="BO210">
            <v>554966</v>
          </cell>
          <cell r="BP210">
            <v>209935.49</v>
          </cell>
          <cell r="BQ210">
            <v>175500</v>
          </cell>
          <cell r="BR210">
            <v>8907000</v>
          </cell>
          <cell r="BS210">
            <v>138000</v>
          </cell>
          <cell r="BT210">
            <v>92430</v>
          </cell>
          <cell r="BU210">
            <v>956400</v>
          </cell>
          <cell r="BV210">
            <v>32500</v>
          </cell>
          <cell r="BW210">
            <v>81887</v>
          </cell>
          <cell r="BX210">
            <v>387833.4</v>
          </cell>
          <cell r="BY210">
            <v>24000</v>
          </cell>
          <cell r="BZ210">
            <v>44000</v>
          </cell>
          <cell r="CA210">
            <v>207000</v>
          </cell>
          <cell r="CB210">
            <v>52000</v>
          </cell>
          <cell r="CC210">
            <v>394516</v>
          </cell>
          <cell r="CD210">
            <v>329499</v>
          </cell>
          <cell r="CE210">
            <v>482366</v>
          </cell>
          <cell r="CF210">
            <v>24000</v>
          </cell>
          <cell r="CG210">
            <v>18000</v>
          </cell>
          <cell r="CH210">
            <v>64000</v>
          </cell>
          <cell r="CI210">
            <v>66500</v>
          </cell>
          <cell r="CJ210">
            <v>311200</v>
          </cell>
          <cell r="CK210">
            <v>114000</v>
          </cell>
          <cell r="CL210">
            <v>66000</v>
          </cell>
        </row>
        <row r="211">
          <cell r="A211" t="str">
            <v>5101020114.116</v>
          </cell>
          <cell r="B211" t="str">
            <v>ค่าตอบแทนตามผลการปฏิบัติงาน (บริการ)</v>
          </cell>
          <cell r="C211">
            <v>19013516.440000001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356350</v>
          </cell>
          <cell r="T211">
            <v>0</v>
          </cell>
          <cell r="U211">
            <v>28800</v>
          </cell>
          <cell r="V211">
            <v>1640500</v>
          </cell>
          <cell r="W211">
            <v>22001352</v>
          </cell>
          <cell r="X211">
            <v>0</v>
          </cell>
          <cell r="Y211">
            <v>0</v>
          </cell>
          <cell r="Z211">
            <v>0</v>
          </cell>
          <cell r="AA211">
            <v>0</v>
          </cell>
          <cell r="AB211">
            <v>0</v>
          </cell>
          <cell r="AC211">
            <v>0</v>
          </cell>
          <cell r="AD211">
            <v>0</v>
          </cell>
          <cell r="AE211">
            <v>0</v>
          </cell>
          <cell r="AF211">
            <v>0</v>
          </cell>
          <cell r="AG211">
            <v>0</v>
          </cell>
          <cell r="AH211">
            <v>0</v>
          </cell>
          <cell r="AI211">
            <v>0</v>
          </cell>
          <cell r="AJ211">
            <v>0</v>
          </cell>
          <cell r="AK211">
            <v>16914438</v>
          </cell>
          <cell r="AL211">
            <v>0</v>
          </cell>
          <cell r="AM211">
            <v>0</v>
          </cell>
          <cell r="AN211">
            <v>0</v>
          </cell>
          <cell r="AO211">
            <v>922045</v>
          </cell>
          <cell r="AP211">
            <v>33630</v>
          </cell>
          <cell r="AQ211">
            <v>0</v>
          </cell>
          <cell r="AR211">
            <v>653800</v>
          </cell>
          <cell r="AS211">
            <v>390800</v>
          </cell>
          <cell r="AT211">
            <v>0</v>
          </cell>
          <cell r="AU211">
            <v>0</v>
          </cell>
          <cell r="AV211">
            <v>0</v>
          </cell>
          <cell r="AW211">
            <v>0</v>
          </cell>
          <cell r="AX211">
            <v>0</v>
          </cell>
          <cell r="AY211">
            <v>0</v>
          </cell>
          <cell r="AZ211">
            <v>0</v>
          </cell>
          <cell r="BA211">
            <v>0</v>
          </cell>
          <cell r="BB211">
            <v>0</v>
          </cell>
          <cell r="BC211">
            <v>18103905.609999999</v>
          </cell>
          <cell r="BD211">
            <v>2216000</v>
          </cell>
          <cell r="BE211">
            <v>0</v>
          </cell>
          <cell r="BF211">
            <v>0</v>
          </cell>
          <cell r="BG211">
            <v>0</v>
          </cell>
          <cell r="BH211">
            <v>0</v>
          </cell>
          <cell r="BI211">
            <v>0</v>
          </cell>
          <cell r="BJ211">
            <v>0</v>
          </cell>
          <cell r="BK211">
            <v>314500</v>
          </cell>
          <cell r="BL211">
            <v>20883974.5</v>
          </cell>
          <cell r="BM211">
            <v>0</v>
          </cell>
          <cell r="BN211">
            <v>0</v>
          </cell>
          <cell r="BO211">
            <v>0</v>
          </cell>
          <cell r="BP211">
            <v>0</v>
          </cell>
          <cell r="BQ211">
            <v>0</v>
          </cell>
          <cell r="BR211">
            <v>65034665.75</v>
          </cell>
          <cell r="BS211">
            <v>0</v>
          </cell>
          <cell r="BT211">
            <v>2200</v>
          </cell>
          <cell r="BU211">
            <v>9150</v>
          </cell>
          <cell r="BV211">
            <v>0</v>
          </cell>
          <cell r="BW211">
            <v>0</v>
          </cell>
          <cell r="BX211">
            <v>4375600</v>
          </cell>
          <cell r="BY211">
            <v>0</v>
          </cell>
          <cell r="BZ211">
            <v>0</v>
          </cell>
          <cell r="CA211">
            <v>0</v>
          </cell>
          <cell r="CB211">
            <v>0</v>
          </cell>
          <cell r="CC211">
            <v>0</v>
          </cell>
          <cell r="CD211">
            <v>0</v>
          </cell>
          <cell r="CE211">
            <v>0</v>
          </cell>
          <cell r="CF211">
            <v>0</v>
          </cell>
          <cell r="CG211">
            <v>0</v>
          </cell>
          <cell r="CH211">
            <v>0</v>
          </cell>
          <cell r="CI211">
            <v>0</v>
          </cell>
          <cell r="CJ211">
            <v>0</v>
          </cell>
          <cell r="CK211">
            <v>0</v>
          </cell>
          <cell r="CL211">
            <v>0</v>
          </cell>
        </row>
        <row r="212">
          <cell r="A212" t="str">
            <v>5101020114.117</v>
          </cell>
          <cell r="B212" t="str">
            <v>ค่าตอบแทนตามผลการปฏิบัติงาน (สนับสนุน)</v>
          </cell>
          <cell r="C212">
            <v>0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461200</v>
          </cell>
          <cell r="Q212">
            <v>0</v>
          </cell>
          <cell r="R212">
            <v>0</v>
          </cell>
          <cell r="S212">
            <v>0</v>
          </cell>
          <cell r="T212">
            <v>405200</v>
          </cell>
          <cell r="U212">
            <v>0</v>
          </cell>
          <cell r="V212">
            <v>203700</v>
          </cell>
          <cell r="W212">
            <v>1272168</v>
          </cell>
          <cell r="X212">
            <v>0</v>
          </cell>
          <cell r="Y212">
            <v>0</v>
          </cell>
          <cell r="Z212">
            <v>0</v>
          </cell>
          <cell r="AA212">
            <v>0</v>
          </cell>
          <cell r="AB212">
            <v>0</v>
          </cell>
          <cell r="AC212">
            <v>0</v>
          </cell>
          <cell r="AD212">
            <v>0</v>
          </cell>
          <cell r="AE212">
            <v>0</v>
          </cell>
          <cell r="AF212">
            <v>0</v>
          </cell>
          <cell r="AG212">
            <v>0</v>
          </cell>
          <cell r="AH212">
            <v>0</v>
          </cell>
          <cell r="AI212">
            <v>0</v>
          </cell>
          <cell r="AJ212">
            <v>0</v>
          </cell>
          <cell r="AK212">
            <v>585522</v>
          </cell>
          <cell r="AL212">
            <v>0</v>
          </cell>
          <cell r="AM212">
            <v>0</v>
          </cell>
          <cell r="AN212">
            <v>0</v>
          </cell>
          <cell r="AO212">
            <v>0</v>
          </cell>
          <cell r="AP212">
            <v>0</v>
          </cell>
          <cell r="AQ212">
            <v>0</v>
          </cell>
          <cell r="AR212">
            <v>0</v>
          </cell>
          <cell r="AS212">
            <v>41820</v>
          </cell>
          <cell r="AT212">
            <v>0</v>
          </cell>
          <cell r="AU212">
            <v>0</v>
          </cell>
          <cell r="AV212">
            <v>0</v>
          </cell>
          <cell r="AW212">
            <v>0</v>
          </cell>
          <cell r="AX212">
            <v>0</v>
          </cell>
          <cell r="AY212">
            <v>0</v>
          </cell>
          <cell r="AZ212">
            <v>0</v>
          </cell>
          <cell r="BA212">
            <v>0</v>
          </cell>
          <cell r="BB212">
            <v>0</v>
          </cell>
          <cell r="BC212">
            <v>9926652.4000000004</v>
          </cell>
          <cell r="BD212">
            <v>1359400</v>
          </cell>
          <cell r="BE212">
            <v>0</v>
          </cell>
          <cell r="BF212">
            <v>0</v>
          </cell>
          <cell r="BG212">
            <v>0</v>
          </cell>
          <cell r="BH212">
            <v>0</v>
          </cell>
          <cell r="BI212">
            <v>404400</v>
          </cell>
          <cell r="BJ212">
            <v>0</v>
          </cell>
          <cell r="BK212">
            <v>97000</v>
          </cell>
          <cell r="BL212">
            <v>5201019.5</v>
          </cell>
          <cell r="BM212">
            <v>0</v>
          </cell>
          <cell r="BN212">
            <v>0</v>
          </cell>
          <cell r="BO212">
            <v>0</v>
          </cell>
          <cell r="BP212">
            <v>0</v>
          </cell>
          <cell r="BQ212">
            <v>0</v>
          </cell>
          <cell r="BR212">
            <v>52500000</v>
          </cell>
          <cell r="BS212">
            <v>0</v>
          </cell>
          <cell r="BT212">
            <v>0</v>
          </cell>
          <cell r="BU212">
            <v>0</v>
          </cell>
          <cell r="BV212">
            <v>0</v>
          </cell>
          <cell r="BW212">
            <v>0</v>
          </cell>
          <cell r="BX212">
            <v>0</v>
          </cell>
          <cell r="BY212">
            <v>0</v>
          </cell>
          <cell r="BZ212">
            <v>0</v>
          </cell>
          <cell r="CA212">
            <v>0</v>
          </cell>
          <cell r="CB212">
            <v>0</v>
          </cell>
          <cell r="CC212">
            <v>0</v>
          </cell>
          <cell r="CD212">
            <v>0</v>
          </cell>
          <cell r="CE212">
            <v>0</v>
          </cell>
          <cell r="CF212">
            <v>0</v>
          </cell>
          <cell r="CG212">
            <v>38720</v>
          </cell>
          <cell r="CH212">
            <v>0</v>
          </cell>
          <cell r="CI212">
            <v>0</v>
          </cell>
          <cell r="CJ212">
            <v>0</v>
          </cell>
          <cell r="CK212">
            <v>0</v>
          </cell>
          <cell r="CL212">
            <v>0</v>
          </cell>
        </row>
        <row r="213">
          <cell r="A213" t="str">
            <v>5101020114.118</v>
          </cell>
          <cell r="B213" t="str">
            <v>ค่าตอบแทนเพิ่มเติม (บริการ)</v>
          </cell>
          <cell r="C213">
            <v>890770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4800</v>
          </cell>
          <cell r="J213">
            <v>0</v>
          </cell>
          <cell r="K213">
            <v>4849400</v>
          </cell>
          <cell r="L213">
            <v>0</v>
          </cell>
          <cell r="M213">
            <v>29000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1360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5600</v>
          </cell>
          <cell r="AA213">
            <v>0</v>
          </cell>
          <cell r="AB213">
            <v>0</v>
          </cell>
          <cell r="AC213">
            <v>0</v>
          </cell>
          <cell r="AD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0</v>
          </cell>
          <cell r="AI213">
            <v>0</v>
          </cell>
          <cell r="AJ213">
            <v>0</v>
          </cell>
          <cell r="AK213">
            <v>0</v>
          </cell>
          <cell r="AL213">
            <v>0</v>
          </cell>
          <cell r="AM213">
            <v>5964158</v>
          </cell>
          <cell r="AN213">
            <v>0</v>
          </cell>
          <cell r="AO213">
            <v>0</v>
          </cell>
          <cell r="AP213">
            <v>0</v>
          </cell>
          <cell r="AQ213">
            <v>0</v>
          </cell>
          <cell r="AR213">
            <v>320240</v>
          </cell>
          <cell r="AS213">
            <v>0</v>
          </cell>
          <cell r="AT213">
            <v>0</v>
          </cell>
          <cell r="AU213">
            <v>0</v>
          </cell>
          <cell r="AV213">
            <v>0</v>
          </cell>
          <cell r="AW213">
            <v>0</v>
          </cell>
          <cell r="AX213">
            <v>1800</v>
          </cell>
          <cell r="AY213">
            <v>472085</v>
          </cell>
          <cell r="AZ213">
            <v>0</v>
          </cell>
          <cell r="BA213">
            <v>32400</v>
          </cell>
          <cell r="BB213">
            <v>455120</v>
          </cell>
          <cell r="BC213">
            <v>0</v>
          </cell>
          <cell r="BD213">
            <v>5000</v>
          </cell>
          <cell r="BE213">
            <v>0</v>
          </cell>
          <cell r="BF213">
            <v>0</v>
          </cell>
          <cell r="BG213">
            <v>0</v>
          </cell>
          <cell r="BH213">
            <v>0</v>
          </cell>
          <cell r="BI213">
            <v>0</v>
          </cell>
          <cell r="BJ213">
            <v>0</v>
          </cell>
          <cell r="BK213">
            <v>0</v>
          </cell>
          <cell r="BL213">
            <v>0</v>
          </cell>
          <cell r="BM213">
            <v>0</v>
          </cell>
          <cell r="BN213">
            <v>0</v>
          </cell>
          <cell r="BO213">
            <v>0</v>
          </cell>
          <cell r="BP213">
            <v>0</v>
          </cell>
          <cell r="BQ213">
            <v>0</v>
          </cell>
          <cell r="BR213">
            <v>0</v>
          </cell>
          <cell r="BS213">
            <v>0</v>
          </cell>
          <cell r="BT213">
            <v>0</v>
          </cell>
          <cell r="BU213">
            <v>0</v>
          </cell>
          <cell r="BV213">
            <v>0</v>
          </cell>
          <cell r="BW213">
            <v>0</v>
          </cell>
          <cell r="BX213">
            <v>0</v>
          </cell>
          <cell r="BY213">
            <v>0</v>
          </cell>
          <cell r="BZ213">
            <v>0</v>
          </cell>
          <cell r="CA213">
            <v>0</v>
          </cell>
          <cell r="CB213">
            <v>0</v>
          </cell>
          <cell r="CC213">
            <v>0</v>
          </cell>
          <cell r="CD213">
            <v>0</v>
          </cell>
          <cell r="CE213">
            <v>0</v>
          </cell>
          <cell r="CF213">
            <v>0</v>
          </cell>
          <cell r="CG213">
            <v>0</v>
          </cell>
          <cell r="CH213">
            <v>131300</v>
          </cell>
          <cell r="CI213">
            <v>0</v>
          </cell>
          <cell r="CJ213">
            <v>0</v>
          </cell>
          <cell r="CK213">
            <v>0</v>
          </cell>
          <cell r="CL213">
            <v>0</v>
          </cell>
        </row>
        <row r="214">
          <cell r="A214" t="str">
            <v>5101020114.119</v>
          </cell>
          <cell r="B214" t="str">
            <v>ค่าตอบแทนเพิ่มเติม (สนับสนุน)</v>
          </cell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0</v>
          </cell>
          <cell r="AB214">
            <v>0</v>
          </cell>
          <cell r="AC214">
            <v>0</v>
          </cell>
          <cell r="AD214">
            <v>0</v>
          </cell>
          <cell r="AE214">
            <v>231412.5</v>
          </cell>
          <cell r="AF214">
            <v>0</v>
          </cell>
          <cell r="AG214">
            <v>0</v>
          </cell>
          <cell r="AH214">
            <v>0</v>
          </cell>
          <cell r="AI214">
            <v>0</v>
          </cell>
          <cell r="AJ214">
            <v>0</v>
          </cell>
          <cell r="AK214">
            <v>0</v>
          </cell>
          <cell r="AL214">
            <v>0</v>
          </cell>
          <cell r="AM214">
            <v>0</v>
          </cell>
          <cell r="AN214">
            <v>0</v>
          </cell>
          <cell r="AO214">
            <v>0</v>
          </cell>
          <cell r="AP214">
            <v>0</v>
          </cell>
          <cell r="AQ214">
            <v>0</v>
          </cell>
          <cell r="AR214">
            <v>0</v>
          </cell>
          <cell r="AS214">
            <v>0</v>
          </cell>
          <cell r="AT214">
            <v>0</v>
          </cell>
          <cell r="AU214">
            <v>0</v>
          </cell>
          <cell r="AV214">
            <v>0</v>
          </cell>
          <cell r="AW214">
            <v>0</v>
          </cell>
          <cell r="AX214">
            <v>0</v>
          </cell>
          <cell r="AY214">
            <v>0</v>
          </cell>
          <cell r="AZ214">
            <v>0</v>
          </cell>
          <cell r="BA214">
            <v>0</v>
          </cell>
          <cell r="BB214">
            <v>0</v>
          </cell>
          <cell r="BC214">
            <v>0</v>
          </cell>
          <cell r="BD214">
            <v>0</v>
          </cell>
          <cell r="BE214">
            <v>0</v>
          </cell>
          <cell r="BF214">
            <v>0</v>
          </cell>
          <cell r="BG214">
            <v>0</v>
          </cell>
          <cell r="BH214">
            <v>0</v>
          </cell>
          <cell r="BI214">
            <v>0</v>
          </cell>
          <cell r="BJ214">
            <v>0</v>
          </cell>
          <cell r="BK214">
            <v>0</v>
          </cell>
          <cell r="BL214">
            <v>0</v>
          </cell>
          <cell r="BM214">
            <v>0</v>
          </cell>
          <cell r="BN214">
            <v>0</v>
          </cell>
          <cell r="BO214">
            <v>0</v>
          </cell>
          <cell r="BP214">
            <v>0</v>
          </cell>
          <cell r="BQ214">
            <v>0</v>
          </cell>
          <cell r="BR214">
            <v>0</v>
          </cell>
          <cell r="BS214">
            <v>0</v>
          </cell>
          <cell r="BT214">
            <v>0</v>
          </cell>
          <cell r="BU214">
            <v>0</v>
          </cell>
          <cell r="BV214">
            <v>0</v>
          </cell>
          <cell r="BW214">
            <v>0</v>
          </cell>
          <cell r="BX214">
            <v>0</v>
          </cell>
          <cell r="BY214">
            <v>0</v>
          </cell>
          <cell r="BZ214">
            <v>0</v>
          </cell>
          <cell r="CA214">
            <v>0</v>
          </cell>
          <cell r="CB214">
            <v>0</v>
          </cell>
          <cell r="CC214">
            <v>0</v>
          </cell>
          <cell r="CD214">
            <v>0</v>
          </cell>
          <cell r="CE214">
            <v>0</v>
          </cell>
          <cell r="CF214">
            <v>0</v>
          </cell>
          <cell r="CG214">
            <v>0</v>
          </cell>
          <cell r="CH214">
            <v>0</v>
          </cell>
          <cell r="CI214">
            <v>0</v>
          </cell>
          <cell r="CJ214">
            <v>0</v>
          </cell>
          <cell r="CK214">
            <v>0</v>
          </cell>
          <cell r="CL214">
            <v>0</v>
          </cell>
        </row>
        <row r="215">
          <cell r="A215" t="str">
            <v>5101020114.120</v>
          </cell>
          <cell r="B215" t="str">
            <v>ค่าตอบแทนการปฏิบัติงานในลักษณะค่าเบี้ยเลี้ยงเหมาจ่าย (บริการ)</v>
          </cell>
          <cell r="C215">
            <v>0</v>
          </cell>
          <cell r="D215">
            <v>4090300</v>
          </cell>
          <cell r="E215">
            <v>3435400</v>
          </cell>
          <cell r="F215">
            <v>2687700</v>
          </cell>
          <cell r="G215">
            <v>2626864</v>
          </cell>
          <cell r="H215">
            <v>5196600</v>
          </cell>
          <cell r="I215">
            <v>4439200</v>
          </cell>
          <cell r="J215">
            <v>6237900</v>
          </cell>
          <cell r="K215">
            <v>3740000</v>
          </cell>
          <cell r="L215">
            <v>3189900</v>
          </cell>
          <cell r="M215">
            <v>9357500</v>
          </cell>
          <cell r="N215">
            <v>1721200</v>
          </cell>
          <cell r="O215">
            <v>14050900</v>
          </cell>
          <cell r="P215">
            <v>5058100</v>
          </cell>
          <cell r="Q215">
            <v>4824400</v>
          </cell>
          <cell r="R215">
            <v>9396100</v>
          </cell>
          <cell r="S215">
            <v>3232800</v>
          </cell>
          <cell r="T215">
            <v>6835000</v>
          </cell>
          <cell r="U215">
            <v>1557742</v>
          </cell>
          <cell r="V215">
            <v>1547500</v>
          </cell>
          <cell r="W215">
            <v>0</v>
          </cell>
          <cell r="X215">
            <v>2388600</v>
          </cell>
          <cell r="Y215">
            <v>5332500</v>
          </cell>
          <cell r="Z215">
            <v>5361600</v>
          </cell>
          <cell r="AA215">
            <v>3740800</v>
          </cell>
          <cell r="AB215">
            <v>3458400</v>
          </cell>
          <cell r="AC215">
            <v>3272700</v>
          </cell>
          <cell r="AD215">
            <v>9546700</v>
          </cell>
          <cell r="AE215">
            <v>4229930</v>
          </cell>
          <cell r="AF215">
            <v>4813100</v>
          </cell>
          <cell r="AG215">
            <v>4379484</v>
          </cell>
          <cell r="AH215">
            <v>11882500</v>
          </cell>
          <cell r="AI215">
            <v>3865585</v>
          </cell>
          <cell r="AJ215">
            <v>2922300</v>
          </cell>
          <cell r="AK215">
            <v>0</v>
          </cell>
          <cell r="AL215">
            <v>3479000</v>
          </cell>
          <cell r="AM215">
            <v>3020600</v>
          </cell>
          <cell r="AN215">
            <v>6490545</v>
          </cell>
          <cell r="AO215">
            <v>7021100</v>
          </cell>
          <cell r="AP215">
            <v>3880600</v>
          </cell>
          <cell r="AQ215">
            <v>3351487</v>
          </cell>
          <cell r="AR215">
            <v>11163108</v>
          </cell>
          <cell r="AS215">
            <v>4002702</v>
          </cell>
          <cell r="AT215">
            <v>6431600</v>
          </cell>
          <cell r="AU215">
            <v>3997300</v>
          </cell>
          <cell r="AV215">
            <v>3478200</v>
          </cell>
          <cell r="AW215">
            <v>1468111</v>
          </cell>
          <cell r="AX215">
            <v>2408297</v>
          </cell>
          <cell r="AY215">
            <v>3200171</v>
          </cell>
          <cell r="AZ215">
            <v>3355500</v>
          </cell>
          <cell r="BA215">
            <v>16621601</v>
          </cell>
          <cell r="BB215">
            <v>3677100</v>
          </cell>
          <cell r="BC215">
            <v>0</v>
          </cell>
          <cell r="BD215">
            <v>11418700</v>
          </cell>
          <cell r="BE215">
            <v>3050000</v>
          </cell>
          <cell r="BF215">
            <v>4828000</v>
          </cell>
          <cell r="BG215">
            <v>16569520</v>
          </cell>
          <cell r="BH215">
            <v>3598800</v>
          </cell>
          <cell r="BI215">
            <v>1816800</v>
          </cell>
          <cell r="BJ215">
            <v>2160602</v>
          </cell>
          <cell r="BK215">
            <v>2142433.33</v>
          </cell>
          <cell r="BL215">
            <v>0</v>
          </cell>
          <cell r="BM215">
            <v>7340700</v>
          </cell>
          <cell r="BN215">
            <v>5175836.3600000003</v>
          </cell>
          <cell r="BO215">
            <v>7726411</v>
          </cell>
          <cell r="BP215">
            <v>9246700</v>
          </cell>
          <cell r="BQ215">
            <v>4584700</v>
          </cell>
          <cell r="BR215">
            <v>0</v>
          </cell>
          <cell r="BS215">
            <v>4552500</v>
          </cell>
          <cell r="BT215">
            <v>4380400</v>
          </cell>
          <cell r="BU215">
            <v>11816800</v>
          </cell>
          <cell r="BV215">
            <v>1466400</v>
          </cell>
          <cell r="BW215">
            <v>4115100</v>
          </cell>
          <cell r="BX215">
            <v>9124100</v>
          </cell>
          <cell r="BY215">
            <v>2586880</v>
          </cell>
          <cell r="BZ215">
            <v>2425500</v>
          </cell>
          <cell r="CA215">
            <v>4466800</v>
          </cell>
          <cell r="CB215">
            <v>4691700</v>
          </cell>
          <cell r="CC215">
            <v>9378400</v>
          </cell>
          <cell r="CD215">
            <v>8679300</v>
          </cell>
          <cell r="CE215">
            <v>8137800</v>
          </cell>
          <cell r="CF215">
            <v>3042260</v>
          </cell>
          <cell r="CG215">
            <v>2766000</v>
          </cell>
          <cell r="CH215">
            <v>4232600</v>
          </cell>
          <cell r="CI215">
            <v>3466379</v>
          </cell>
          <cell r="CJ215">
            <v>8479000</v>
          </cell>
          <cell r="CK215">
            <v>1608555</v>
          </cell>
          <cell r="CL215">
            <v>2007400</v>
          </cell>
        </row>
        <row r="216">
          <cell r="A216" t="str">
            <v>5101020114.121</v>
          </cell>
          <cell r="B216" t="str">
            <v>ค่าตอบแทนการปฏิบัติงานในลักษณะค่าเบี้ยเลี้ยงเหมาจ่าย (สนับสนุน)</v>
          </cell>
          <cell r="C216">
            <v>0</v>
          </cell>
          <cell r="D216">
            <v>117600</v>
          </cell>
          <cell r="E216">
            <v>100500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218800</v>
          </cell>
          <cell r="L216">
            <v>0</v>
          </cell>
          <cell r="M216">
            <v>253500</v>
          </cell>
          <cell r="N216">
            <v>0</v>
          </cell>
          <cell r="O216">
            <v>0</v>
          </cell>
          <cell r="P216">
            <v>88200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0</v>
          </cell>
          <cell r="AB216">
            <v>805400</v>
          </cell>
          <cell r="AC216">
            <v>0</v>
          </cell>
          <cell r="AD216">
            <v>0</v>
          </cell>
          <cell r="AE216">
            <v>0</v>
          </cell>
          <cell r="AF216">
            <v>284400</v>
          </cell>
          <cell r="AG216">
            <v>0</v>
          </cell>
          <cell r="AH216">
            <v>0</v>
          </cell>
          <cell r="AI216">
            <v>244937</v>
          </cell>
          <cell r="AJ216">
            <v>0</v>
          </cell>
          <cell r="AK216">
            <v>0</v>
          </cell>
          <cell r="AL216">
            <v>0</v>
          </cell>
          <cell r="AM216">
            <v>0</v>
          </cell>
          <cell r="AN216">
            <v>0</v>
          </cell>
          <cell r="AO216">
            <v>0</v>
          </cell>
          <cell r="AP216">
            <v>0</v>
          </cell>
          <cell r="AQ216">
            <v>72000</v>
          </cell>
          <cell r="AR216">
            <v>0</v>
          </cell>
          <cell r="AS216">
            <v>0</v>
          </cell>
          <cell r="AT216">
            <v>0</v>
          </cell>
          <cell r="AU216">
            <v>369600</v>
          </cell>
          <cell r="AV216">
            <v>0</v>
          </cell>
          <cell r="AW216">
            <v>76000</v>
          </cell>
          <cell r="AX216">
            <v>0</v>
          </cell>
          <cell r="AY216">
            <v>0</v>
          </cell>
          <cell r="AZ216">
            <v>0</v>
          </cell>
          <cell r="BA216">
            <v>0</v>
          </cell>
          <cell r="BB216">
            <v>0</v>
          </cell>
          <cell r="BC216">
            <v>0</v>
          </cell>
          <cell r="BD216">
            <v>1473800</v>
          </cell>
          <cell r="BE216">
            <v>550000</v>
          </cell>
          <cell r="BF216">
            <v>134000</v>
          </cell>
          <cell r="BG216">
            <v>0</v>
          </cell>
          <cell r="BH216">
            <v>256200</v>
          </cell>
          <cell r="BI216">
            <v>469900</v>
          </cell>
          <cell r="BJ216">
            <v>649200</v>
          </cell>
          <cell r="BK216">
            <v>0</v>
          </cell>
          <cell r="BL216">
            <v>0</v>
          </cell>
          <cell r="BM216">
            <v>0</v>
          </cell>
          <cell r="BN216">
            <v>418900</v>
          </cell>
          <cell r="BO216">
            <v>90800</v>
          </cell>
          <cell r="BP216">
            <v>316200</v>
          </cell>
          <cell r="BQ216">
            <v>0</v>
          </cell>
          <cell r="BR216">
            <v>0</v>
          </cell>
          <cell r="BS216">
            <v>15400</v>
          </cell>
          <cell r="BT216">
            <v>0</v>
          </cell>
          <cell r="BU216">
            <v>0</v>
          </cell>
          <cell r="BV216">
            <v>0</v>
          </cell>
          <cell r="BW216">
            <v>0</v>
          </cell>
          <cell r="BX216">
            <v>0</v>
          </cell>
          <cell r="BY216">
            <v>0</v>
          </cell>
          <cell r="BZ216">
            <v>0</v>
          </cell>
          <cell r="CA216">
            <v>0</v>
          </cell>
          <cell r="CB216">
            <v>7700</v>
          </cell>
          <cell r="CC216">
            <v>3600</v>
          </cell>
          <cell r="CD216">
            <v>0</v>
          </cell>
          <cell r="CE216">
            <v>0</v>
          </cell>
          <cell r="CF216">
            <v>0</v>
          </cell>
          <cell r="CG216">
            <v>144800</v>
          </cell>
          <cell r="CH216">
            <v>0</v>
          </cell>
          <cell r="CI216">
            <v>0</v>
          </cell>
          <cell r="CJ216">
            <v>0</v>
          </cell>
          <cell r="CK216">
            <v>0</v>
          </cell>
          <cell r="CL216">
            <v>0</v>
          </cell>
        </row>
        <row r="217">
          <cell r="A217" t="str">
            <v>5101020115.101</v>
          </cell>
          <cell r="B217" t="str">
            <v>ค่าตอบแทนพิเศษชายแดนภาคใต้ (บริการ)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  <cell r="AA217">
            <v>0</v>
          </cell>
          <cell r="AB217">
            <v>0</v>
          </cell>
          <cell r="AC217">
            <v>0</v>
          </cell>
          <cell r="AD217">
            <v>0</v>
          </cell>
          <cell r="AE217">
            <v>0</v>
          </cell>
          <cell r="AF217">
            <v>0</v>
          </cell>
          <cell r="AG217">
            <v>0</v>
          </cell>
          <cell r="AH217">
            <v>0</v>
          </cell>
          <cell r="AI217">
            <v>0</v>
          </cell>
          <cell r="AJ217">
            <v>0</v>
          </cell>
          <cell r="AK217">
            <v>0</v>
          </cell>
          <cell r="AL217">
            <v>0</v>
          </cell>
          <cell r="AM217">
            <v>0</v>
          </cell>
          <cell r="AN217">
            <v>0</v>
          </cell>
          <cell r="AO217">
            <v>0</v>
          </cell>
          <cell r="AP217">
            <v>0</v>
          </cell>
          <cell r="AQ217">
            <v>0</v>
          </cell>
          <cell r="AR217">
            <v>500265</v>
          </cell>
          <cell r="AS217">
            <v>0</v>
          </cell>
          <cell r="AT217">
            <v>0</v>
          </cell>
          <cell r="AU217">
            <v>0</v>
          </cell>
          <cell r="AV217">
            <v>0</v>
          </cell>
          <cell r="AW217">
            <v>0</v>
          </cell>
          <cell r="AX217">
            <v>0</v>
          </cell>
          <cell r="AY217">
            <v>0</v>
          </cell>
          <cell r="AZ217">
            <v>0</v>
          </cell>
          <cell r="BA217">
            <v>0</v>
          </cell>
          <cell r="BB217">
            <v>0</v>
          </cell>
          <cell r="BC217">
            <v>0</v>
          </cell>
          <cell r="BD217">
            <v>0</v>
          </cell>
          <cell r="BE217">
            <v>0</v>
          </cell>
          <cell r="BF217">
            <v>0</v>
          </cell>
          <cell r="BG217">
            <v>0</v>
          </cell>
          <cell r="BH217">
            <v>0</v>
          </cell>
          <cell r="BI217">
            <v>0</v>
          </cell>
          <cell r="BJ217">
            <v>0</v>
          </cell>
          <cell r="BK217">
            <v>0</v>
          </cell>
          <cell r="BL217">
            <v>0</v>
          </cell>
          <cell r="BM217">
            <v>0</v>
          </cell>
          <cell r="BN217">
            <v>0</v>
          </cell>
          <cell r="BO217">
            <v>0</v>
          </cell>
          <cell r="BP217">
            <v>0</v>
          </cell>
          <cell r="BQ217">
            <v>0</v>
          </cell>
          <cell r="BR217">
            <v>0</v>
          </cell>
          <cell r="BS217">
            <v>0</v>
          </cell>
          <cell r="BT217">
            <v>0</v>
          </cell>
          <cell r="BU217">
            <v>0</v>
          </cell>
          <cell r="BV217">
            <v>0</v>
          </cell>
          <cell r="BW217">
            <v>0</v>
          </cell>
          <cell r="BX217">
            <v>0</v>
          </cell>
          <cell r="BY217">
            <v>0</v>
          </cell>
          <cell r="BZ217">
            <v>0</v>
          </cell>
          <cell r="CA217">
            <v>0</v>
          </cell>
          <cell r="CB217">
            <v>0</v>
          </cell>
          <cell r="CC217">
            <v>0</v>
          </cell>
          <cell r="CD217">
            <v>0</v>
          </cell>
          <cell r="CE217">
            <v>0</v>
          </cell>
          <cell r="CF217">
            <v>0</v>
          </cell>
          <cell r="CG217">
            <v>0</v>
          </cell>
          <cell r="CH217">
            <v>0</v>
          </cell>
          <cell r="CI217">
            <v>0</v>
          </cell>
          <cell r="CJ217">
            <v>0</v>
          </cell>
          <cell r="CK217">
            <v>0</v>
          </cell>
          <cell r="CL217">
            <v>0</v>
          </cell>
        </row>
        <row r="218">
          <cell r="A218" t="str">
            <v>5101020199.102</v>
          </cell>
          <cell r="B218" t="str">
            <v>เงินเพิ่มสำหรับตำแหน่งที่มีเหตุพิเศษ  (บริการ)</v>
          </cell>
          <cell r="C218">
            <v>12240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60000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  <cell r="AA218">
            <v>0</v>
          </cell>
          <cell r="AB218">
            <v>0</v>
          </cell>
          <cell r="AC218">
            <v>0</v>
          </cell>
          <cell r="AD218">
            <v>0</v>
          </cell>
          <cell r="AE218">
            <v>0</v>
          </cell>
          <cell r="AF218">
            <v>0</v>
          </cell>
          <cell r="AG218">
            <v>0</v>
          </cell>
          <cell r="AH218">
            <v>0</v>
          </cell>
          <cell r="AI218">
            <v>0</v>
          </cell>
          <cell r="AJ218">
            <v>0</v>
          </cell>
          <cell r="AK218">
            <v>0</v>
          </cell>
          <cell r="AL218">
            <v>0</v>
          </cell>
          <cell r="AM218">
            <v>0</v>
          </cell>
          <cell r="AN218">
            <v>0</v>
          </cell>
          <cell r="AO218">
            <v>0</v>
          </cell>
          <cell r="AP218">
            <v>0</v>
          </cell>
          <cell r="AQ218">
            <v>0</v>
          </cell>
          <cell r="AR218">
            <v>1200</v>
          </cell>
          <cell r="AS218">
            <v>0</v>
          </cell>
          <cell r="AT218">
            <v>0</v>
          </cell>
          <cell r="AU218">
            <v>0</v>
          </cell>
          <cell r="AV218">
            <v>0</v>
          </cell>
          <cell r="AW218">
            <v>0</v>
          </cell>
          <cell r="AX218">
            <v>0</v>
          </cell>
          <cell r="AY218">
            <v>0</v>
          </cell>
          <cell r="AZ218">
            <v>0</v>
          </cell>
          <cell r="BA218">
            <v>0</v>
          </cell>
          <cell r="BB218">
            <v>0</v>
          </cell>
          <cell r="BC218">
            <v>0</v>
          </cell>
          <cell r="BD218">
            <v>0</v>
          </cell>
          <cell r="BE218">
            <v>0</v>
          </cell>
          <cell r="BF218">
            <v>0</v>
          </cell>
          <cell r="BG218">
            <v>0</v>
          </cell>
          <cell r="BH218">
            <v>0</v>
          </cell>
          <cell r="BI218">
            <v>0</v>
          </cell>
          <cell r="BJ218">
            <v>0</v>
          </cell>
          <cell r="BK218">
            <v>0</v>
          </cell>
          <cell r="BL218">
            <v>0</v>
          </cell>
          <cell r="BM218">
            <v>0</v>
          </cell>
          <cell r="BN218">
            <v>0</v>
          </cell>
          <cell r="BO218">
            <v>0</v>
          </cell>
          <cell r="BP218">
            <v>0</v>
          </cell>
          <cell r="BQ218">
            <v>0</v>
          </cell>
          <cell r="BR218">
            <v>0</v>
          </cell>
          <cell r="BS218">
            <v>0</v>
          </cell>
          <cell r="BT218">
            <v>0</v>
          </cell>
          <cell r="BU218">
            <v>0</v>
          </cell>
          <cell r="BV218">
            <v>0</v>
          </cell>
          <cell r="BW218">
            <v>0</v>
          </cell>
          <cell r="BX218">
            <v>0</v>
          </cell>
          <cell r="BY218">
            <v>0</v>
          </cell>
          <cell r="BZ218">
            <v>0</v>
          </cell>
          <cell r="CA218">
            <v>0</v>
          </cell>
          <cell r="CB218">
            <v>0</v>
          </cell>
          <cell r="CC218">
            <v>0</v>
          </cell>
          <cell r="CD218">
            <v>0</v>
          </cell>
          <cell r="CE218">
            <v>0</v>
          </cell>
          <cell r="CF218">
            <v>0</v>
          </cell>
          <cell r="CG218">
            <v>0</v>
          </cell>
          <cell r="CH218">
            <v>0</v>
          </cell>
          <cell r="CI218">
            <v>0</v>
          </cell>
          <cell r="CJ218">
            <v>0</v>
          </cell>
          <cell r="CK218">
            <v>0</v>
          </cell>
          <cell r="CL218">
            <v>0</v>
          </cell>
        </row>
        <row r="219">
          <cell r="A219" t="str">
            <v>5101020199.103</v>
          </cell>
          <cell r="B219" t="str">
            <v>เงินเพิ่มสำหรับตำแหน่งที่มีเหตุพิเศษ  (สนับสนุน)</v>
          </cell>
          <cell r="C219">
            <v>54000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4080</v>
          </cell>
          <cell r="X219">
            <v>0</v>
          </cell>
          <cell r="Y219">
            <v>0</v>
          </cell>
          <cell r="Z219">
            <v>0</v>
          </cell>
          <cell r="AA219">
            <v>0</v>
          </cell>
          <cell r="AB219">
            <v>0</v>
          </cell>
          <cell r="AC219">
            <v>0</v>
          </cell>
          <cell r="AD219">
            <v>8160</v>
          </cell>
          <cell r="AE219">
            <v>0</v>
          </cell>
          <cell r="AF219">
            <v>0</v>
          </cell>
          <cell r="AG219">
            <v>0</v>
          </cell>
          <cell r="AH219">
            <v>0</v>
          </cell>
          <cell r="AI219">
            <v>0</v>
          </cell>
          <cell r="AJ219">
            <v>0</v>
          </cell>
          <cell r="AK219">
            <v>0</v>
          </cell>
          <cell r="AL219">
            <v>0</v>
          </cell>
          <cell r="AM219">
            <v>0</v>
          </cell>
          <cell r="AN219">
            <v>0</v>
          </cell>
          <cell r="AO219">
            <v>0</v>
          </cell>
          <cell r="AP219">
            <v>0</v>
          </cell>
          <cell r="AQ219">
            <v>0</v>
          </cell>
          <cell r="AR219">
            <v>0</v>
          </cell>
          <cell r="AS219">
            <v>0</v>
          </cell>
          <cell r="AT219">
            <v>0</v>
          </cell>
          <cell r="AU219">
            <v>0</v>
          </cell>
          <cell r="AV219">
            <v>0</v>
          </cell>
          <cell r="AW219">
            <v>0</v>
          </cell>
          <cell r="AX219">
            <v>0</v>
          </cell>
          <cell r="AY219">
            <v>0</v>
          </cell>
          <cell r="AZ219">
            <v>0</v>
          </cell>
          <cell r="BA219">
            <v>0</v>
          </cell>
          <cell r="BB219">
            <v>0</v>
          </cell>
          <cell r="BC219">
            <v>0</v>
          </cell>
          <cell r="BD219">
            <v>0</v>
          </cell>
          <cell r="BE219">
            <v>0</v>
          </cell>
          <cell r="BF219">
            <v>0</v>
          </cell>
          <cell r="BG219">
            <v>0</v>
          </cell>
          <cell r="BH219">
            <v>0</v>
          </cell>
          <cell r="BI219">
            <v>0</v>
          </cell>
          <cell r="BJ219">
            <v>0</v>
          </cell>
          <cell r="BK219">
            <v>0</v>
          </cell>
          <cell r="BL219">
            <v>0</v>
          </cell>
          <cell r="BM219">
            <v>0</v>
          </cell>
          <cell r="BN219">
            <v>0</v>
          </cell>
          <cell r="BO219">
            <v>0</v>
          </cell>
          <cell r="BP219">
            <v>0</v>
          </cell>
          <cell r="BQ219">
            <v>0</v>
          </cell>
          <cell r="BR219">
            <v>0</v>
          </cell>
          <cell r="BS219">
            <v>0</v>
          </cell>
          <cell r="BT219">
            <v>0</v>
          </cell>
          <cell r="BU219">
            <v>0</v>
          </cell>
          <cell r="BV219">
            <v>0</v>
          </cell>
          <cell r="BW219">
            <v>0</v>
          </cell>
          <cell r="BX219">
            <v>0</v>
          </cell>
          <cell r="BY219">
            <v>0</v>
          </cell>
          <cell r="BZ219">
            <v>0</v>
          </cell>
          <cell r="CA219">
            <v>0</v>
          </cell>
          <cell r="CB219">
            <v>0</v>
          </cell>
          <cell r="CC219">
            <v>0</v>
          </cell>
          <cell r="CD219">
            <v>0</v>
          </cell>
          <cell r="CE219">
            <v>0</v>
          </cell>
          <cell r="CF219">
            <v>0</v>
          </cell>
          <cell r="CG219">
            <v>0</v>
          </cell>
          <cell r="CH219">
            <v>0</v>
          </cell>
          <cell r="CI219">
            <v>0</v>
          </cell>
          <cell r="CJ219">
            <v>0</v>
          </cell>
          <cell r="CK219">
            <v>0</v>
          </cell>
          <cell r="CL219">
            <v>0</v>
          </cell>
        </row>
        <row r="220">
          <cell r="A220" t="str">
            <v>5101030101.101</v>
          </cell>
          <cell r="B220" t="str">
            <v>เงินช่วยการศึกษาบุตร</v>
          </cell>
          <cell r="C220">
            <v>1302868</v>
          </cell>
          <cell r="D220">
            <v>128931.5</v>
          </cell>
          <cell r="E220">
            <v>154300</v>
          </cell>
          <cell r="F220">
            <v>221864</v>
          </cell>
          <cell r="G220">
            <v>87790</v>
          </cell>
          <cell r="H220">
            <v>0</v>
          </cell>
          <cell r="I220">
            <v>280640.25</v>
          </cell>
          <cell r="J220">
            <v>510860</v>
          </cell>
          <cell r="K220">
            <v>168827</v>
          </cell>
          <cell r="L220">
            <v>59098</v>
          </cell>
          <cell r="M220">
            <v>372618</v>
          </cell>
          <cell r="N220">
            <v>0</v>
          </cell>
          <cell r="O220">
            <v>608937.71</v>
          </cell>
          <cell r="P220">
            <v>143595</v>
          </cell>
          <cell r="Q220">
            <v>206900</v>
          </cell>
          <cell r="R220">
            <v>300365</v>
          </cell>
          <cell r="S220">
            <v>217097</v>
          </cell>
          <cell r="T220">
            <v>117393</v>
          </cell>
          <cell r="U220">
            <v>47116.25</v>
          </cell>
          <cell r="V220">
            <v>41450</v>
          </cell>
          <cell r="W220">
            <v>1659930</v>
          </cell>
          <cell r="X220">
            <v>115030</v>
          </cell>
          <cell r="Y220">
            <v>154901</v>
          </cell>
          <cell r="Z220">
            <v>107583.5</v>
          </cell>
          <cell r="AA220">
            <v>73170</v>
          </cell>
          <cell r="AB220">
            <v>199136</v>
          </cell>
          <cell r="AC220">
            <v>3100</v>
          </cell>
          <cell r="AD220">
            <v>457600.25</v>
          </cell>
          <cell r="AE220">
            <v>129349</v>
          </cell>
          <cell r="AF220">
            <v>46899.75</v>
          </cell>
          <cell r="AG220">
            <v>81798.23</v>
          </cell>
          <cell r="AH220">
            <v>100841.25</v>
          </cell>
          <cell r="AI220">
            <v>80041</v>
          </cell>
          <cell r="AJ220">
            <v>93137.5</v>
          </cell>
          <cell r="AK220">
            <v>2007280.25</v>
          </cell>
          <cell r="AL220">
            <v>163885</v>
          </cell>
          <cell r="AM220">
            <v>105000</v>
          </cell>
          <cell r="AN220">
            <v>200798.5</v>
          </cell>
          <cell r="AO220">
            <v>389695</v>
          </cell>
          <cell r="AP220">
            <v>219430</v>
          </cell>
          <cell r="AQ220">
            <v>95605.75</v>
          </cell>
          <cell r="AR220">
            <v>208712</v>
          </cell>
          <cell r="AS220">
            <v>187210</v>
          </cell>
          <cell r="AT220">
            <v>213705</v>
          </cell>
          <cell r="AU220">
            <v>173268.75</v>
          </cell>
          <cell r="AV220">
            <v>100470.5</v>
          </cell>
          <cell r="AW220">
            <v>144200</v>
          </cell>
          <cell r="AX220">
            <v>256850</v>
          </cell>
          <cell r="AY220">
            <v>130456.5</v>
          </cell>
          <cell r="AZ220">
            <v>82350</v>
          </cell>
          <cell r="BA220">
            <v>509322.25</v>
          </cell>
          <cell r="BB220">
            <v>24613.5</v>
          </cell>
          <cell r="BC220">
            <v>1692391</v>
          </cell>
          <cell r="BD220">
            <v>100700</v>
          </cell>
          <cell r="BE220">
            <v>277636.5</v>
          </cell>
          <cell r="BF220">
            <v>102750</v>
          </cell>
          <cell r="BG220">
            <v>0</v>
          </cell>
          <cell r="BH220">
            <v>115469</v>
          </cell>
          <cell r="BI220">
            <v>2400</v>
          </cell>
          <cell r="BJ220">
            <v>32550</v>
          </cell>
          <cell r="BK220">
            <v>19500</v>
          </cell>
          <cell r="BL220">
            <v>810585.5</v>
          </cell>
          <cell r="BM220">
            <v>275360</v>
          </cell>
          <cell r="BN220">
            <v>75500</v>
          </cell>
          <cell r="BO220">
            <v>0</v>
          </cell>
          <cell r="BP220">
            <v>199570</v>
          </cell>
          <cell r="BQ220">
            <v>17400</v>
          </cell>
          <cell r="BR220">
            <v>5535362</v>
          </cell>
          <cell r="BS220">
            <v>82640</v>
          </cell>
          <cell r="BT220">
            <v>347853.5</v>
          </cell>
          <cell r="BU220">
            <v>455335.25</v>
          </cell>
          <cell r="BV220">
            <v>129841.5</v>
          </cell>
          <cell r="BW220">
            <v>109243.5</v>
          </cell>
          <cell r="BX220">
            <v>287165.25</v>
          </cell>
          <cell r="BY220">
            <v>165703.5</v>
          </cell>
          <cell r="BZ220">
            <v>22000</v>
          </cell>
          <cell r="CA220">
            <v>78364.5</v>
          </cell>
          <cell r="CB220">
            <v>202973</v>
          </cell>
          <cell r="CC220">
            <v>251513.25</v>
          </cell>
          <cell r="CD220">
            <v>70990.25</v>
          </cell>
          <cell r="CE220">
            <v>222540</v>
          </cell>
          <cell r="CF220">
            <v>227606</v>
          </cell>
          <cell r="CG220">
            <v>114046</v>
          </cell>
          <cell r="CH220">
            <v>6900</v>
          </cell>
          <cell r="CI220">
            <v>78511</v>
          </cell>
          <cell r="CJ220">
            <v>239058</v>
          </cell>
          <cell r="CK220">
            <v>0</v>
          </cell>
          <cell r="CL220">
            <v>34885</v>
          </cell>
        </row>
        <row r="221">
          <cell r="A221" t="str">
            <v>5101030205.101</v>
          </cell>
          <cell r="B221" t="str">
            <v>เงินช่วยค่ารักษา พยาบาลประเภทผู้ป่วยนอก ร.พ.รัฐ สำหรับผู้มีสิทธิตามกฎหมายยกเว้นผู้รับเบี้ยหวัด/บำนาญ</v>
          </cell>
          <cell r="C221">
            <v>941643</v>
          </cell>
          <cell r="D221">
            <v>0</v>
          </cell>
          <cell r="E221">
            <v>76113</v>
          </cell>
          <cell r="F221">
            <v>247955</v>
          </cell>
          <cell r="G221">
            <v>45810</v>
          </cell>
          <cell r="H221">
            <v>0</v>
          </cell>
          <cell r="I221">
            <v>94621</v>
          </cell>
          <cell r="J221">
            <v>205545</v>
          </cell>
          <cell r="K221">
            <v>43625</v>
          </cell>
          <cell r="L221">
            <v>21169</v>
          </cell>
          <cell r="M221">
            <v>249848</v>
          </cell>
          <cell r="N221">
            <v>0</v>
          </cell>
          <cell r="O221">
            <v>278484.25</v>
          </cell>
          <cell r="P221">
            <v>28925</v>
          </cell>
          <cell r="Q221">
            <v>57688</v>
          </cell>
          <cell r="R221">
            <v>95889.25</v>
          </cell>
          <cell r="S221">
            <v>0</v>
          </cell>
          <cell r="T221">
            <v>40717</v>
          </cell>
          <cell r="U221">
            <v>3460</v>
          </cell>
          <cell r="V221">
            <v>38713</v>
          </cell>
          <cell r="W221">
            <v>837846.5</v>
          </cell>
          <cell r="X221">
            <v>19271</v>
          </cell>
          <cell r="Y221">
            <v>38879</v>
          </cell>
          <cell r="Z221">
            <v>18995</v>
          </cell>
          <cell r="AA221">
            <v>20282</v>
          </cell>
          <cell r="AB221">
            <v>79402.5</v>
          </cell>
          <cell r="AC221">
            <v>0</v>
          </cell>
          <cell r="AD221">
            <v>119167.75</v>
          </cell>
          <cell r="AE221">
            <v>37461</v>
          </cell>
          <cell r="AF221">
            <v>115582</v>
          </cell>
          <cell r="AG221">
            <v>13918</v>
          </cell>
          <cell r="AH221">
            <v>63812.5</v>
          </cell>
          <cell r="AI221">
            <v>30786</v>
          </cell>
          <cell r="AJ221">
            <v>4474</v>
          </cell>
          <cell r="AK221">
            <v>950667.25</v>
          </cell>
          <cell r="AL221">
            <v>54488</v>
          </cell>
          <cell r="AM221">
            <v>16689</v>
          </cell>
          <cell r="AN221">
            <v>69697</v>
          </cell>
          <cell r="AO221">
            <v>110721</v>
          </cell>
          <cell r="AP221">
            <v>30988.5</v>
          </cell>
          <cell r="AQ221">
            <v>29194.25</v>
          </cell>
          <cell r="AR221">
            <v>182777.5</v>
          </cell>
          <cell r="AS221">
            <v>95856</v>
          </cell>
          <cell r="AT221">
            <v>73076</v>
          </cell>
          <cell r="AU221">
            <v>145548</v>
          </cell>
          <cell r="AV221">
            <v>12675</v>
          </cell>
          <cell r="AW221">
            <v>14195</v>
          </cell>
          <cell r="AX221">
            <v>185345</v>
          </cell>
          <cell r="AY221">
            <v>12379</v>
          </cell>
          <cell r="AZ221">
            <v>76436</v>
          </cell>
          <cell r="BA221">
            <v>171401</v>
          </cell>
          <cell r="BB221">
            <v>56281</v>
          </cell>
          <cell r="BC221">
            <v>1811280.5</v>
          </cell>
          <cell r="BD221">
            <v>211062</v>
          </cell>
          <cell r="BE221">
            <v>164885</v>
          </cell>
          <cell r="BF221">
            <v>19933</v>
          </cell>
          <cell r="BG221">
            <v>0</v>
          </cell>
          <cell r="BH221">
            <v>21278</v>
          </cell>
          <cell r="BI221">
            <v>0</v>
          </cell>
          <cell r="BJ221">
            <v>4734</v>
          </cell>
          <cell r="BK221">
            <v>30206</v>
          </cell>
          <cell r="BL221">
            <v>380089</v>
          </cell>
          <cell r="BM221">
            <v>87978</v>
          </cell>
          <cell r="BN221">
            <v>81644</v>
          </cell>
          <cell r="BO221">
            <v>218369</v>
          </cell>
          <cell r="BP221">
            <v>36100</v>
          </cell>
          <cell r="BQ221">
            <v>56888</v>
          </cell>
          <cell r="BR221">
            <v>1223490.5</v>
          </cell>
          <cell r="BS221">
            <v>13387</v>
          </cell>
          <cell r="BT221">
            <v>65385</v>
          </cell>
          <cell r="BU221">
            <v>74786.5</v>
          </cell>
          <cell r="BV221">
            <v>6956</v>
          </cell>
          <cell r="BW221">
            <v>34947</v>
          </cell>
          <cell r="BX221">
            <v>71476</v>
          </cell>
          <cell r="BY221">
            <v>39350</v>
          </cell>
          <cell r="BZ221">
            <v>0</v>
          </cell>
          <cell r="CA221">
            <v>8426</v>
          </cell>
          <cell r="CB221">
            <v>41091</v>
          </cell>
          <cell r="CC221">
            <v>105091</v>
          </cell>
          <cell r="CD221">
            <v>40299</v>
          </cell>
          <cell r="CE221">
            <v>0</v>
          </cell>
          <cell r="CF221">
            <v>24001.4</v>
          </cell>
          <cell r="CG221">
            <v>42120</v>
          </cell>
          <cell r="CH221">
            <v>0</v>
          </cell>
          <cell r="CI221">
            <v>71097</v>
          </cell>
          <cell r="CJ221">
            <v>83910.5</v>
          </cell>
          <cell r="CK221">
            <v>31870.5</v>
          </cell>
          <cell r="CL221">
            <v>23784</v>
          </cell>
        </row>
        <row r="222">
          <cell r="A222" t="str">
            <v>5101030206.101</v>
          </cell>
          <cell r="B222" t="str">
            <v>เงินช่วยค่ารักษา พยาบาลประเภทผู้ป่วยใน ร.พ.รัฐ สำหรับผู้มีสิทธิตามกฎหมายยกเว้นผู้รับเบี้ยหวัด/บำนาญ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7215</v>
          </cell>
          <cell r="T222">
            <v>0</v>
          </cell>
          <cell r="U222">
            <v>23826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  <cell r="AA222">
            <v>0</v>
          </cell>
          <cell r="AB222">
            <v>0</v>
          </cell>
          <cell r="AC222">
            <v>0</v>
          </cell>
          <cell r="AD222">
            <v>0</v>
          </cell>
          <cell r="AE222">
            <v>0</v>
          </cell>
          <cell r="AF222">
            <v>0</v>
          </cell>
          <cell r="AG222">
            <v>0</v>
          </cell>
          <cell r="AH222">
            <v>0</v>
          </cell>
          <cell r="AI222">
            <v>0</v>
          </cell>
          <cell r="AJ222">
            <v>0</v>
          </cell>
          <cell r="AK222">
            <v>100269</v>
          </cell>
          <cell r="AL222">
            <v>0</v>
          </cell>
          <cell r="AM222">
            <v>0</v>
          </cell>
          <cell r="AN222">
            <v>0</v>
          </cell>
          <cell r="AO222">
            <v>0</v>
          </cell>
          <cell r="AP222">
            <v>0</v>
          </cell>
          <cell r="AQ222">
            <v>0</v>
          </cell>
          <cell r="AR222">
            <v>0</v>
          </cell>
          <cell r="AS222">
            <v>0</v>
          </cell>
          <cell r="AT222">
            <v>0</v>
          </cell>
          <cell r="AU222">
            <v>0</v>
          </cell>
          <cell r="AV222">
            <v>0</v>
          </cell>
          <cell r="AW222">
            <v>0</v>
          </cell>
          <cell r="AX222">
            <v>0</v>
          </cell>
          <cell r="AY222">
            <v>0</v>
          </cell>
          <cell r="AZ222">
            <v>0</v>
          </cell>
          <cell r="BA222">
            <v>0</v>
          </cell>
          <cell r="BB222">
            <v>0</v>
          </cell>
          <cell r="BC222">
            <v>0</v>
          </cell>
          <cell r="BD222">
            <v>0</v>
          </cell>
          <cell r="BE222">
            <v>0</v>
          </cell>
          <cell r="BF222">
            <v>0</v>
          </cell>
          <cell r="BG222">
            <v>0</v>
          </cell>
          <cell r="BH222">
            <v>0</v>
          </cell>
          <cell r="BI222">
            <v>0</v>
          </cell>
          <cell r="BJ222">
            <v>0</v>
          </cell>
          <cell r="BK222">
            <v>0</v>
          </cell>
          <cell r="BL222">
            <v>0</v>
          </cell>
          <cell r="BM222">
            <v>0</v>
          </cell>
          <cell r="BN222">
            <v>0</v>
          </cell>
          <cell r="BO222">
            <v>0</v>
          </cell>
          <cell r="BP222">
            <v>0</v>
          </cell>
          <cell r="BQ222">
            <v>0</v>
          </cell>
          <cell r="BR222">
            <v>0</v>
          </cell>
          <cell r="BS222">
            <v>0</v>
          </cell>
          <cell r="BT222">
            <v>0</v>
          </cell>
          <cell r="BU222">
            <v>0</v>
          </cell>
          <cell r="BV222">
            <v>0</v>
          </cell>
          <cell r="BW222">
            <v>0</v>
          </cell>
          <cell r="BX222">
            <v>0</v>
          </cell>
          <cell r="BY222">
            <v>0</v>
          </cell>
          <cell r="BZ222">
            <v>0</v>
          </cell>
          <cell r="CA222">
            <v>0</v>
          </cell>
          <cell r="CB222">
            <v>0</v>
          </cell>
          <cell r="CC222">
            <v>0</v>
          </cell>
          <cell r="CD222">
            <v>0</v>
          </cell>
          <cell r="CE222">
            <v>59373</v>
          </cell>
          <cell r="CF222">
            <v>0</v>
          </cell>
          <cell r="CG222">
            <v>0</v>
          </cell>
          <cell r="CH222">
            <v>0</v>
          </cell>
          <cell r="CI222">
            <v>0</v>
          </cell>
          <cell r="CJ222">
            <v>0</v>
          </cell>
          <cell r="CK222">
            <v>0</v>
          </cell>
          <cell r="CL222">
            <v>0</v>
          </cell>
        </row>
        <row r="223">
          <cell r="A223" t="str">
            <v>5101030207.101</v>
          </cell>
          <cell r="B223" t="str">
            <v>เงินช่วยค่ารักษา พยาบาลประเภทผู้ป่วยนอก ร.พ.เอกชนสำหรับผู้มีสิทธิตามกฎหมายยกเว้นผู้รับเบี้ยหวัด /บำนาญ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0</v>
          </cell>
          <cell r="AB223">
            <v>0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  <cell r="AG223">
            <v>0</v>
          </cell>
          <cell r="AH223">
            <v>0</v>
          </cell>
          <cell r="AI223">
            <v>0</v>
          </cell>
          <cell r="AJ223">
            <v>0</v>
          </cell>
          <cell r="AK223">
            <v>0</v>
          </cell>
          <cell r="AL223">
            <v>0</v>
          </cell>
          <cell r="AM223">
            <v>0</v>
          </cell>
          <cell r="AN223">
            <v>0</v>
          </cell>
          <cell r="AO223">
            <v>0</v>
          </cell>
          <cell r="AP223">
            <v>0</v>
          </cell>
          <cell r="AQ223">
            <v>0</v>
          </cell>
          <cell r="AR223">
            <v>0</v>
          </cell>
          <cell r="AS223">
            <v>0</v>
          </cell>
          <cell r="AT223">
            <v>0</v>
          </cell>
          <cell r="AU223">
            <v>0</v>
          </cell>
          <cell r="AV223">
            <v>0</v>
          </cell>
          <cell r="AW223">
            <v>0</v>
          </cell>
          <cell r="AX223">
            <v>0</v>
          </cell>
          <cell r="AY223">
            <v>0</v>
          </cell>
          <cell r="AZ223">
            <v>0</v>
          </cell>
          <cell r="BA223">
            <v>0</v>
          </cell>
          <cell r="BB223">
            <v>0</v>
          </cell>
          <cell r="BC223">
            <v>0</v>
          </cell>
          <cell r="BD223">
            <v>0</v>
          </cell>
          <cell r="BE223">
            <v>0</v>
          </cell>
          <cell r="BF223">
            <v>0</v>
          </cell>
          <cell r="BG223">
            <v>0</v>
          </cell>
          <cell r="BH223">
            <v>0</v>
          </cell>
          <cell r="BI223">
            <v>0</v>
          </cell>
          <cell r="BJ223">
            <v>0</v>
          </cell>
          <cell r="BK223">
            <v>0</v>
          </cell>
          <cell r="BL223">
            <v>0</v>
          </cell>
          <cell r="BM223">
            <v>0</v>
          </cell>
          <cell r="BN223">
            <v>0</v>
          </cell>
          <cell r="BO223">
            <v>0</v>
          </cell>
          <cell r="BP223">
            <v>0</v>
          </cell>
          <cell r="BQ223">
            <v>0</v>
          </cell>
          <cell r="BR223">
            <v>0</v>
          </cell>
          <cell r="BS223">
            <v>0</v>
          </cell>
          <cell r="BT223">
            <v>0</v>
          </cell>
          <cell r="BU223">
            <v>0</v>
          </cell>
          <cell r="BV223">
            <v>0</v>
          </cell>
          <cell r="BW223">
            <v>0</v>
          </cell>
          <cell r="BX223">
            <v>0</v>
          </cell>
          <cell r="BY223">
            <v>0</v>
          </cell>
          <cell r="BZ223">
            <v>0</v>
          </cell>
          <cell r="CA223">
            <v>0</v>
          </cell>
          <cell r="CB223">
            <v>0</v>
          </cell>
          <cell r="CC223">
            <v>0</v>
          </cell>
          <cell r="CD223">
            <v>0</v>
          </cell>
          <cell r="CE223">
            <v>0</v>
          </cell>
          <cell r="CF223">
            <v>0</v>
          </cell>
          <cell r="CG223">
            <v>0</v>
          </cell>
          <cell r="CH223">
            <v>0</v>
          </cell>
          <cell r="CI223">
            <v>0</v>
          </cell>
          <cell r="CJ223">
            <v>0</v>
          </cell>
          <cell r="CK223">
            <v>0</v>
          </cell>
          <cell r="CL223">
            <v>0</v>
          </cell>
        </row>
        <row r="224">
          <cell r="A224" t="str">
            <v>5101030208.101</v>
          </cell>
          <cell r="B224" t="str">
            <v>เงินช่วยค่ารักษา พยาบาลประเภทผู้ป่วยในร.พ.เอกชนสำหรับผู้มีสิทธิตามกฎหมายยกเว้นผู้รับเบี้ยหวัด /บำนาญ</v>
          </cell>
          <cell r="C224">
            <v>0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0</v>
          </cell>
          <cell r="AB224">
            <v>0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0</v>
          </cell>
          <cell r="AI224">
            <v>0</v>
          </cell>
          <cell r="AJ224">
            <v>0</v>
          </cell>
          <cell r="AK224">
            <v>28000</v>
          </cell>
          <cell r="AL224">
            <v>0</v>
          </cell>
          <cell r="AM224">
            <v>0</v>
          </cell>
          <cell r="AN224">
            <v>0</v>
          </cell>
          <cell r="AO224">
            <v>0</v>
          </cell>
          <cell r="AP224">
            <v>0</v>
          </cell>
          <cell r="AQ224">
            <v>0</v>
          </cell>
          <cell r="AR224">
            <v>0</v>
          </cell>
          <cell r="AS224">
            <v>0</v>
          </cell>
          <cell r="AT224">
            <v>0</v>
          </cell>
          <cell r="AU224">
            <v>0</v>
          </cell>
          <cell r="AV224">
            <v>0</v>
          </cell>
          <cell r="AW224">
            <v>0</v>
          </cell>
          <cell r="AX224">
            <v>0</v>
          </cell>
          <cell r="AY224">
            <v>0</v>
          </cell>
          <cell r="AZ224">
            <v>0</v>
          </cell>
          <cell r="BA224">
            <v>0</v>
          </cell>
          <cell r="BB224">
            <v>0</v>
          </cell>
          <cell r="BC224">
            <v>0</v>
          </cell>
          <cell r="BD224">
            <v>0</v>
          </cell>
          <cell r="BE224">
            <v>0</v>
          </cell>
          <cell r="BF224">
            <v>0</v>
          </cell>
          <cell r="BG224">
            <v>0</v>
          </cell>
          <cell r="BH224">
            <v>0</v>
          </cell>
          <cell r="BI224">
            <v>0</v>
          </cell>
          <cell r="BJ224">
            <v>9000</v>
          </cell>
          <cell r="BK224">
            <v>0</v>
          </cell>
          <cell r="BL224">
            <v>618</v>
          </cell>
          <cell r="BM224">
            <v>9000</v>
          </cell>
          <cell r="BN224">
            <v>0</v>
          </cell>
          <cell r="BO224">
            <v>0</v>
          </cell>
          <cell r="BP224">
            <v>0</v>
          </cell>
          <cell r="BQ224">
            <v>0</v>
          </cell>
          <cell r="BR224">
            <v>7970</v>
          </cell>
          <cell r="BS224">
            <v>0</v>
          </cell>
          <cell r="BT224">
            <v>0</v>
          </cell>
          <cell r="BU224">
            <v>0</v>
          </cell>
          <cell r="BV224">
            <v>0</v>
          </cell>
          <cell r="BW224">
            <v>0</v>
          </cell>
          <cell r="BX224">
            <v>57000</v>
          </cell>
          <cell r="BY224">
            <v>8000</v>
          </cell>
          <cell r="BZ224">
            <v>0</v>
          </cell>
          <cell r="CA224">
            <v>0</v>
          </cell>
          <cell r="CB224">
            <v>0</v>
          </cell>
          <cell r="CC224">
            <v>0</v>
          </cell>
          <cell r="CD224">
            <v>0</v>
          </cell>
          <cell r="CE224">
            <v>0</v>
          </cell>
          <cell r="CF224">
            <v>0</v>
          </cell>
          <cell r="CG224">
            <v>0</v>
          </cell>
          <cell r="CH224">
            <v>0</v>
          </cell>
          <cell r="CI224">
            <v>0</v>
          </cell>
          <cell r="CJ224">
            <v>0</v>
          </cell>
          <cell r="CK224">
            <v>0</v>
          </cell>
          <cell r="CL224">
            <v>0</v>
          </cell>
        </row>
        <row r="225">
          <cell r="A225" t="str">
            <v>5101030211.101</v>
          </cell>
          <cell r="B225" t="str">
            <v>เงินช่วยเหลือค่ารักษาพยาบาลตามกฎหมายสงเคราะห์ข้าราชการ</v>
          </cell>
          <cell r="C225">
            <v>0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0</v>
          </cell>
          <cell r="AB225">
            <v>0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0</v>
          </cell>
          <cell r="AI225">
            <v>0</v>
          </cell>
          <cell r="AJ225">
            <v>0</v>
          </cell>
          <cell r="AK225">
            <v>0</v>
          </cell>
          <cell r="AL225">
            <v>0</v>
          </cell>
          <cell r="AM225">
            <v>0</v>
          </cell>
          <cell r="AN225">
            <v>0</v>
          </cell>
          <cell r="AO225">
            <v>0</v>
          </cell>
          <cell r="AP225">
            <v>0</v>
          </cell>
          <cell r="AQ225">
            <v>0</v>
          </cell>
          <cell r="AR225">
            <v>0</v>
          </cell>
          <cell r="AS225">
            <v>0</v>
          </cell>
          <cell r="AT225">
            <v>0</v>
          </cell>
          <cell r="AU225">
            <v>0</v>
          </cell>
          <cell r="AV225">
            <v>0</v>
          </cell>
          <cell r="AW225">
            <v>0</v>
          </cell>
          <cell r="AX225">
            <v>0</v>
          </cell>
          <cell r="AY225">
            <v>0</v>
          </cell>
          <cell r="AZ225">
            <v>0</v>
          </cell>
          <cell r="BA225">
            <v>0</v>
          </cell>
          <cell r="BB225">
            <v>0</v>
          </cell>
          <cell r="BC225">
            <v>0</v>
          </cell>
          <cell r="BD225">
            <v>0</v>
          </cell>
          <cell r="BE225">
            <v>0</v>
          </cell>
          <cell r="BF225">
            <v>0</v>
          </cell>
          <cell r="BG225">
            <v>0</v>
          </cell>
          <cell r="BH225">
            <v>0</v>
          </cell>
          <cell r="BI225">
            <v>0</v>
          </cell>
          <cell r="BJ225">
            <v>0</v>
          </cell>
          <cell r="BK225">
            <v>0</v>
          </cell>
          <cell r="BL225">
            <v>0</v>
          </cell>
          <cell r="BM225">
            <v>0</v>
          </cell>
          <cell r="BN225">
            <v>0</v>
          </cell>
          <cell r="BO225">
            <v>0</v>
          </cell>
          <cell r="BP225">
            <v>0</v>
          </cell>
          <cell r="BQ225">
            <v>0</v>
          </cell>
          <cell r="BR225">
            <v>0</v>
          </cell>
          <cell r="BS225">
            <v>0</v>
          </cell>
          <cell r="BT225">
            <v>0</v>
          </cell>
          <cell r="BU225">
            <v>0</v>
          </cell>
          <cell r="BV225">
            <v>0</v>
          </cell>
          <cell r="BW225">
            <v>0</v>
          </cell>
          <cell r="BX225">
            <v>0</v>
          </cell>
          <cell r="BY225">
            <v>0</v>
          </cell>
          <cell r="BZ225">
            <v>0</v>
          </cell>
          <cell r="CA225">
            <v>0</v>
          </cell>
          <cell r="CB225">
            <v>0</v>
          </cell>
          <cell r="CC225">
            <v>0</v>
          </cell>
          <cell r="CD225">
            <v>0</v>
          </cell>
          <cell r="CE225">
            <v>0</v>
          </cell>
          <cell r="CF225">
            <v>0</v>
          </cell>
          <cell r="CG225">
            <v>0</v>
          </cell>
          <cell r="CH225">
            <v>0</v>
          </cell>
          <cell r="CI225">
            <v>0</v>
          </cell>
          <cell r="CJ225">
            <v>0</v>
          </cell>
          <cell r="CK225">
            <v>0</v>
          </cell>
          <cell r="CL225">
            <v>0</v>
          </cell>
        </row>
        <row r="226">
          <cell r="A226" t="str">
            <v>5101040107.101</v>
          </cell>
          <cell r="B226" t="str">
            <v>บำเหน็จตกทอด</v>
          </cell>
          <cell r="C226">
            <v>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  <cell r="AB226">
            <v>0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>
            <v>0</v>
          </cell>
          <cell r="AJ226">
            <v>0</v>
          </cell>
          <cell r="AK226">
            <v>0</v>
          </cell>
          <cell r="AL226">
            <v>0</v>
          </cell>
          <cell r="AM226">
            <v>0</v>
          </cell>
          <cell r="AN226">
            <v>0</v>
          </cell>
          <cell r="AO226">
            <v>0</v>
          </cell>
          <cell r="AP226">
            <v>0</v>
          </cell>
          <cell r="AQ226">
            <v>0</v>
          </cell>
          <cell r="AR226">
            <v>0</v>
          </cell>
          <cell r="AS226">
            <v>0</v>
          </cell>
          <cell r="AT226">
            <v>0</v>
          </cell>
          <cell r="AU226">
            <v>0</v>
          </cell>
          <cell r="AV226">
            <v>0</v>
          </cell>
          <cell r="AW226">
            <v>0</v>
          </cell>
          <cell r="AX226">
            <v>0</v>
          </cell>
          <cell r="AY226">
            <v>0</v>
          </cell>
          <cell r="AZ226">
            <v>0</v>
          </cell>
          <cell r="BA226">
            <v>0</v>
          </cell>
          <cell r="BB226">
            <v>0</v>
          </cell>
          <cell r="BC226">
            <v>0</v>
          </cell>
          <cell r="BD226">
            <v>0</v>
          </cell>
          <cell r="BE226">
            <v>0</v>
          </cell>
          <cell r="BF226">
            <v>0</v>
          </cell>
          <cell r="BG226">
            <v>0</v>
          </cell>
          <cell r="BH226">
            <v>0</v>
          </cell>
          <cell r="BI226">
            <v>0</v>
          </cell>
          <cell r="BJ226">
            <v>0</v>
          </cell>
          <cell r="BK226">
            <v>0</v>
          </cell>
          <cell r="BL226">
            <v>0</v>
          </cell>
          <cell r="BM226">
            <v>0</v>
          </cell>
          <cell r="BN226">
            <v>0</v>
          </cell>
          <cell r="BO226">
            <v>0</v>
          </cell>
          <cell r="BP226">
            <v>0</v>
          </cell>
          <cell r="BQ226">
            <v>0</v>
          </cell>
          <cell r="BR226">
            <v>0</v>
          </cell>
          <cell r="BS226">
            <v>0</v>
          </cell>
          <cell r="BT226">
            <v>0</v>
          </cell>
          <cell r="BU226">
            <v>0</v>
          </cell>
          <cell r="BV226">
            <v>0</v>
          </cell>
          <cell r="BW226">
            <v>0</v>
          </cell>
          <cell r="BX226">
            <v>0</v>
          </cell>
          <cell r="BY226">
            <v>0</v>
          </cell>
          <cell r="BZ226">
            <v>0</v>
          </cell>
          <cell r="CA226">
            <v>0</v>
          </cell>
          <cell r="CB226">
            <v>0</v>
          </cell>
          <cell r="CC226">
            <v>0</v>
          </cell>
          <cell r="CD226">
            <v>0</v>
          </cell>
          <cell r="CE226">
            <v>0</v>
          </cell>
          <cell r="CF226">
            <v>0</v>
          </cell>
          <cell r="CG226">
            <v>0</v>
          </cell>
          <cell r="CH226">
            <v>0</v>
          </cell>
          <cell r="CI226">
            <v>0</v>
          </cell>
          <cell r="CJ226">
            <v>0</v>
          </cell>
          <cell r="CK226">
            <v>0</v>
          </cell>
          <cell r="CL226">
            <v>0</v>
          </cell>
        </row>
        <row r="227">
          <cell r="A227" t="str">
            <v>5101040111.101</v>
          </cell>
          <cell r="B227" t="str">
            <v>เงินช่วยพิเศษกรณีผู้รับบำนาญเสียชีวิต</v>
          </cell>
          <cell r="C227">
            <v>187460.31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  <cell r="AA227">
            <v>0</v>
          </cell>
          <cell r="AB227">
            <v>0</v>
          </cell>
          <cell r="AC227">
            <v>0</v>
          </cell>
          <cell r="AD227">
            <v>0</v>
          </cell>
          <cell r="AE227">
            <v>0</v>
          </cell>
          <cell r="AF227">
            <v>0</v>
          </cell>
          <cell r="AG227">
            <v>0</v>
          </cell>
          <cell r="AH227">
            <v>0</v>
          </cell>
          <cell r="AI227">
            <v>0</v>
          </cell>
          <cell r="AJ227">
            <v>0</v>
          </cell>
          <cell r="AK227">
            <v>0</v>
          </cell>
          <cell r="AL227">
            <v>0</v>
          </cell>
          <cell r="AM227">
            <v>0</v>
          </cell>
          <cell r="AN227">
            <v>0</v>
          </cell>
          <cell r="AO227">
            <v>0</v>
          </cell>
          <cell r="AP227">
            <v>0</v>
          </cell>
          <cell r="AQ227">
            <v>0</v>
          </cell>
          <cell r="AR227">
            <v>0</v>
          </cell>
          <cell r="AS227">
            <v>0</v>
          </cell>
          <cell r="AT227">
            <v>0</v>
          </cell>
          <cell r="AU227">
            <v>0</v>
          </cell>
          <cell r="AV227">
            <v>0</v>
          </cell>
          <cell r="AW227">
            <v>0</v>
          </cell>
          <cell r="AX227">
            <v>0</v>
          </cell>
          <cell r="AY227">
            <v>0</v>
          </cell>
          <cell r="AZ227">
            <v>0</v>
          </cell>
          <cell r="BA227">
            <v>0</v>
          </cell>
          <cell r="BB227">
            <v>0</v>
          </cell>
          <cell r="BC227">
            <v>0</v>
          </cell>
          <cell r="BD227">
            <v>0</v>
          </cell>
          <cell r="BE227">
            <v>0</v>
          </cell>
          <cell r="BF227">
            <v>0</v>
          </cell>
          <cell r="BG227">
            <v>0</v>
          </cell>
          <cell r="BH227">
            <v>0</v>
          </cell>
          <cell r="BI227">
            <v>0</v>
          </cell>
          <cell r="BJ227">
            <v>0</v>
          </cell>
          <cell r="BK227">
            <v>0</v>
          </cell>
          <cell r="BL227">
            <v>0</v>
          </cell>
          <cell r="BM227">
            <v>0</v>
          </cell>
          <cell r="BN227">
            <v>0</v>
          </cell>
          <cell r="BO227">
            <v>0</v>
          </cell>
          <cell r="BP227">
            <v>0</v>
          </cell>
          <cell r="BQ227">
            <v>0</v>
          </cell>
          <cell r="BR227">
            <v>0</v>
          </cell>
          <cell r="BS227">
            <v>0</v>
          </cell>
          <cell r="BT227">
            <v>0</v>
          </cell>
          <cell r="BU227">
            <v>0</v>
          </cell>
          <cell r="BV227">
            <v>0</v>
          </cell>
          <cell r="BW227">
            <v>0</v>
          </cell>
          <cell r="BX227">
            <v>0</v>
          </cell>
          <cell r="BY227">
            <v>0</v>
          </cell>
          <cell r="BZ227">
            <v>0</v>
          </cell>
          <cell r="CA227">
            <v>0</v>
          </cell>
          <cell r="CB227">
            <v>0</v>
          </cell>
          <cell r="CC227">
            <v>0</v>
          </cell>
          <cell r="CD227">
            <v>0</v>
          </cell>
          <cell r="CE227">
            <v>0</v>
          </cell>
          <cell r="CF227">
            <v>0</v>
          </cell>
          <cell r="CG227">
            <v>0</v>
          </cell>
          <cell r="CH227">
            <v>0</v>
          </cell>
          <cell r="CI227">
            <v>0</v>
          </cell>
          <cell r="CJ227">
            <v>0</v>
          </cell>
          <cell r="CK227">
            <v>0</v>
          </cell>
          <cell r="CL227">
            <v>0</v>
          </cell>
        </row>
        <row r="228">
          <cell r="A228" t="str">
            <v>5101040118.101</v>
          </cell>
          <cell r="B228" t="str">
            <v>บำนาญตกทอด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0</v>
          </cell>
          <cell r="AB228">
            <v>0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  <cell r="AG228">
            <v>0</v>
          </cell>
          <cell r="AH228">
            <v>0</v>
          </cell>
          <cell r="AI228">
            <v>0</v>
          </cell>
          <cell r="AJ228">
            <v>0</v>
          </cell>
          <cell r="AK228">
            <v>0</v>
          </cell>
          <cell r="AL228">
            <v>0</v>
          </cell>
          <cell r="AM228">
            <v>0</v>
          </cell>
          <cell r="AN228">
            <v>0</v>
          </cell>
          <cell r="AO228">
            <v>0</v>
          </cell>
          <cell r="AP228">
            <v>0</v>
          </cell>
          <cell r="AQ228">
            <v>0</v>
          </cell>
          <cell r="AR228">
            <v>0</v>
          </cell>
          <cell r="AS228">
            <v>0</v>
          </cell>
          <cell r="AT228">
            <v>0</v>
          </cell>
          <cell r="AU228">
            <v>0</v>
          </cell>
          <cell r="AV228">
            <v>0</v>
          </cell>
          <cell r="AW228">
            <v>0</v>
          </cell>
          <cell r="AX228">
            <v>0</v>
          </cell>
          <cell r="AY228">
            <v>0</v>
          </cell>
          <cell r="AZ228">
            <v>0</v>
          </cell>
          <cell r="BA228">
            <v>0</v>
          </cell>
          <cell r="BB228">
            <v>0</v>
          </cell>
          <cell r="BC228">
            <v>0</v>
          </cell>
          <cell r="BD228">
            <v>0</v>
          </cell>
          <cell r="BE228">
            <v>0</v>
          </cell>
          <cell r="BF228">
            <v>0</v>
          </cell>
          <cell r="BG228">
            <v>0</v>
          </cell>
          <cell r="BH228">
            <v>0</v>
          </cell>
          <cell r="BI228">
            <v>0</v>
          </cell>
          <cell r="BJ228">
            <v>0</v>
          </cell>
          <cell r="BK228">
            <v>0</v>
          </cell>
          <cell r="BL228">
            <v>0</v>
          </cell>
          <cell r="BM228">
            <v>0</v>
          </cell>
          <cell r="BN228">
            <v>0</v>
          </cell>
          <cell r="BO228">
            <v>0</v>
          </cell>
          <cell r="BP228">
            <v>0</v>
          </cell>
          <cell r="BQ228">
            <v>0</v>
          </cell>
          <cell r="BR228">
            <v>0</v>
          </cell>
          <cell r="BS228">
            <v>0</v>
          </cell>
          <cell r="BT228">
            <v>0</v>
          </cell>
          <cell r="BU228">
            <v>0</v>
          </cell>
          <cell r="BV228">
            <v>0</v>
          </cell>
          <cell r="BW228">
            <v>0</v>
          </cell>
          <cell r="BX228">
            <v>0</v>
          </cell>
          <cell r="BY228">
            <v>0</v>
          </cell>
          <cell r="BZ228">
            <v>0</v>
          </cell>
          <cell r="CA228">
            <v>0</v>
          </cell>
          <cell r="CB228">
            <v>0</v>
          </cell>
          <cell r="CC228">
            <v>0</v>
          </cell>
          <cell r="CD228">
            <v>0</v>
          </cell>
          <cell r="CE228">
            <v>0</v>
          </cell>
          <cell r="CF228">
            <v>0</v>
          </cell>
          <cell r="CG228">
            <v>0</v>
          </cell>
          <cell r="CH228">
            <v>0</v>
          </cell>
          <cell r="CI228">
            <v>0</v>
          </cell>
          <cell r="CJ228">
            <v>0</v>
          </cell>
          <cell r="CK228">
            <v>0</v>
          </cell>
          <cell r="CL228">
            <v>0</v>
          </cell>
        </row>
        <row r="229">
          <cell r="A229" t="str">
            <v>5101040202.101</v>
          </cell>
          <cell r="B229" t="str">
            <v>เงินช่วยการศึกษาบุตร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16000</v>
          </cell>
          <cell r="M229">
            <v>24056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24750</v>
          </cell>
          <cell r="X229">
            <v>0</v>
          </cell>
          <cell r="Y229">
            <v>0</v>
          </cell>
          <cell r="Z229">
            <v>0</v>
          </cell>
          <cell r="AA229">
            <v>0</v>
          </cell>
          <cell r="AB229">
            <v>0</v>
          </cell>
          <cell r="AC229">
            <v>0</v>
          </cell>
          <cell r="AD229">
            <v>0</v>
          </cell>
          <cell r="AE229">
            <v>0</v>
          </cell>
          <cell r="AF229">
            <v>0</v>
          </cell>
          <cell r="AG229">
            <v>0</v>
          </cell>
          <cell r="AH229">
            <v>0</v>
          </cell>
          <cell r="AI229">
            <v>0</v>
          </cell>
          <cell r="AJ229">
            <v>0</v>
          </cell>
          <cell r="AK229">
            <v>161270</v>
          </cell>
          <cell r="AL229">
            <v>0</v>
          </cell>
          <cell r="AM229">
            <v>0</v>
          </cell>
          <cell r="AN229">
            <v>0</v>
          </cell>
          <cell r="AO229">
            <v>0</v>
          </cell>
          <cell r="AP229">
            <v>0</v>
          </cell>
          <cell r="AQ229">
            <v>0</v>
          </cell>
          <cell r="AR229">
            <v>0</v>
          </cell>
          <cell r="AS229">
            <v>0</v>
          </cell>
          <cell r="AT229">
            <v>0</v>
          </cell>
          <cell r="AU229">
            <v>0</v>
          </cell>
          <cell r="AV229">
            <v>0</v>
          </cell>
          <cell r="AW229">
            <v>0</v>
          </cell>
          <cell r="AX229">
            <v>0</v>
          </cell>
          <cell r="AY229">
            <v>0</v>
          </cell>
          <cell r="AZ229">
            <v>0</v>
          </cell>
          <cell r="BA229">
            <v>0</v>
          </cell>
          <cell r="BB229">
            <v>0</v>
          </cell>
          <cell r="BC229">
            <v>25000</v>
          </cell>
          <cell r="BD229">
            <v>251615</v>
          </cell>
          <cell r="BE229">
            <v>0</v>
          </cell>
          <cell r="BF229">
            <v>0</v>
          </cell>
          <cell r="BG229">
            <v>754837</v>
          </cell>
          <cell r="BH229">
            <v>0</v>
          </cell>
          <cell r="BI229">
            <v>1870</v>
          </cell>
          <cell r="BJ229">
            <v>0</v>
          </cell>
          <cell r="BK229">
            <v>0</v>
          </cell>
          <cell r="BL229">
            <v>19400</v>
          </cell>
          <cell r="BM229">
            <v>0</v>
          </cell>
          <cell r="BN229">
            <v>0</v>
          </cell>
          <cell r="BO229">
            <v>224060</v>
          </cell>
          <cell r="BP229">
            <v>0</v>
          </cell>
          <cell r="BQ229">
            <v>4400</v>
          </cell>
          <cell r="BR229">
            <v>0</v>
          </cell>
          <cell r="BS229">
            <v>0</v>
          </cell>
          <cell r="BT229">
            <v>0</v>
          </cell>
          <cell r="BU229">
            <v>0</v>
          </cell>
          <cell r="BV229">
            <v>0</v>
          </cell>
          <cell r="BW229">
            <v>0</v>
          </cell>
          <cell r="BX229">
            <v>0</v>
          </cell>
          <cell r="BY229">
            <v>0</v>
          </cell>
          <cell r="BZ229">
            <v>44257</v>
          </cell>
          <cell r="CA229">
            <v>0</v>
          </cell>
          <cell r="CB229">
            <v>0</v>
          </cell>
          <cell r="CC229">
            <v>0</v>
          </cell>
          <cell r="CD229">
            <v>0</v>
          </cell>
          <cell r="CE229">
            <v>0</v>
          </cell>
          <cell r="CF229">
            <v>0</v>
          </cell>
          <cell r="CG229">
            <v>44820</v>
          </cell>
          <cell r="CH229">
            <v>1870</v>
          </cell>
          <cell r="CI229">
            <v>0</v>
          </cell>
          <cell r="CJ229">
            <v>0</v>
          </cell>
          <cell r="CK229">
            <v>0</v>
          </cell>
          <cell r="CL229">
            <v>0</v>
          </cell>
        </row>
        <row r="230">
          <cell r="A230" t="str">
            <v>5101040204.101</v>
          </cell>
          <cell r="B230" t="str">
            <v>เงินช่วยค่ารักษา พยาบาลประเภทผู้ป่วยนอก ร.พ.รัฐ สำหรับผู้รับเบี้ยหวัด /บำนาญตามกฎหมาย</v>
          </cell>
          <cell r="C230">
            <v>96354.5</v>
          </cell>
          <cell r="D230">
            <v>73494.5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3980</v>
          </cell>
          <cell r="M230">
            <v>72760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46606</v>
          </cell>
          <cell r="X230">
            <v>0</v>
          </cell>
          <cell r="Y230">
            <v>0</v>
          </cell>
          <cell r="Z230">
            <v>8959.5</v>
          </cell>
          <cell r="AA230">
            <v>0</v>
          </cell>
          <cell r="AB230">
            <v>0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  <cell r="AH230">
            <v>0</v>
          </cell>
          <cell r="AI230">
            <v>0</v>
          </cell>
          <cell r="AJ230">
            <v>4681.5</v>
          </cell>
          <cell r="AK230">
            <v>93194</v>
          </cell>
          <cell r="AL230">
            <v>0</v>
          </cell>
          <cell r="AM230">
            <v>0</v>
          </cell>
          <cell r="AN230">
            <v>0</v>
          </cell>
          <cell r="AO230">
            <v>0</v>
          </cell>
          <cell r="AP230">
            <v>0</v>
          </cell>
          <cell r="AQ230">
            <v>0</v>
          </cell>
          <cell r="AR230">
            <v>0</v>
          </cell>
          <cell r="AS230">
            <v>0</v>
          </cell>
          <cell r="AT230">
            <v>0</v>
          </cell>
          <cell r="AU230">
            <v>0</v>
          </cell>
          <cell r="AV230">
            <v>0</v>
          </cell>
          <cell r="AW230">
            <v>0</v>
          </cell>
          <cell r="AX230">
            <v>0</v>
          </cell>
          <cell r="AY230">
            <v>0</v>
          </cell>
          <cell r="AZ230">
            <v>0</v>
          </cell>
          <cell r="BA230">
            <v>0</v>
          </cell>
          <cell r="BB230">
            <v>0</v>
          </cell>
          <cell r="BC230">
            <v>532834</v>
          </cell>
          <cell r="BD230">
            <v>0</v>
          </cell>
          <cell r="BE230">
            <v>0</v>
          </cell>
          <cell r="BF230">
            <v>0</v>
          </cell>
          <cell r="BG230">
            <v>319477</v>
          </cell>
          <cell r="BH230">
            <v>0</v>
          </cell>
          <cell r="BI230">
            <v>5192</v>
          </cell>
          <cell r="BJ230">
            <v>0</v>
          </cell>
          <cell r="BK230">
            <v>0</v>
          </cell>
          <cell r="BL230">
            <v>1384</v>
          </cell>
          <cell r="BM230">
            <v>0</v>
          </cell>
          <cell r="BN230">
            <v>4685</v>
          </cell>
          <cell r="BO230">
            <v>28410</v>
          </cell>
          <cell r="BP230">
            <v>0</v>
          </cell>
          <cell r="BQ230">
            <v>0</v>
          </cell>
          <cell r="BR230">
            <v>266037</v>
          </cell>
          <cell r="BS230">
            <v>0</v>
          </cell>
          <cell r="BT230">
            <v>0</v>
          </cell>
          <cell r="BU230">
            <v>0</v>
          </cell>
          <cell r="BV230">
            <v>0</v>
          </cell>
          <cell r="BW230">
            <v>0</v>
          </cell>
          <cell r="BX230">
            <v>0</v>
          </cell>
          <cell r="BY230">
            <v>0</v>
          </cell>
          <cell r="BZ230">
            <v>0</v>
          </cell>
          <cell r="CA230">
            <v>0</v>
          </cell>
          <cell r="CB230">
            <v>0</v>
          </cell>
          <cell r="CC230">
            <v>0</v>
          </cell>
          <cell r="CD230">
            <v>0</v>
          </cell>
          <cell r="CE230">
            <v>0</v>
          </cell>
          <cell r="CF230">
            <v>1400</v>
          </cell>
          <cell r="CG230">
            <v>0</v>
          </cell>
          <cell r="CH230">
            <v>20305</v>
          </cell>
          <cell r="CI230">
            <v>0</v>
          </cell>
          <cell r="CJ230">
            <v>0</v>
          </cell>
          <cell r="CK230">
            <v>0</v>
          </cell>
          <cell r="CL230">
            <v>0</v>
          </cell>
        </row>
        <row r="231">
          <cell r="A231" t="str">
            <v>5101040205.101</v>
          </cell>
          <cell r="B231" t="str">
            <v>เงินช่วยค่ารักษา พยาบาลประเภทผู้ป่วยใน ร.พ.รัฐ สำหรับผู้รับเบี้ยหวัด /บำนาญตามกฎหมาย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9825</v>
          </cell>
          <cell r="X231">
            <v>0</v>
          </cell>
          <cell r="Y231">
            <v>0</v>
          </cell>
          <cell r="Z231">
            <v>0</v>
          </cell>
          <cell r="AA231">
            <v>0</v>
          </cell>
          <cell r="AB231">
            <v>0</v>
          </cell>
          <cell r="AC231">
            <v>0</v>
          </cell>
          <cell r="AD231">
            <v>0</v>
          </cell>
          <cell r="AE231">
            <v>0</v>
          </cell>
          <cell r="AF231">
            <v>0</v>
          </cell>
          <cell r="AG231">
            <v>0</v>
          </cell>
          <cell r="AH231">
            <v>0</v>
          </cell>
          <cell r="AI231">
            <v>0</v>
          </cell>
          <cell r="AJ231">
            <v>0</v>
          </cell>
          <cell r="AK231">
            <v>0</v>
          </cell>
          <cell r="AL231">
            <v>0</v>
          </cell>
          <cell r="AM231">
            <v>0</v>
          </cell>
          <cell r="AN231">
            <v>0</v>
          </cell>
          <cell r="AO231">
            <v>0</v>
          </cell>
          <cell r="AP231">
            <v>0</v>
          </cell>
          <cell r="AQ231">
            <v>0</v>
          </cell>
          <cell r="AR231">
            <v>0</v>
          </cell>
          <cell r="AS231">
            <v>0</v>
          </cell>
          <cell r="AT231">
            <v>0</v>
          </cell>
          <cell r="AU231">
            <v>0</v>
          </cell>
          <cell r="AV231">
            <v>0</v>
          </cell>
          <cell r="AW231">
            <v>0</v>
          </cell>
          <cell r="AX231">
            <v>0</v>
          </cell>
          <cell r="AY231">
            <v>0</v>
          </cell>
          <cell r="AZ231">
            <v>0</v>
          </cell>
          <cell r="BA231">
            <v>0</v>
          </cell>
          <cell r="BB231">
            <v>0</v>
          </cell>
          <cell r="BC231">
            <v>0</v>
          </cell>
          <cell r="BD231">
            <v>0</v>
          </cell>
          <cell r="BE231">
            <v>0</v>
          </cell>
          <cell r="BF231">
            <v>0</v>
          </cell>
          <cell r="BG231">
            <v>0</v>
          </cell>
          <cell r="BH231">
            <v>0</v>
          </cell>
          <cell r="BI231">
            <v>0</v>
          </cell>
          <cell r="BJ231">
            <v>0</v>
          </cell>
          <cell r="BK231">
            <v>0</v>
          </cell>
          <cell r="BL231">
            <v>0</v>
          </cell>
          <cell r="BM231">
            <v>0</v>
          </cell>
          <cell r="BN231">
            <v>0</v>
          </cell>
          <cell r="BO231">
            <v>0</v>
          </cell>
          <cell r="BP231">
            <v>0</v>
          </cell>
          <cell r="BQ231">
            <v>0</v>
          </cell>
          <cell r="BR231">
            <v>0</v>
          </cell>
          <cell r="BS231">
            <v>0</v>
          </cell>
          <cell r="BT231">
            <v>0</v>
          </cell>
          <cell r="BU231">
            <v>0</v>
          </cell>
          <cell r="BV231">
            <v>0</v>
          </cell>
          <cell r="BW231">
            <v>0</v>
          </cell>
          <cell r="BX231">
            <v>0</v>
          </cell>
          <cell r="BY231">
            <v>0</v>
          </cell>
          <cell r="BZ231">
            <v>0</v>
          </cell>
          <cell r="CA231">
            <v>0</v>
          </cell>
          <cell r="CB231">
            <v>0</v>
          </cell>
          <cell r="CC231">
            <v>0</v>
          </cell>
          <cell r="CD231">
            <v>0</v>
          </cell>
          <cell r="CE231">
            <v>0</v>
          </cell>
          <cell r="CF231">
            <v>0</v>
          </cell>
          <cell r="CG231">
            <v>0</v>
          </cell>
          <cell r="CH231">
            <v>0</v>
          </cell>
          <cell r="CI231">
            <v>0</v>
          </cell>
          <cell r="CJ231">
            <v>0</v>
          </cell>
          <cell r="CK231">
            <v>0</v>
          </cell>
          <cell r="CL231">
            <v>0</v>
          </cell>
        </row>
        <row r="232">
          <cell r="A232" t="str">
            <v>5101040206.101</v>
          </cell>
          <cell r="B232" t="str">
            <v>เงินช่วยค่ารักษา พยาบาลประเภทผู้ป่วยนอก ร.พ.เอกชน สำหรับผู้รับเบี้ยหวัด/บำนาญตามกฎหมาย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0</v>
          </cell>
          <cell r="AB232">
            <v>0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  <cell r="AH232">
            <v>0</v>
          </cell>
          <cell r="AI232">
            <v>0</v>
          </cell>
          <cell r="AJ232">
            <v>0</v>
          </cell>
          <cell r="AK232">
            <v>0</v>
          </cell>
          <cell r="AL232">
            <v>0</v>
          </cell>
          <cell r="AM232">
            <v>0</v>
          </cell>
          <cell r="AN232">
            <v>0</v>
          </cell>
          <cell r="AO232">
            <v>0</v>
          </cell>
          <cell r="AP232">
            <v>0</v>
          </cell>
          <cell r="AQ232">
            <v>0</v>
          </cell>
          <cell r="AR232">
            <v>0</v>
          </cell>
          <cell r="AS232">
            <v>0</v>
          </cell>
          <cell r="AT232">
            <v>0</v>
          </cell>
          <cell r="AU232">
            <v>0</v>
          </cell>
          <cell r="AV232">
            <v>0</v>
          </cell>
          <cell r="AW232">
            <v>0</v>
          </cell>
          <cell r="AX232">
            <v>0</v>
          </cell>
          <cell r="AY232">
            <v>0</v>
          </cell>
          <cell r="AZ232">
            <v>0</v>
          </cell>
          <cell r="BA232">
            <v>0</v>
          </cell>
          <cell r="BB232">
            <v>0</v>
          </cell>
          <cell r="BC232">
            <v>0</v>
          </cell>
          <cell r="BD232">
            <v>0</v>
          </cell>
          <cell r="BE232">
            <v>0</v>
          </cell>
          <cell r="BF232">
            <v>0</v>
          </cell>
          <cell r="BG232">
            <v>0</v>
          </cell>
          <cell r="BH232">
            <v>0</v>
          </cell>
          <cell r="BI232">
            <v>0</v>
          </cell>
          <cell r="BJ232">
            <v>0</v>
          </cell>
          <cell r="BK232">
            <v>0</v>
          </cell>
          <cell r="BL232">
            <v>0</v>
          </cell>
          <cell r="BM232">
            <v>0</v>
          </cell>
          <cell r="BN232">
            <v>0</v>
          </cell>
          <cell r="BO232">
            <v>0</v>
          </cell>
          <cell r="BP232">
            <v>0</v>
          </cell>
          <cell r="BQ232">
            <v>0</v>
          </cell>
          <cell r="BR232">
            <v>0</v>
          </cell>
          <cell r="BS232">
            <v>0</v>
          </cell>
          <cell r="BT232">
            <v>0</v>
          </cell>
          <cell r="BU232">
            <v>0</v>
          </cell>
          <cell r="BV232">
            <v>0</v>
          </cell>
          <cell r="BW232">
            <v>0</v>
          </cell>
          <cell r="BX232">
            <v>0</v>
          </cell>
          <cell r="BY232">
            <v>0</v>
          </cell>
          <cell r="BZ232">
            <v>0</v>
          </cell>
          <cell r="CA232">
            <v>0</v>
          </cell>
          <cell r="CB232">
            <v>0</v>
          </cell>
          <cell r="CC232">
            <v>0</v>
          </cell>
          <cell r="CD232">
            <v>0</v>
          </cell>
          <cell r="CE232">
            <v>0</v>
          </cell>
          <cell r="CF232">
            <v>0</v>
          </cell>
          <cell r="CG232">
            <v>0</v>
          </cell>
          <cell r="CH232">
            <v>0</v>
          </cell>
          <cell r="CI232">
            <v>0</v>
          </cell>
          <cell r="CJ232">
            <v>0</v>
          </cell>
          <cell r="CK232">
            <v>0</v>
          </cell>
          <cell r="CL232">
            <v>0</v>
          </cell>
        </row>
        <row r="233">
          <cell r="A233" t="str">
            <v>5101040207.101</v>
          </cell>
          <cell r="B233" t="str">
            <v>เงินช่วยค่ารักษา พยาบาลประเภทผู้ป่วยใน ร.พ.เอกชน สำหรับผู้รับเบี้ยหวัด/บำนาญตามกฎหมาย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0</v>
          </cell>
          <cell r="AB233">
            <v>0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  <cell r="AH233">
            <v>0</v>
          </cell>
          <cell r="AI233">
            <v>0</v>
          </cell>
          <cell r="AJ233">
            <v>0</v>
          </cell>
          <cell r="AK233">
            <v>0</v>
          </cell>
          <cell r="AL233">
            <v>0</v>
          </cell>
          <cell r="AM233">
            <v>0</v>
          </cell>
          <cell r="AN233">
            <v>0</v>
          </cell>
          <cell r="AO233">
            <v>0</v>
          </cell>
          <cell r="AP233">
            <v>0</v>
          </cell>
          <cell r="AQ233">
            <v>0</v>
          </cell>
          <cell r="AR233">
            <v>0</v>
          </cell>
          <cell r="AS233">
            <v>0</v>
          </cell>
          <cell r="AT233">
            <v>0</v>
          </cell>
          <cell r="AU233">
            <v>0</v>
          </cell>
          <cell r="AV233">
            <v>0</v>
          </cell>
          <cell r="AW233">
            <v>0</v>
          </cell>
          <cell r="AX233">
            <v>0</v>
          </cell>
          <cell r="AY233">
            <v>0</v>
          </cell>
          <cell r="AZ233">
            <v>0</v>
          </cell>
          <cell r="BA233">
            <v>0</v>
          </cell>
          <cell r="BB233">
            <v>0</v>
          </cell>
          <cell r="BC233">
            <v>0</v>
          </cell>
          <cell r="BD233">
            <v>0</v>
          </cell>
          <cell r="BE233">
            <v>0</v>
          </cell>
          <cell r="BF233">
            <v>0</v>
          </cell>
          <cell r="BG233">
            <v>0</v>
          </cell>
          <cell r="BH233">
            <v>0</v>
          </cell>
          <cell r="BI233">
            <v>0</v>
          </cell>
          <cell r="BJ233">
            <v>0</v>
          </cell>
          <cell r="BK233">
            <v>0</v>
          </cell>
          <cell r="BL233">
            <v>0</v>
          </cell>
          <cell r="BM233">
            <v>0</v>
          </cell>
          <cell r="BN233">
            <v>0</v>
          </cell>
          <cell r="BO233">
            <v>0</v>
          </cell>
          <cell r="BP233">
            <v>0</v>
          </cell>
          <cell r="BQ233">
            <v>0</v>
          </cell>
          <cell r="BR233">
            <v>0</v>
          </cell>
          <cell r="BS233">
            <v>0</v>
          </cell>
          <cell r="BT233">
            <v>0</v>
          </cell>
          <cell r="BU233">
            <v>0</v>
          </cell>
          <cell r="BV233">
            <v>0</v>
          </cell>
          <cell r="BW233">
            <v>0</v>
          </cell>
          <cell r="BX233">
            <v>0</v>
          </cell>
          <cell r="BY233">
            <v>0</v>
          </cell>
          <cell r="BZ233">
            <v>0</v>
          </cell>
          <cell r="CA233">
            <v>0</v>
          </cell>
          <cell r="CB233">
            <v>0</v>
          </cell>
          <cell r="CC233">
            <v>0</v>
          </cell>
          <cell r="CD233">
            <v>0</v>
          </cell>
          <cell r="CE233">
            <v>0</v>
          </cell>
          <cell r="CF233">
            <v>0</v>
          </cell>
          <cell r="CG233">
            <v>0</v>
          </cell>
          <cell r="CH233">
            <v>0</v>
          </cell>
          <cell r="CI233">
            <v>0</v>
          </cell>
          <cell r="CJ233">
            <v>0</v>
          </cell>
          <cell r="CK233">
            <v>0</v>
          </cell>
          <cell r="CL233">
            <v>0</v>
          </cell>
        </row>
        <row r="234">
          <cell r="A234" t="str">
            <v>5102010106.101</v>
          </cell>
          <cell r="B234" t="str">
            <v>ค่าใช้จ่ายทุนการ ศึกษา-ในประเทศ</v>
          </cell>
          <cell r="C234">
            <v>660000</v>
          </cell>
          <cell r="D234">
            <v>0</v>
          </cell>
          <cell r="E234">
            <v>300000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120000</v>
          </cell>
          <cell r="L234">
            <v>0</v>
          </cell>
          <cell r="M234">
            <v>210000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0</v>
          </cell>
          <cell r="AB234">
            <v>0</v>
          </cell>
          <cell r="AC234">
            <v>0</v>
          </cell>
          <cell r="AD234">
            <v>60000</v>
          </cell>
          <cell r="AE234">
            <v>0</v>
          </cell>
          <cell r="AF234">
            <v>0</v>
          </cell>
          <cell r="AG234">
            <v>0</v>
          </cell>
          <cell r="AH234">
            <v>0</v>
          </cell>
          <cell r="AI234">
            <v>0</v>
          </cell>
          <cell r="AJ234">
            <v>0</v>
          </cell>
          <cell r="AK234">
            <v>6780000</v>
          </cell>
          <cell r="AL234">
            <v>0</v>
          </cell>
          <cell r="AM234">
            <v>0</v>
          </cell>
          <cell r="AN234">
            <v>0</v>
          </cell>
          <cell r="AO234">
            <v>0</v>
          </cell>
          <cell r="AP234">
            <v>0</v>
          </cell>
          <cell r="AQ234">
            <v>0</v>
          </cell>
          <cell r="AR234">
            <v>1410000</v>
          </cell>
          <cell r="AS234">
            <v>60000</v>
          </cell>
          <cell r="AT234">
            <v>0</v>
          </cell>
          <cell r="AU234">
            <v>0</v>
          </cell>
          <cell r="AV234">
            <v>0</v>
          </cell>
          <cell r="AW234">
            <v>0</v>
          </cell>
          <cell r="AX234">
            <v>0</v>
          </cell>
          <cell r="AY234">
            <v>0</v>
          </cell>
          <cell r="AZ234">
            <v>0</v>
          </cell>
          <cell r="BA234">
            <v>570000</v>
          </cell>
          <cell r="BB234">
            <v>60000</v>
          </cell>
          <cell r="BC234">
            <v>0</v>
          </cell>
          <cell r="BD234">
            <v>0</v>
          </cell>
          <cell r="BE234">
            <v>0</v>
          </cell>
          <cell r="BF234">
            <v>0</v>
          </cell>
          <cell r="BG234">
            <v>0</v>
          </cell>
          <cell r="BH234">
            <v>0</v>
          </cell>
          <cell r="BI234">
            <v>0</v>
          </cell>
          <cell r="BJ234">
            <v>0</v>
          </cell>
          <cell r="BK234">
            <v>0</v>
          </cell>
          <cell r="BL234">
            <v>0</v>
          </cell>
          <cell r="BM234">
            <v>0</v>
          </cell>
          <cell r="BN234">
            <v>0</v>
          </cell>
          <cell r="BO234">
            <v>22310</v>
          </cell>
          <cell r="BP234">
            <v>0</v>
          </cell>
          <cell r="BQ234">
            <v>0</v>
          </cell>
          <cell r="BR234">
            <v>0</v>
          </cell>
          <cell r="BS234">
            <v>0</v>
          </cell>
          <cell r="BT234">
            <v>0</v>
          </cell>
          <cell r="BU234">
            <v>0</v>
          </cell>
          <cell r="BV234">
            <v>60000</v>
          </cell>
          <cell r="BW234">
            <v>60000</v>
          </cell>
          <cell r="BX234">
            <v>0</v>
          </cell>
          <cell r="BY234">
            <v>90000</v>
          </cell>
          <cell r="BZ234">
            <v>0</v>
          </cell>
          <cell r="CA234">
            <v>0</v>
          </cell>
          <cell r="CB234">
            <v>0</v>
          </cell>
          <cell r="CC234">
            <v>0</v>
          </cell>
          <cell r="CD234">
            <v>0</v>
          </cell>
          <cell r="CE234">
            <v>0</v>
          </cell>
          <cell r="CF234">
            <v>30000</v>
          </cell>
          <cell r="CG234">
            <v>0</v>
          </cell>
          <cell r="CH234">
            <v>0</v>
          </cell>
          <cell r="CI234">
            <v>0</v>
          </cell>
          <cell r="CJ234">
            <v>0</v>
          </cell>
          <cell r="CK234">
            <v>90000</v>
          </cell>
          <cell r="CL234">
            <v>90000</v>
          </cell>
        </row>
        <row r="235">
          <cell r="A235" t="str">
            <v>5102010199.101</v>
          </cell>
          <cell r="B235" t="str">
            <v>ค่าใช้จ่ายด้านการฝึกอบรม-ในประเทศ</v>
          </cell>
          <cell r="C235">
            <v>8194916.9000000004</v>
          </cell>
          <cell r="D235">
            <v>75100</v>
          </cell>
          <cell r="E235">
            <v>76696</v>
          </cell>
          <cell r="F235">
            <v>87106.4</v>
          </cell>
          <cell r="G235">
            <v>136228</v>
          </cell>
          <cell r="H235">
            <v>214326</v>
          </cell>
          <cell r="I235">
            <v>513608.62</v>
          </cell>
          <cell r="J235">
            <v>806231</v>
          </cell>
          <cell r="K235">
            <v>414448</v>
          </cell>
          <cell r="L235">
            <v>0</v>
          </cell>
          <cell r="M235">
            <v>1598231.75</v>
          </cell>
          <cell r="N235">
            <v>173229.39</v>
          </cell>
          <cell r="O235">
            <v>2061197.96</v>
          </cell>
          <cell r="P235">
            <v>767029.79</v>
          </cell>
          <cell r="Q235">
            <v>862840</v>
          </cell>
          <cell r="R235">
            <v>1025142.9</v>
          </cell>
          <cell r="S235">
            <v>662061</v>
          </cell>
          <cell r="T235">
            <v>506192.52</v>
          </cell>
          <cell r="U235">
            <v>286059</v>
          </cell>
          <cell r="V235">
            <v>67161</v>
          </cell>
          <cell r="W235">
            <v>1933471.5</v>
          </cell>
          <cell r="X235">
            <v>456967</v>
          </cell>
          <cell r="Y235">
            <v>86264</v>
          </cell>
          <cell r="Z235">
            <v>63000</v>
          </cell>
          <cell r="AA235">
            <v>75234</v>
          </cell>
          <cell r="AB235">
            <v>173050</v>
          </cell>
          <cell r="AC235">
            <v>31670</v>
          </cell>
          <cell r="AD235">
            <v>1731963.1</v>
          </cell>
          <cell r="AE235">
            <v>46706</v>
          </cell>
          <cell r="AF235">
            <v>390180.41</v>
          </cell>
          <cell r="AG235">
            <v>4474</v>
          </cell>
          <cell r="AH235">
            <v>301970.52</v>
          </cell>
          <cell r="AI235">
            <v>0</v>
          </cell>
          <cell r="AJ235">
            <v>126112</v>
          </cell>
          <cell r="AK235">
            <v>3580038.68</v>
          </cell>
          <cell r="AL235">
            <v>677585</v>
          </cell>
          <cell r="AM235">
            <v>377480.3</v>
          </cell>
          <cell r="AN235">
            <v>504036.8</v>
          </cell>
          <cell r="AO235">
            <v>967108.9</v>
          </cell>
          <cell r="AP235">
            <v>380168</v>
          </cell>
          <cell r="AQ235">
            <v>128865.1</v>
          </cell>
          <cell r="AR235">
            <v>103605</v>
          </cell>
          <cell r="AS235">
            <v>637588</v>
          </cell>
          <cell r="AT235">
            <v>0</v>
          </cell>
          <cell r="AU235">
            <v>351572.83</v>
          </cell>
          <cell r="AV235">
            <v>509226.1</v>
          </cell>
          <cell r="AW235">
            <v>383884.91</v>
          </cell>
          <cell r="AX235">
            <v>334910.90000000002</v>
          </cell>
          <cell r="AY235">
            <v>480873</v>
          </cell>
          <cell r="AZ235">
            <v>473992</v>
          </cell>
          <cell r="BA235">
            <v>3388632.24</v>
          </cell>
          <cell r="BB235">
            <v>0</v>
          </cell>
          <cell r="BC235">
            <v>5644369.2300000004</v>
          </cell>
          <cell r="BD235">
            <v>790290.31</v>
          </cell>
          <cell r="BE235">
            <v>90096</v>
          </cell>
          <cell r="BF235">
            <v>298150</v>
          </cell>
          <cell r="BG235">
            <v>3287903.05</v>
          </cell>
          <cell r="BH235">
            <v>140748</v>
          </cell>
          <cell r="BI235">
            <v>156221</v>
          </cell>
          <cell r="BJ235">
            <v>294884</v>
          </cell>
          <cell r="BK235">
            <v>95688</v>
          </cell>
          <cell r="BL235">
            <v>5194149.04</v>
          </cell>
          <cell r="BM235">
            <v>229971.11</v>
          </cell>
          <cell r="BN235">
            <v>513012.63</v>
          </cell>
          <cell r="BO235">
            <v>909836.66</v>
          </cell>
          <cell r="BP235">
            <v>470918.15</v>
          </cell>
          <cell r="BQ235">
            <v>929478.77</v>
          </cell>
          <cell r="BR235">
            <v>8940171.9100000001</v>
          </cell>
          <cell r="BS235">
            <v>216238</v>
          </cell>
          <cell r="BT235">
            <v>468536.46</v>
          </cell>
          <cell r="BU235">
            <v>640551.6</v>
          </cell>
          <cell r="BV235">
            <v>199225.60000000001</v>
          </cell>
          <cell r="BW235">
            <v>224376.2</v>
          </cell>
          <cell r="BX235">
            <v>674568.3</v>
          </cell>
          <cell r="BY235">
            <v>159037.65</v>
          </cell>
          <cell r="BZ235">
            <v>397989.26</v>
          </cell>
          <cell r="CA235">
            <v>246224.9</v>
          </cell>
          <cell r="CB235">
            <v>155866.51</v>
          </cell>
          <cell r="CC235">
            <v>1295029.74</v>
          </cell>
          <cell r="CD235">
            <v>918672.69</v>
          </cell>
          <cell r="CE235">
            <v>385039</v>
          </cell>
          <cell r="CF235">
            <v>278607</v>
          </cell>
          <cell r="CG235">
            <v>85638</v>
          </cell>
          <cell r="CH235">
            <v>508709.86</v>
          </cell>
          <cell r="CI235">
            <v>176771.48</v>
          </cell>
          <cell r="CJ235">
            <v>2029977.33</v>
          </cell>
          <cell r="CK235">
            <v>155030.39999999999</v>
          </cell>
          <cell r="CL235">
            <v>259591.24</v>
          </cell>
        </row>
        <row r="236">
          <cell r="A236" t="str">
            <v>5102030199.101</v>
          </cell>
          <cell r="B236" t="str">
            <v>ค่าใช้จ่ายด้านการฝึกอบรม-บุคคลภายนอก</v>
          </cell>
          <cell r="C236">
            <v>30000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0</v>
          </cell>
          <cell r="AB236">
            <v>0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  <cell r="AH236">
            <v>0</v>
          </cell>
          <cell r="AI236">
            <v>0</v>
          </cell>
          <cell r="AJ236">
            <v>0</v>
          </cell>
          <cell r="AK236">
            <v>2185097</v>
          </cell>
          <cell r="AL236">
            <v>0</v>
          </cell>
          <cell r="AM236">
            <v>0</v>
          </cell>
          <cell r="AN236">
            <v>0</v>
          </cell>
          <cell r="AO236">
            <v>0</v>
          </cell>
          <cell r="AP236">
            <v>0</v>
          </cell>
          <cell r="AQ236">
            <v>0</v>
          </cell>
          <cell r="AR236">
            <v>0</v>
          </cell>
          <cell r="AS236">
            <v>0</v>
          </cell>
          <cell r="AT236">
            <v>0</v>
          </cell>
          <cell r="AU236">
            <v>0</v>
          </cell>
          <cell r="AV236">
            <v>0</v>
          </cell>
          <cell r="AW236">
            <v>0</v>
          </cell>
          <cell r="AX236">
            <v>0</v>
          </cell>
          <cell r="AY236">
            <v>0</v>
          </cell>
          <cell r="AZ236">
            <v>0</v>
          </cell>
          <cell r="BA236">
            <v>0</v>
          </cell>
          <cell r="BB236">
            <v>0</v>
          </cell>
          <cell r="BC236">
            <v>0</v>
          </cell>
          <cell r="BD236">
            <v>0</v>
          </cell>
          <cell r="BE236">
            <v>0</v>
          </cell>
          <cell r="BF236">
            <v>0</v>
          </cell>
          <cell r="BG236">
            <v>0</v>
          </cell>
          <cell r="BH236">
            <v>0</v>
          </cell>
          <cell r="BI236">
            <v>0</v>
          </cell>
          <cell r="BJ236">
            <v>0</v>
          </cell>
          <cell r="BK236">
            <v>4880</v>
          </cell>
          <cell r="BL236">
            <v>0</v>
          </cell>
          <cell r="BM236">
            <v>0</v>
          </cell>
          <cell r="BN236">
            <v>0</v>
          </cell>
          <cell r="BO236">
            <v>0</v>
          </cell>
          <cell r="BP236">
            <v>0</v>
          </cell>
          <cell r="BQ236">
            <v>0</v>
          </cell>
          <cell r="BR236">
            <v>0</v>
          </cell>
          <cell r="BS236">
            <v>0</v>
          </cell>
          <cell r="BT236">
            <v>0</v>
          </cell>
          <cell r="BU236">
            <v>0</v>
          </cell>
          <cell r="BV236">
            <v>0</v>
          </cell>
          <cell r="BW236">
            <v>0</v>
          </cell>
          <cell r="BX236">
            <v>0</v>
          </cell>
          <cell r="BY236">
            <v>0</v>
          </cell>
          <cell r="BZ236">
            <v>0</v>
          </cell>
          <cell r="CA236">
            <v>0</v>
          </cell>
          <cell r="CB236">
            <v>0</v>
          </cell>
          <cell r="CC236">
            <v>46901.24</v>
          </cell>
          <cell r="CD236">
            <v>0</v>
          </cell>
          <cell r="CE236">
            <v>0</v>
          </cell>
          <cell r="CF236">
            <v>0</v>
          </cell>
          <cell r="CG236">
            <v>0</v>
          </cell>
          <cell r="CH236">
            <v>0</v>
          </cell>
          <cell r="CI236">
            <v>0</v>
          </cell>
          <cell r="CJ236">
            <v>0</v>
          </cell>
          <cell r="CK236">
            <v>0</v>
          </cell>
          <cell r="CL236">
            <v>0</v>
          </cell>
        </row>
        <row r="237">
          <cell r="A237" t="str">
            <v>5103010102.101</v>
          </cell>
          <cell r="B237" t="str">
            <v>ค่าเบี้ยเลี้ยง-ในประเทศ</v>
          </cell>
          <cell r="C237">
            <v>752172</v>
          </cell>
          <cell r="D237">
            <v>256292</v>
          </cell>
          <cell r="E237">
            <v>54870</v>
          </cell>
          <cell r="F237">
            <v>8640</v>
          </cell>
          <cell r="G237">
            <v>240</v>
          </cell>
          <cell r="H237">
            <v>0</v>
          </cell>
          <cell r="I237">
            <v>0</v>
          </cell>
          <cell r="J237">
            <v>70164</v>
          </cell>
          <cell r="K237">
            <v>0</v>
          </cell>
          <cell r="L237">
            <v>53480</v>
          </cell>
          <cell r="M237">
            <v>50916</v>
          </cell>
          <cell r="N237">
            <v>2760</v>
          </cell>
          <cell r="O237">
            <v>117040</v>
          </cell>
          <cell r="P237">
            <v>65761</v>
          </cell>
          <cell r="Q237">
            <v>5280</v>
          </cell>
          <cell r="R237">
            <v>247922</v>
          </cell>
          <cell r="S237">
            <v>13480</v>
          </cell>
          <cell r="T237">
            <v>38510.879999999997</v>
          </cell>
          <cell r="U237">
            <v>0</v>
          </cell>
          <cell r="V237">
            <v>5600</v>
          </cell>
          <cell r="W237">
            <v>1145062</v>
          </cell>
          <cell r="X237">
            <v>480</v>
          </cell>
          <cell r="Y237">
            <v>49040</v>
          </cell>
          <cell r="Z237">
            <v>28320</v>
          </cell>
          <cell r="AA237">
            <v>14880</v>
          </cell>
          <cell r="AB237">
            <v>24240</v>
          </cell>
          <cell r="AC237">
            <v>14620</v>
          </cell>
          <cell r="AD237">
            <v>3840</v>
          </cell>
          <cell r="AE237">
            <v>51498</v>
          </cell>
          <cell r="AF237">
            <v>0</v>
          </cell>
          <cell r="AG237">
            <v>45298</v>
          </cell>
          <cell r="AH237">
            <v>360</v>
          </cell>
          <cell r="AI237">
            <v>44090</v>
          </cell>
          <cell r="AJ237">
            <v>28480</v>
          </cell>
          <cell r="AK237">
            <v>409468</v>
          </cell>
          <cell r="AL237">
            <v>0</v>
          </cell>
          <cell r="AM237">
            <v>17080</v>
          </cell>
          <cell r="AN237">
            <v>21200</v>
          </cell>
          <cell r="AO237">
            <v>0</v>
          </cell>
          <cell r="AP237">
            <v>0</v>
          </cell>
          <cell r="AQ237">
            <v>15716</v>
          </cell>
          <cell r="AR237">
            <v>160065</v>
          </cell>
          <cell r="AS237">
            <v>2000</v>
          </cell>
          <cell r="AT237">
            <v>94520</v>
          </cell>
          <cell r="AU237">
            <v>56560</v>
          </cell>
          <cell r="AV237">
            <v>0</v>
          </cell>
          <cell r="AW237">
            <v>0</v>
          </cell>
          <cell r="AX237">
            <v>4399</v>
          </cell>
          <cell r="AY237">
            <v>2640</v>
          </cell>
          <cell r="AZ237">
            <v>16494</v>
          </cell>
          <cell r="BA237">
            <v>0</v>
          </cell>
          <cell r="BB237">
            <v>93840</v>
          </cell>
          <cell r="BC237">
            <v>127210</v>
          </cell>
          <cell r="BD237">
            <v>720</v>
          </cell>
          <cell r="BE237">
            <v>54326</v>
          </cell>
          <cell r="BF237">
            <v>100620</v>
          </cell>
          <cell r="BG237">
            <v>116070</v>
          </cell>
          <cell r="BH237">
            <v>10480</v>
          </cell>
          <cell r="BI237">
            <v>0</v>
          </cell>
          <cell r="BJ237">
            <v>32000</v>
          </cell>
          <cell r="BK237">
            <v>14980</v>
          </cell>
          <cell r="BL237">
            <v>0</v>
          </cell>
          <cell r="BM237">
            <v>37520</v>
          </cell>
          <cell r="BN237">
            <v>37760</v>
          </cell>
          <cell r="BO237">
            <v>3740</v>
          </cell>
          <cell r="BP237">
            <v>0</v>
          </cell>
          <cell r="BQ237">
            <v>360</v>
          </cell>
          <cell r="BR237">
            <v>373864</v>
          </cell>
          <cell r="BS237">
            <v>0</v>
          </cell>
          <cell r="BT237">
            <v>0</v>
          </cell>
          <cell r="BU237">
            <v>37520</v>
          </cell>
          <cell r="BV237">
            <v>2208</v>
          </cell>
          <cell r="BW237">
            <v>0</v>
          </cell>
          <cell r="BX237">
            <v>1920</v>
          </cell>
          <cell r="BY237">
            <v>0</v>
          </cell>
          <cell r="BZ237">
            <v>0</v>
          </cell>
          <cell r="CA237">
            <v>0</v>
          </cell>
          <cell r="CB237">
            <v>0</v>
          </cell>
          <cell r="CC237">
            <v>11760</v>
          </cell>
          <cell r="CD237">
            <v>0</v>
          </cell>
          <cell r="CE237">
            <v>0</v>
          </cell>
          <cell r="CF237">
            <v>0</v>
          </cell>
          <cell r="CG237">
            <v>0</v>
          </cell>
          <cell r="CH237">
            <v>0</v>
          </cell>
          <cell r="CI237">
            <v>0</v>
          </cell>
          <cell r="CJ237">
            <v>0</v>
          </cell>
          <cell r="CK237">
            <v>0</v>
          </cell>
          <cell r="CL237">
            <v>0</v>
          </cell>
        </row>
        <row r="238">
          <cell r="A238" t="str">
            <v>5103010103.101</v>
          </cell>
          <cell r="B238" t="str">
            <v>ค่าที่พัก-ในประเทศ</v>
          </cell>
          <cell r="C238">
            <v>878790</v>
          </cell>
          <cell r="D238">
            <v>72096</v>
          </cell>
          <cell r="E238">
            <v>21994</v>
          </cell>
          <cell r="F238">
            <v>29769</v>
          </cell>
          <cell r="G238">
            <v>0</v>
          </cell>
          <cell r="H238">
            <v>0</v>
          </cell>
          <cell r="I238">
            <v>5120</v>
          </cell>
          <cell r="J238">
            <v>96440</v>
          </cell>
          <cell r="K238">
            <v>0</v>
          </cell>
          <cell r="L238">
            <v>110766</v>
          </cell>
          <cell r="M238">
            <v>15800</v>
          </cell>
          <cell r="N238">
            <v>0</v>
          </cell>
          <cell r="O238">
            <v>81100</v>
          </cell>
          <cell r="P238">
            <v>0</v>
          </cell>
          <cell r="Q238">
            <v>10300</v>
          </cell>
          <cell r="R238">
            <v>168060</v>
          </cell>
          <cell r="S238">
            <v>11400</v>
          </cell>
          <cell r="T238">
            <v>15104.36</v>
          </cell>
          <cell r="U238">
            <v>0</v>
          </cell>
          <cell r="V238">
            <v>4540</v>
          </cell>
          <cell r="W238">
            <v>1620999.84</v>
          </cell>
          <cell r="X238">
            <v>0</v>
          </cell>
          <cell r="Y238">
            <v>111710</v>
          </cell>
          <cell r="Z238">
            <v>83120</v>
          </cell>
          <cell r="AA238">
            <v>22400</v>
          </cell>
          <cell r="AB238">
            <v>111072.77</v>
          </cell>
          <cell r="AC238">
            <v>19150</v>
          </cell>
          <cell r="AD238">
            <v>800</v>
          </cell>
          <cell r="AE238">
            <v>29560</v>
          </cell>
          <cell r="AF238">
            <v>0</v>
          </cell>
          <cell r="AG238">
            <v>108420</v>
          </cell>
          <cell r="AH238">
            <v>0</v>
          </cell>
          <cell r="AI238">
            <v>107603</v>
          </cell>
          <cell r="AJ238">
            <v>26075</v>
          </cell>
          <cell r="AK238">
            <v>782235.45</v>
          </cell>
          <cell r="AL238">
            <v>0</v>
          </cell>
          <cell r="AM238">
            <v>14280</v>
          </cell>
          <cell r="AN238">
            <v>8840</v>
          </cell>
          <cell r="AO238">
            <v>0</v>
          </cell>
          <cell r="AP238">
            <v>0</v>
          </cell>
          <cell r="AQ238">
            <v>13150</v>
          </cell>
          <cell r="AR238">
            <v>320087</v>
          </cell>
          <cell r="AS238">
            <v>0</v>
          </cell>
          <cell r="AT238">
            <v>190360</v>
          </cell>
          <cell r="AU238">
            <v>93130</v>
          </cell>
          <cell r="AV238">
            <v>0</v>
          </cell>
          <cell r="AW238">
            <v>0</v>
          </cell>
          <cell r="AX238">
            <v>8250</v>
          </cell>
          <cell r="AY238">
            <v>1200</v>
          </cell>
          <cell r="AZ238">
            <v>11450</v>
          </cell>
          <cell r="BA238">
            <v>0</v>
          </cell>
          <cell r="BB238">
            <v>178165</v>
          </cell>
          <cell r="BC238">
            <v>99963</v>
          </cell>
          <cell r="BD238">
            <v>0</v>
          </cell>
          <cell r="BE238">
            <v>67440</v>
          </cell>
          <cell r="BF238">
            <v>28395</v>
          </cell>
          <cell r="BG238">
            <v>139850</v>
          </cell>
          <cell r="BH238">
            <v>5450</v>
          </cell>
          <cell r="BI238">
            <v>0</v>
          </cell>
          <cell r="BJ238">
            <v>75127.56</v>
          </cell>
          <cell r="BK238">
            <v>24650</v>
          </cell>
          <cell r="BL238">
            <v>0</v>
          </cell>
          <cell r="BM238">
            <v>46700</v>
          </cell>
          <cell r="BN238">
            <v>59700</v>
          </cell>
          <cell r="BO238">
            <v>0</v>
          </cell>
          <cell r="BP238">
            <v>0</v>
          </cell>
          <cell r="BQ238">
            <v>1400</v>
          </cell>
          <cell r="BR238">
            <v>0</v>
          </cell>
          <cell r="BS238">
            <v>0</v>
          </cell>
          <cell r="BT238">
            <v>0</v>
          </cell>
          <cell r="BU238">
            <v>6200</v>
          </cell>
          <cell r="BV238">
            <v>0</v>
          </cell>
          <cell r="BW238">
            <v>0</v>
          </cell>
          <cell r="BX238">
            <v>3200</v>
          </cell>
          <cell r="BY238">
            <v>0</v>
          </cell>
          <cell r="BZ238">
            <v>0</v>
          </cell>
          <cell r="CA238">
            <v>0</v>
          </cell>
          <cell r="CB238">
            <v>0</v>
          </cell>
          <cell r="CC238">
            <v>18300</v>
          </cell>
          <cell r="CD238">
            <v>0</v>
          </cell>
          <cell r="CE238">
            <v>0</v>
          </cell>
          <cell r="CF238">
            <v>0</v>
          </cell>
          <cell r="CG238">
            <v>0</v>
          </cell>
          <cell r="CH238">
            <v>0</v>
          </cell>
          <cell r="CI238">
            <v>0</v>
          </cell>
          <cell r="CJ238">
            <v>0</v>
          </cell>
          <cell r="CK238">
            <v>0</v>
          </cell>
          <cell r="CL238">
            <v>0</v>
          </cell>
        </row>
        <row r="239">
          <cell r="A239" t="str">
            <v>5103010199.101</v>
          </cell>
          <cell r="B239" t="str">
            <v>ค่าใช้จ่ายเดินทางอื่น -ในประเทศ</v>
          </cell>
          <cell r="C239">
            <v>1009173.2</v>
          </cell>
          <cell r="D239">
            <v>94264</v>
          </cell>
          <cell r="E239">
            <v>72906.5</v>
          </cell>
          <cell r="F239">
            <v>85668.58</v>
          </cell>
          <cell r="G239">
            <v>11344</v>
          </cell>
          <cell r="H239">
            <v>0</v>
          </cell>
          <cell r="I239">
            <v>2790</v>
          </cell>
          <cell r="J239">
            <v>320705</v>
          </cell>
          <cell r="K239">
            <v>0</v>
          </cell>
          <cell r="L239">
            <v>149558</v>
          </cell>
          <cell r="M239">
            <v>80807</v>
          </cell>
          <cell r="N239">
            <v>12236</v>
          </cell>
          <cell r="O239">
            <v>61819.31</v>
          </cell>
          <cell r="P239">
            <v>2248</v>
          </cell>
          <cell r="Q239">
            <v>6545</v>
          </cell>
          <cell r="R239">
            <v>161530.35</v>
          </cell>
          <cell r="S239">
            <v>27524</v>
          </cell>
          <cell r="T239">
            <v>15947.56</v>
          </cell>
          <cell r="U239">
            <v>0</v>
          </cell>
          <cell r="V239">
            <v>8968</v>
          </cell>
          <cell r="W239">
            <v>1178872.02</v>
          </cell>
          <cell r="X239">
            <v>2008</v>
          </cell>
          <cell r="Y239">
            <v>39324</v>
          </cell>
          <cell r="Z239">
            <v>66045.5</v>
          </cell>
          <cell r="AA239">
            <v>56204</v>
          </cell>
          <cell r="AB239">
            <v>30753</v>
          </cell>
          <cell r="AC239">
            <v>7430.5</v>
          </cell>
          <cell r="AD239">
            <v>7192</v>
          </cell>
          <cell r="AE239">
            <v>13406</v>
          </cell>
          <cell r="AF239">
            <v>0</v>
          </cell>
          <cell r="AG239">
            <v>113845</v>
          </cell>
          <cell r="AH239">
            <v>0</v>
          </cell>
          <cell r="AI239">
            <v>62878</v>
          </cell>
          <cell r="AJ239">
            <v>61324.800000000003</v>
          </cell>
          <cell r="AK239">
            <v>1428187.42</v>
          </cell>
          <cell r="AL239">
            <v>0</v>
          </cell>
          <cell r="AM239">
            <v>18242</v>
          </cell>
          <cell r="AN239">
            <v>65873</v>
          </cell>
          <cell r="AO239">
            <v>0</v>
          </cell>
          <cell r="AP239">
            <v>0</v>
          </cell>
          <cell r="AQ239">
            <v>20018.400000000001</v>
          </cell>
          <cell r="AR239">
            <v>409975.12</v>
          </cell>
          <cell r="AS239">
            <v>0</v>
          </cell>
          <cell r="AT239">
            <v>278510</v>
          </cell>
          <cell r="AU239">
            <v>87334</v>
          </cell>
          <cell r="AV239">
            <v>0</v>
          </cell>
          <cell r="AW239">
            <v>0</v>
          </cell>
          <cell r="AX239">
            <v>22211</v>
          </cell>
          <cell r="AY239">
            <v>1608</v>
          </cell>
          <cell r="AZ239">
            <v>9256</v>
          </cell>
          <cell r="BA239">
            <v>0</v>
          </cell>
          <cell r="BB239">
            <v>467508.5</v>
          </cell>
          <cell r="BC239">
            <v>138901.75</v>
          </cell>
          <cell r="BD239">
            <v>2352</v>
          </cell>
          <cell r="BE239">
            <v>108936.4</v>
          </cell>
          <cell r="BF239">
            <v>33183</v>
          </cell>
          <cell r="BG239">
            <v>405988</v>
          </cell>
          <cell r="BH239">
            <v>17408</v>
          </cell>
          <cell r="BI239">
            <v>0</v>
          </cell>
          <cell r="BJ239">
            <v>5430</v>
          </cell>
          <cell r="BK239">
            <v>86970</v>
          </cell>
          <cell r="BL239">
            <v>0</v>
          </cell>
          <cell r="BM239">
            <v>80145.5</v>
          </cell>
          <cell r="BN239">
            <v>62075.25</v>
          </cell>
          <cell r="BO239">
            <v>2000</v>
          </cell>
          <cell r="BP239">
            <v>0</v>
          </cell>
          <cell r="BQ239">
            <v>43266.5</v>
          </cell>
          <cell r="BR239">
            <v>0</v>
          </cell>
          <cell r="BS239">
            <v>0</v>
          </cell>
          <cell r="BT239">
            <v>0</v>
          </cell>
          <cell r="BU239">
            <v>27143</v>
          </cell>
          <cell r="BV239">
            <v>0</v>
          </cell>
          <cell r="BW239">
            <v>0</v>
          </cell>
          <cell r="BX239">
            <v>9259</v>
          </cell>
          <cell r="BY239">
            <v>0</v>
          </cell>
          <cell r="BZ239">
            <v>0</v>
          </cell>
          <cell r="CA239">
            <v>0</v>
          </cell>
          <cell r="CB239">
            <v>0</v>
          </cell>
          <cell r="CC239">
            <v>10380</v>
          </cell>
          <cell r="CD239">
            <v>47230</v>
          </cell>
          <cell r="CE239">
            <v>0</v>
          </cell>
          <cell r="CF239">
            <v>0</v>
          </cell>
          <cell r="CG239">
            <v>0</v>
          </cell>
          <cell r="CH239">
            <v>0</v>
          </cell>
          <cell r="CI239">
            <v>0</v>
          </cell>
          <cell r="CJ239">
            <v>0</v>
          </cell>
          <cell r="CK239">
            <v>0</v>
          </cell>
          <cell r="CL239">
            <v>0</v>
          </cell>
        </row>
        <row r="240">
          <cell r="A240" t="str">
            <v>5104010104.101</v>
          </cell>
          <cell r="B240" t="str">
            <v>วัสดุสำนักงานใช้ไป</v>
          </cell>
          <cell r="C240">
            <v>5015850.17</v>
          </cell>
          <cell r="D240">
            <v>658552.25</v>
          </cell>
          <cell r="E240">
            <v>332788.27</v>
          </cell>
          <cell r="F240">
            <v>404706.98</v>
          </cell>
          <cell r="G240">
            <v>211146.83</v>
          </cell>
          <cell r="H240">
            <v>206699.51</v>
          </cell>
          <cell r="I240">
            <v>209193.08</v>
          </cell>
          <cell r="J240">
            <v>738775.42</v>
          </cell>
          <cell r="K240">
            <v>486007</v>
          </cell>
          <cell r="L240">
            <v>1115326.07</v>
          </cell>
          <cell r="M240">
            <v>1074856.77</v>
          </cell>
          <cell r="N240">
            <v>140763.31</v>
          </cell>
          <cell r="O240">
            <v>1979251.96</v>
          </cell>
          <cell r="P240">
            <v>397874.9</v>
          </cell>
          <cell r="Q240">
            <v>730646.96</v>
          </cell>
          <cell r="R240">
            <v>1296277.0900000001</v>
          </cell>
          <cell r="S240">
            <v>571005.5</v>
          </cell>
          <cell r="T240">
            <v>349310.84</v>
          </cell>
          <cell r="U240">
            <v>512856.22</v>
          </cell>
          <cell r="V240">
            <v>145754.82999999999</v>
          </cell>
          <cell r="W240">
            <v>5581102.4800000004</v>
          </cell>
          <cell r="X240">
            <v>620753.5</v>
          </cell>
          <cell r="Y240">
            <v>1054798</v>
          </cell>
          <cell r="Z240">
            <v>1010881.1</v>
          </cell>
          <cell r="AA240">
            <v>169381.57</v>
          </cell>
          <cell r="AB240">
            <v>370920.72</v>
          </cell>
          <cell r="AC240">
            <v>1222216.57</v>
          </cell>
          <cell r="AD240">
            <v>1668075.66</v>
          </cell>
          <cell r="AE240">
            <v>644072.5</v>
          </cell>
          <cell r="AF240">
            <v>370927.85</v>
          </cell>
          <cell r="AG240">
            <v>584742</v>
          </cell>
          <cell r="AH240">
            <v>450579.63</v>
          </cell>
          <cell r="AI240">
            <v>812132.29</v>
          </cell>
          <cell r="AJ240">
            <v>706360.85</v>
          </cell>
          <cell r="AK240">
            <v>7803719.0300000003</v>
          </cell>
          <cell r="AL240">
            <v>751546</v>
          </cell>
          <cell r="AM240">
            <v>557909</v>
          </cell>
          <cell r="AN240">
            <v>2206745.44</v>
          </cell>
          <cell r="AO240">
            <v>1430011.1</v>
          </cell>
          <cell r="AP240">
            <v>974875.33</v>
          </cell>
          <cell r="AQ240">
            <v>334130.23</v>
          </cell>
          <cell r="AR240">
            <v>4424221.67</v>
          </cell>
          <cell r="AS240">
            <v>871460.08</v>
          </cell>
          <cell r="AT240">
            <v>2607557</v>
          </cell>
          <cell r="AU240">
            <v>928360.47</v>
          </cell>
          <cell r="AV240">
            <v>1029758</v>
          </cell>
          <cell r="AW240">
            <v>346633.6</v>
          </cell>
          <cell r="AX240">
            <v>544488.24</v>
          </cell>
          <cell r="AY240">
            <v>634041.02</v>
          </cell>
          <cell r="AZ240">
            <v>258142</v>
          </cell>
          <cell r="BA240">
            <v>2731599.65</v>
          </cell>
          <cell r="BB240">
            <v>475621</v>
          </cell>
          <cell r="BC240">
            <v>3021545.41</v>
          </cell>
          <cell r="BD240">
            <v>1138419.53</v>
          </cell>
          <cell r="BE240">
            <v>283156.75</v>
          </cell>
          <cell r="BF240">
            <v>215202.38</v>
          </cell>
          <cell r="BG240">
            <v>3260978.13</v>
          </cell>
          <cell r="BH240">
            <v>201233.66</v>
          </cell>
          <cell r="BI240">
            <v>141990.39999999999</v>
          </cell>
          <cell r="BJ240">
            <v>561874.12</v>
          </cell>
          <cell r="BK240">
            <v>211098</v>
          </cell>
          <cell r="BL240">
            <v>4908274.2</v>
          </cell>
          <cell r="BM240">
            <v>1434295.18</v>
          </cell>
          <cell r="BN240">
            <v>673023.31</v>
          </cell>
          <cell r="BO240">
            <v>1151231.71</v>
          </cell>
          <cell r="BP240">
            <v>452248.47</v>
          </cell>
          <cell r="BQ240">
            <v>1025191.97</v>
          </cell>
          <cell r="BR240">
            <v>9143284.8399999999</v>
          </cell>
          <cell r="BS240">
            <v>679397</v>
          </cell>
          <cell r="BT240">
            <v>777603.67</v>
          </cell>
          <cell r="BU240">
            <v>2541907.9</v>
          </cell>
          <cell r="BV240">
            <v>228978.9</v>
          </cell>
          <cell r="BW240">
            <v>357533.35</v>
          </cell>
          <cell r="BX240">
            <v>2642007.69</v>
          </cell>
          <cell r="BY240">
            <v>356470</v>
          </cell>
          <cell r="BZ240">
            <v>530921.86</v>
          </cell>
          <cell r="CA240">
            <v>453763.06</v>
          </cell>
          <cell r="CB240">
            <v>879085.37</v>
          </cell>
          <cell r="CC240">
            <v>1961280.1</v>
          </cell>
          <cell r="CD240">
            <v>1141371.43</v>
          </cell>
          <cell r="CE240">
            <v>736709.46</v>
          </cell>
          <cell r="CF240">
            <v>305189.55</v>
          </cell>
          <cell r="CG240">
            <v>191854.2</v>
          </cell>
          <cell r="CH240">
            <v>344262.63</v>
          </cell>
          <cell r="CI240">
            <v>529626.56000000006</v>
          </cell>
          <cell r="CJ240">
            <v>2335099.36</v>
          </cell>
          <cell r="CK240">
            <v>212962.7</v>
          </cell>
          <cell r="CL240">
            <v>242184.78</v>
          </cell>
        </row>
        <row r="241">
          <cell r="A241" t="str">
            <v>5104010104.102</v>
          </cell>
          <cell r="B241" t="str">
            <v>วัสดุยานพาหนะและขนส่งใช้ไป</v>
          </cell>
          <cell r="C241">
            <v>0</v>
          </cell>
          <cell r="D241">
            <v>0</v>
          </cell>
          <cell r="E241">
            <v>95877.01</v>
          </cell>
          <cell r="F241">
            <v>0</v>
          </cell>
          <cell r="G241">
            <v>0</v>
          </cell>
          <cell r="H241">
            <v>0</v>
          </cell>
          <cell r="I241">
            <v>47720</v>
          </cell>
          <cell r="J241">
            <v>5078</v>
          </cell>
          <cell r="K241">
            <v>2190</v>
          </cell>
          <cell r="L241">
            <v>11285</v>
          </cell>
          <cell r="M241">
            <v>21597</v>
          </cell>
          <cell r="N241">
            <v>21990.43</v>
          </cell>
          <cell r="O241">
            <v>0</v>
          </cell>
          <cell r="P241">
            <v>63850</v>
          </cell>
          <cell r="Q241">
            <v>92004</v>
          </cell>
          <cell r="R241">
            <v>190662.33</v>
          </cell>
          <cell r="S241">
            <v>14350</v>
          </cell>
          <cell r="T241">
            <v>86126.9</v>
          </cell>
          <cell r="U241">
            <v>56150</v>
          </cell>
          <cell r="V241">
            <v>0</v>
          </cell>
          <cell r="W241">
            <v>504300.15</v>
          </cell>
          <cell r="X241">
            <v>14900</v>
          </cell>
          <cell r="Y241">
            <v>126205</v>
          </cell>
          <cell r="Z241">
            <v>160452.51</v>
          </cell>
          <cell r="AA241">
            <v>67490</v>
          </cell>
          <cell r="AB241">
            <v>36824</v>
          </cell>
          <cell r="AC241">
            <v>187080</v>
          </cell>
          <cell r="AD241">
            <v>65760</v>
          </cell>
          <cell r="AE241">
            <v>109353.2</v>
          </cell>
          <cell r="AF241">
            <v>69320</v>
          </cell>
          <cell r="AG241">
            <v>43800</v>
          </cell>
          <cell r="AH241">
            <v>36442.75</v>
          </cell>
          <cell r="AI241">
            <v>157910</v>
          </cell>
          <cell r="AJ241">
            <v>91860</v>
          </cell>
          <cell r="AK241">
            <v>0</v>
          </cell>
          <cell r="AL241">
            <v>49420.01</v>
          </cell>
          <cell r="AM241">
            <v>0</v>
          </cell>
          <cell r="AN241">
            <v>0</v>
          </cell>
          <cell r="AO241">
            <v>115578.56</v>
          </cell>
          <cell r="AP241">
            <v>58395</v>
          </cell>
          <cell r="AQ241">
            <v>37320</v>
          </cell>
          <cell r="AR241">
            <v>15330</v>
          </cell>
          <cell r="AS241">
            <v>9440</v>
          </cell>
          <cell r="AT241">
            <v>173370</v>
          </cell>
          <cell r="AU241">
            <v>0</v>
          </cell>
          <cell r="AV241">
            <v>70000</v>
          </cell>
          <cell r="AW241">
            <v>42790</v>
          </cell>
          <cell r="AX241">
            <v>50410</v>
          </cell>
          <cell r="AY241">
            <v>105174.41</v>
          </cell>
          <cell r="AZ241">
            <v>26600</v>
          </cell>
          <cell r="BA241">
            <v>238417.85</v>
          </cell>
          <cell r="BB241">
            <v>1140</v>
          </cell>
          <cell r="BC241">
            <v>37500</v>
          </cell>
          <cell r="BD241">
            <v>3920</v>
          </cell>
          <cell r="BE241">
            <v>9689</v>
          </cell>
          <cell r="BF241">
            <v>34870</v>
          </cell>
          <cell r="BG241">
            <v>19941</v>
          </cell>
          <cell r="BH241">
            <v>18400</v>
          </cell>
          <cell r="BI241">
            <v>82653.03</v>
          </cell>
          <cell r="BJ241">
            <v>8990</v>
          </cell>
          <cell r="BK241">
            <v>0</v>
          </cell>
          <cell r="BL241">
            <v>26750</v>
          </cell>
          <cell r="BM241">
            <v>0</v>
          </cell>
          <cell r="BN241">
            <v>81650</v>
          </cell>
          <cell r="BO241">
            <v>3650</v>
          </cell>
          <cell r="BP241">
            <v>22094</v>
          </cell>
          <cell r="BQ241">
            <v>131417.13</v>
          </cell>
          <cell r="BR241">
            <v>0</v>
          </cell>
          <cell r="BS241">
            <v>16430</v>
          </cell>
          <cell r="BT241">
            <v>0</v>
          </cell>
          <cell r="BU241">
            <v>5428.03</v>
          </cell>
          <cell r="BV241">
            <v>6740</v>
          </cell>
          <cell r="BW241">
            <v>0</v>
          </cell>
          <cell r="BX241">
            <v>55195.3</v>
          </cell>
          <cell r="BY241">
            <v>12580</v>
          </cell>
          <cell r="BZ241">
            <v>0</v>
          </cell>
          <cell r="CA241">
            <v>5100</v>
          </cell>
          <cell r="CB241">
            <v>8700</v>
          </cell>
          <cell r="CC241">
            <v>8304</v>
          </cell>
          <cell r="CD241">
            <v>47092.55</v>
          </cell>
          <cell r="CE241">
            <v>73016.399999999994</v>
          </cell>
          <cell r="CF241">
            <v>420</v>
          </cell>
          <cell r="CG241">
            <v>9580</v>
          </cell>
          <cell r="CH241">
            <v>89815.5</v>
          </cell>
          <cell r="CI241">
            <v>8965</v>
          </cell>
          <cell r="CJ241">
            <v>101260</v>
          </cell>
          <cell r="CK241">
            <v>0</v>
          </cell>
          <cell r="CL241">
            <v>14919.5</v>
          </cell>
        </row>
        <row r="242">
          <cell r="A242" t="str">
            <v>5104010104.103</v>
          </cell>
          <cell r="B242" t="str">
            <v>วัสดุไฟฟ้าและวิทยุใช้ไป</v>
          </cell>
          <cell r="C242">
            <v>1733042</v>
          </cell>
          <cell r="D242">
            <v>160062.88</v>
          </cell>
          <cell r="E242">
            <v>88571</v>
          </cell>
          <cell r="F242">
            <v>222744</v>
          </cell>
          <cell r="G242">
            <v>35400</v>
          </cell>
          <cell r="H242">
            <v>63393.599999999999</v>
          </cell>
          <cell r="I242">
            <v>61983</v>
          </cell>
          <cell r="J242">
            <v>311841</v>
          </cell>
          <cell r="K242">
            <v>57296</v>
          </cell>
          <cell r="L242">
            <v>58805</v>
          </cell>
          <cell r="M242">
            <v>154537</v>
          </cell>
          <cell r="N242">
            <v>0</v>
          </cell>
          <cell r="O242">
            <v>954638.5</v>
          </cell>
          <cell r="P242">
            <v>42234</v>
          </cell>
          <cell r="Q242">
            <v>153153</v>
          </cell>
          <cell r="R242">
            <v>160700</v>
          </cell>
          <cell r="S242">
            <v>123020.29</v>
          </cell>
          <cell r="T242">
            <v>226837.06</v>
          </cell>
          <cell r="U242">
            <v>0</v>
          </cell>
          <cell r="V242">
            <v>44995</v>
          </cell>
          <cell r="W242">
            <v>2368021</v>
          </cell>
          <cell r="X242">
            <v>103461.83</v>
          </cell>
          <cell r="Y242">
            <v>214374</v>
          </cell>
          <cell r="Z242">
            <v>163366</v>
          </cell>
          <cell r="AA242">
            <v>81493</v>
          </cell>
          <cell r="AB242">
            <v>76860</v>
          </cell>
          <cell r="AC242">
            <v>207972.5</v>
          </cell>
          <cell r="AD242">
            <v>343206.6</v>
          </cell>
          <cell r="AE242">
            <v>126872</v>
          </cell>
          <cell r="AF242">
            <v>124110</v>
          </cell>
          <cell r="AG242">
            <v>103930.33</v>
          </cell>
          <cell r="AH242">
            <v>71105</v>
          </cell>
          <cell r="AI242">
            <v>88867.08</v>
          </cell>
          <cell r="AJ242">
            <v>189041</v>
          </cell>
          <cell r="AK242">
            <v>2694400.38</v>
          </cell>
          <cell r="AL242">
            <v>180730</v>
          </cell>
          <cell r="AM242">
            <v>36156</v>
          </cell>
          <cell r="AN242">
            <v>399258</v>
          </cell>
          <cell r="AO242">
            <v>388354.5</v>
          </cell>
          <cell r="AP242">
            <v>127357.28</v>
          </cell>
          <cell r="AQ242">
            <v>43169</v>
          </cell>
          <cell r="AR242">
            <v>503320.13</v>
          </cell>
          <cell r="AS242">
            <v>57630</v>
          </cell>
          <cell r="AT242">
            <v>1048866</v>
          </cell>
          <cell r="AU242">
            <v>80285</v>
          </cell>
          <cell r="AV242">
            <v>102934</v>
          </cell>
          <cell r="AW242">
            <v>62055</v>
          </cell>
          <cell r="AX242">
            <v>0</v>
          </cell>
          <cell r="AY242">
            <v>72584</v>
          </cell>
          <cell r="AZ242">
            <v>127978.5</v>
          </cell>
          <cell r="BA242">
            <v>237159.5</v>
          </cell>
          <cell r="BB242">
            <v>154799</v>
          </cell>
          <cell r="BC242">
            <v>2252558</v>
          </cell>
          <cell r="BD242">
            <v>106215.97</v>
          </cell>
          <cell r="BE242">
            <v>80421.25</v>
          </cell>
          <cell r="BF242">
            <v>44620.26</v>
          </cell>
          <cell r="BG242">
            <v>582070.86</v>
          </cell>
          <cell r="BH242">
            <v>90184.6</v>
          </cell>
          <cell r="BI242">
            <v>34730</v>
          </cell>
          <cell r="BJ242">
            <v>23390</v>
          </cell>
          <cell r="BK242">
            <v>34260</v>
          </cell>
          <cell r="BL242">
            <v>1203302</v>
          </cell>
          <cell r="BM242">
            <v>176232.4</v>
          </cell>
          <cell r="BN242">
            <v>122761.1</v>
          </cell>
          <cell r="BO242">
            <v>181856</v>
          </cell>
          <cell r="BP242">
            <v>222290.8</v>
          </cell>
          <cell r="BQ242">
            <v>201802.32</v>
          </cell>
          <cell r="BR242">
            <v>1298276.52</v>
          </cell>
          <cell r="BS242">
            <v>142542</v>
          </cell>
          <cell r="BT242">
            <v>148837.16</v>
          </cell>
          <cell r="BU242">
            <v>296471</v>
          </cell>
          <cell r="BV242">
            <v>95611.8</v>
          </cell>
          <cell r="BW242">
            <v>124924</v>
          </cell>
          <cell r="BX242">
            <v>57765.5</v>
          </cell>
          <cell r="BY242">
            <v>196184</v>
          </cell>
          <cell r="BZ242">
            <v>101428.39</v>
          </cell>
          <cell r="CA242">
            <v>55814</v>
          </cell>
          <cell r="CB242">
            <v>150256</v>
          </cell>
          <cell r="CC242">
            <v>374471.31</v>
          </cell>
          <cell r="CD242">
            <v>392091.9</v>
          </cell>
          <cell r="CE242">
            <v>89647.81</v>
          </cell>
          <cell r="CF242">
            <v>22958.6</v>
          </cell>
          <cell r="CG242">
            <v>88561</v>
          </cell>
          <cell r="CH242">
            <v>59296</v>
          </cell>
          <cell r="CI242">
            <v>68867.199999999997</v>
          </cell>
          <cell r="CJ242">
            <v>517069.85</v>
          </cell>
          <cell r="CK242">
            <v>2620</v>
          </cell>
          <cell r="CL242">
            <v>22531</v>
          </cell>
        </row>
        <row r="243">
          <cell r="A243" t="str">
            <v>5104010104.104</v>
          </cell>
          <cell r="B243" t="str">
            <v>วัสดุโฆษณาและเผยแพร่ใช้ไป</v>
          </cell>
          <cell r="C243">
            <v>134209.4</v>
          </cell>
          <cell r="D243">
            <v>114166</v>
          </cell>
          <cell r="E243">
            <v>37115</v>
          </cell>
          <cell r="F243">
            <v>11700</v>
          </cell>
          <cell r="G243">
            <v>84086</v>
          </cell>
          <cell r="H243">
            <v>0</v>
          </cell>
          <cell r="I243">
            <v>0</v>
          </cell>
          <cell r="J243">
            <v>2950</v>
          </cell>
          <cell r="K243">
            <v>0</v>
          </cell>
          <cell r="L243">
            <v>0</v>
          </cell>
          <cell r="M243">
            <v>10180</v>
          </cell>
          <cell r="N243">
            <v>2794</v>
          </cell>
          <cell r="O243">
            <v>96583</v>
          </cell>
          <cell r="P243">
            <v>0</v>
          </cell>
          <cell r="Q243">
            <v>11059</v>
          </cell>
          <cell r="R243">
            <v>0</v>
          </cell>
          <cell r="S243">
            <v>5809.17</v>
          </cell>
          <cell r="T243">
            <v>1950</v>
          </cell>
          <cell r="U243">
            <v>313184.5</v>
          </cell>
          <cell r="V243">
            <v>940</v>
          </cell>
          <cell r="W243">
            <v>687684</v>
          </cell>
          <cell r="X243">
            <v>24900</v>
          </cell>
          <cell r="Y243">
            <v>49856</v>
          </cell>
          <cell r="Z243">
            <v>0</v>
          </cell>
          <cell r="AA243">
            <v>2725</v>
          </cell>
          <cell r="AB243">
            <v>1900</v>
          </cell>
          <cell r="AC243">
            <v>0</v>
          </cell>
          <cell r="AD243">
            <v>30970</v>
          </cell>
          <cell r="AE243">
            <v>3350</v>
          </cell>
          <cell r="AF243">
            <v>3940</v>
          </cell>
          <cell r="AG243">
            <v>0</v>
          </cell>
          <cell r="AH243">
            <v>0</v>
          </cell>
          <cell r="AI243">
            <v>47030</v>
          </cell>
          <cell r="AJ243">
            <v>36706</v>
          </cell>
          <cell r="AK243">
            <v>468543.05</v>
          </cell>
          <cell r="AL243">
            <v>20430</v>
          </cell>
          <cell r="AM243">
            <v>25859</v>
          </cell>
          <cell r="AN243">
            <v>18060</v>
          </cell>
          <cell r="AO243">
            <v>1980</v>
          </cell>
          <cell r="AP243">
            <v>12905</v>
          </cell>
          <cell r="AQ243">
            <v>0</v>
          </cell>
          <cell r="AR243">
            <v>1039033.9</v>
          </cell>
          <cell r="AS243">
            <v>1120</v>
          </cell>
          <cell r="AT243">
            <v>70487</v>
          </cell>
          <cell r="AU243">
            <v>74315</v>
          </cell>
          <cell r="AV243">
            <v>83530</v>
          </cell>
          <cell r="AW243">
            <v>6753</v>
          </cell>
          <cell r="AX243">
            <v>147757</v>
          </cell>
          <cell r="AY243">
            <v>23310</v>
          </cell>
          <cell r="AZ243">
            <v>0</v>
          </cell>
          <cell r="BA243">
            <v>0</v>
          </cell>
          <cell r="BB243">
            <v>1000</v>
          </cell>
          <cell r="BC243">
            <v>93620</v>
          </cell>
          <cell r="BD243">
            <v>71767.3</v>
          </cell>
          <cell r="BE243">
            <v>0</v>
          </cell>
          <cell r="BF243">
            <v>0</v>
          </cell>
          <cell r="BG243">
            <v>213892</v>
          </cell>
          <cell r="BH243">
            <v>0</v>
          </cell>
          <cell r="BI243">
            <v>10138</v>
          </cell>
          <cell r="BJ243">
            <v>41860</v>
          </cell>
          <cell r="BK243">
            <v>2460</v>
          </cell>
          <cell r="BL243">
            <v>185610</v>
          </cell>
          <cell r="BM243">
            <v>0</v>
          </cell>
          <cell r="BN243">
            <v>8430</v>
          </cell>
          <cell r="BO243">
            <v>30131</v>
          </cell>
          <cell r="BP243">
            <v>74732.5</v>
          </cell>
          <cell r="BQ243">
            <v>225770</v>
          </cell>
          <cell r="BR243">
            <v>361680</v>
          </cell>
          <cell r="BS243">
            <v>89321.75</v>
          </cell>
          <cell r="BT243">
            <v>38170</v>
          </cell>
          <cell r="BU243">
            <v>1160</v>
          </cell>
          <cell r="BV243">
            <v>17340</v>
          </cell>
          <cell r="BW243">
            <v>13010</v>
          </cell>
          <cell r="BX243">
            <v>368625</v>
          </cell>
          <cell r="BY243">
            <v>49023</v>
          </cell>
          <cell r="BZ243">
            <v>56940</v>
          </cell>
          <cell r="CA243">
            <v>0</v>
          </cell>
          <cell r="CB243">
            <v>257555</v>
          </cell>
          <cell r="CC243">
            <v>3500</v>
          </cell>
          <cell r="CD243">
            <v>0</v>
          </cell>
          <cell r="CE243">
            <v>70091</v>
          </cell>
          <cell r="CF243">
            <v>20838.25</v>
          </cell>
          <cell r="CG243">
            <v>19212</v>
          </cell>
          <cell r="CH243">
            <v>78180</v>
          </cell>
          <cell r="CI243">
            <v>900</v>
          </cell>
          <cell r="CJ243">
            <v>211595.97</v>
          </cell>
          <cell r="CK243">
            <v>0</v>
          </cell>
          <cell r="CL243">
            <v>990</v>
          </cell>
        </row>
        <row r="244">
          <cell r="A244" t="str">
            <v>5104010104.105</v>
          </cell>
          <cell r="B244" t="str">
            <v>วัสดุคอมพิวเตอร์  ใช้ไป</v>
          </cell>
          <cell r="C244">
            <v>1483267.04</v>
          </cell>
          <cell r="D244">
            <v>415990</v>
          </cell>
          <cell r="E244">
            <v>460540</v>
          </cell>
          <cell r="F244">
            <v>231990</v>
          </cell>
          <cell r="G244">
            <v>128580</v>
          </cell>
          <cell r="H244">
            <v>95520</v>
          </cell>
          <cell r="I244">
            <v>21729</v>
          </cell>
          <cell r="J244">
            <v>266389.40000000002</v>
          </cell>
          <cell r="K244">
            <v>205377</v>
          </cell>
          <cell r="L244">
            <v>12373</v>
          </cell>
          <cell r="M244">
            <v>954272</v>
          </cell>
          <cell r="N244">
            <v>2900</v>
          </cell>
          <cell r="O244">
            <v>654539</v>
          </cell>
          <cell r="P244">
            <v>465310</v>
          </cell>
          <cell r="Q244">
            <v>472122</v>
          </cell>
          <cell r="R244">
            <v>849120.5</v>
          </cell>
          <cell r="S244">
            <v>112986</v>
          </cell>
          <cell r="T244">
            <v>179447.2</v>
          </cell>
          <cell r="U244">
            <v>13853</v>
          </cell>
          <cell r="V244">
            <v>145916</v>
          </cell>
          <cell r="W244">
            <v>2074710</v>
          </cell>
          <cell r="X244">
            <v>282310.59999999998</v>
          </cell>
          <cell r="Y244">
            <v>422876</v>
          </cell>
          <cell r="Z244">
            <v>5010</v>
          </cell>
          <cell r="AA244">
            <v>69305</v>
          </cell>
          <cell r="AB244">
            <v>56120.5</v>
          </cell>
          <cell r="AC244">
            <v>430457</v>
          </cell>
          <cell r="AD244">
            <v>940444</v>
          </cell>
          <cell r="AE244">
            <v>466552</v>
          </cell>
          <cell r="AF244">
            <v>174105</v>
          </cell>
          <cell r="AG244">
            <v>221033</v>
          </cell>
          <cell r="AH244">
            <v>321929</v>
          </cell>
          <cell r="AI244">
            <v>255314</v>
          </cell>
          <cell r="AJ244">
            <v>240149</v>
          </cell>
          <cell r="AK244">
            <v>1241082.5</v>
          </cell>
          <cell r="AL244">
            <v>264565</v>
          </cell>
          <cell r="AM244">
            <v>470930</v>
          </cell>
          <cell r="AN244">
            <v>616160</v>
          </cell>
          <cell r="AO244">
            <v>364547</v>
          </cell>
          <cell r="AP244">
            <v>1030149.9</v>
          </cell>
          <cell r="AQ244">
            <v>108085</v>
          </cell>
          <cell r="AR244">
            <v>176249</v>
          </cell>
          <cell r="AS244">
            <v>366131</v>
          </cell>
          <cell r="AT244">
            <v>1638936</v>
          </cell>
          <cell r="AU244">
            <v>361142</v>
          </cell>
          <cell r="AV244">
            <v>513996</v>
          </cell>
          <cell r="AW244">
            <v>190376.36</v>
          </cell>
          <cell r="AX244">
            <v>25527</v>
          </cell>
          <cell r="AY244">
            <v>553640</v>
          </cell>
          <cell r="AZ244">
            <v>381954</v>
          </cell>
          <cell r="BA244">
            <v>2750277</v>
          </cell>
          <cell r="BB244">
            <v>264870</v>
          </cell>
          <cell r="BC244">
            <v>313492</v>
          </cell>
          <cell r="BD244">
            <v>266260</v>
          </cell>
          <cell r="BE244">
            <v>567587</v>
          </cell>
          <cell r="BF244">
            <v>180658</v>
          </cell>
          <cell r="BG244">
            <v>855652.25</v>
          </cell>
          <cell r="BH244">
            <v>68797.5</v>
          </cell>
          <cell r="BI244">
            <v>52039.55</v>
          </cell>
          <cell r="BJ244">
            <v>460330</v>
          </cell>
          <cell r="BK244">
            <v>36410</v>
          </cell>
          <cell r="BL244">
            <v>2483808</v>
          </cell>
          <cell r="BM244">
            <v>358549</v>
          </cell>
          <cell r="BN244">
            <v>343835.65</v>
          </cell>
          <cell r="BO244">
            <v>94785.7</v>
          </cell>
          <cell r="BP244">
            <v>204843</v>
          </cell>
          <cell r="BQ244">
            <v>283074.51</v>
          </cell>
          <cell r="BR244">
            <v>5283475.5999999996</v>
          </cell>
          <cell r="BS244">
            <v>317799</v>
          </cell>
          <cell r="BT244">
            <v>201450</v>
          </cell>
          <cell r="BU244">
            <v>894569</v>
          </cell>
          <cell r="BV244">
            <v>54205.81</v>
          </cell>
          <cell r="BW244">
            <v>149830</v>
          </cell>
          <cell r="BX244">
            <v>146595</v>
          </cell>
          <cell r="BY244">
            <v>60301.3</v>
          </cell>
          <cell r="BZ244">
            <v>441449.15</v>
          </cell>
          <cell r="CA244">
            <v>48810</v>
          </cell>
          <cell r="CB244">
            <v>361299</v>
          </cell>
          <cell r="CC244">
            <v>438647</v>
          </cell>
          <cell r="CD244">
            <v>33350</v>
          </cell>
          <cell r="CE244">
            <v>709269</v>
          </cell>
          <cell r="CF244">
            <v>175198.4</v>
          </cell>
          <cell r="CG244">
            <v>72769</v>
          </cell>
          <cell r="CH244">
            <v>225800</v>
          </cell>
          <cell r="CI244">
            <v>258263.25</v>
          </cell>
          <cell r="CJ244">
            <v>473455</v>
          </cell>
          <cell r="CK244">
            <v>55096</v>
          </cell>
          <cell r="CL244">
            <v>54419</v>
          </cell>
        </row>
        <row r="245">
          <cell r="A245" t="str">
            <v>5104010104.106</v>
          </cell>
          <cell r="B245" t="str">
            <v>วัสดุงานบ้านงานครัวใช้ไป</v>
          </cell>
          <cell r="C245">
            <v>8311854.6299999999</v>
          </cell>
          <cell r="D245">
            <v>980255.2</v>
          </cell>
          <cell r="E245">
            <v>546991.41</v>
          </cell>
          <cell r="F245">
            <v>802399.59</v>
          </cell>
          <cell r="G245">
            <v>556210.5</v>
          </cell>
          <cell r="H245">
            <v>512524.77</v>
          </cell>
          <cell r="I245">
            <v>293146.88</v>
          </cell>
          <cell r="J245">
            <v>801158.67</v>
          </cell>
          <cell r="K245">
            <v>409519.07</v>
          </cell>
          <cell r="L245">
            <v>586975.49</v>
          </cell>
          <cell r="M245">
            <v>1505319</v>
          </cell>
          <cell r="N245">
            <v>27128.15</v>
          </cell>
          <cell r="O245">
            <v>3311688.55</v>
          </cell>
          <cell r="P245">
            <v>746032</v>
          </cell>
          <cell r="Q245">
            <v>1237661.33</v>
          </cell>
          <cell r="R245">
            <v>2429593.23</v>
          </cell>
          <cell r="S245">
            <v>1048920.25</v>
          </cell>
          <cell r="T245">
            <v>1312546.44</v>
          </cell>
          <cell r="U245">
            <v>0</v>
          </cell>
          <cell r="V245">
            <v>191267.9</v>
          </cell>
          <cell r="W245">
            <v>10281102.359999999</v>
          </cell>
          <cell r="X245">
            <v>649411</v>
          </cell>
          <cell r="Y245">
            <v>1198514.44</v>
          </cell>
          <cell r="Z245">
            <v>902192.9</v>
          </cell>
          <cell r="AA245">
            <v>319619.38</v>
          </cell>
          <cell r="AB245">
            <v>498028.5</v>
          </cell>
          <cell r="AC245">
            <v>923859.92</v>
          </cell>
          <cell r="AD245">
            <v>5524940.4500000002</v>
          </cell>
          <cell r="AE245">
            <v>434995</v>
          </cell>
          <cell r="AF245">
            <v>845579.2</v>
          </cell>
          <cell r="AG245">
            <v>975029.67</v>
          </cell>
          <cell r="AH245">
            <v>1624699.82</v>
          </cell>
          <cell r="AI245">
            <v>638819.22</v>
          </cell>
          <cell r="AJ245">
            <v>545903.26</v>
          </cell>
          <cell r="AK245">
            <v>8972789.5899999999</v>
          </cell>
          <cell r="AL245">
            <v>1074203.79</v>
          </cell>
          <cell r="AM245">
            <v>855447.21</v>
          </cell>
          <cell r="AN245">
            <v>1213750.3500000001</v>
          </cell>
          <cell r="AO245">
            <v>1975606.01</v>
          </cell>
          <cell r="AP245">
            <v>949650.01</v>
          </cell>
          <cell r="AQ245">
            <v>205332.75</v>
          </cell>
          <cell r="AR245">
            <v>0</v>
          </cell>
          <cell r="AS245">
            <v>383323.59</v>
          </cell>
          <cell r="AT245">
            <v>835353</v>
          </cell>
          <cell r="AU245">
            <v>1433982.02</v>
          </cell>
          <cell r="AV245">
            <v>868657</v>
          </cell>
          <cell r="AW245">
            <v>367693.7</v>
          </cell>
          <cell r="AX245">
            <v>0</v>
          </cell>
          <cell r="AY245">
            <v>508286.4</v>
          </cell>
          <cell r="AZ245">
            <v>710011.6</v>
          </cell>
          <cell r="BA245">
            <v>2331725</v>
          </cell>
          <cell r="BB245">
            <v>720684</v>
          </cell>
          <cell r="BC245">
            <v>2814358.5</v>
          </cell>
          <cell r="BD245">
            <v>1038838.09</v>
          </cell>
          <cell r="BE245">
            <v>307002.15999999997</v>
          </cell>
          <cell r="BF245">
            <v>409852.35</v>
          </cell>
          <cell r="BG245">
            <v>6577463.0700000003</v>
          </cell>
          <cell r="BH245">
            <v>398750.01</v>
          </cell>
          <cell r="BI245">
            <v>98485.6</v>
          </cell>
          <cell r="BJ245">
            <v>758297.52</v>
          </cell>
          <cell r="BK245">
            <v>266975</v>
          </cell>
          <cell r="BL245">
            <v>5802918</v>
          </cell>
          <cell r="BM245">
            <v>1194647.6100000001</v>
          </cell>
          <cell r="BN245">
            <v>765915.84</v>
          </cell>
          <cell r="BO245">
            <v>1464592.24</v>
          </cell>
          <cell r="BP245">
            <v>1852935.5</v>
          </cell>
          <cell r="BQ245">
            <v>502955.15</v>
          </cell>
          <cell r="BR245">
            <v>10951775.68</v>
          </cell>
          <cell r="BS245">
            <v>1325993.3</v>
          </cell>
          <cell r="BT245">
            <v>2149612.14</v>
          </cell>
          <cell r="BU245">
            <v>3117409.73</v>
          </cell>
          <cell r="BV245">
            <v>267785.28999999998</v>
          </cell>
          <cell r="BW245">
            <v>449929.07</v>
          </cell>
          <cell r="BX245">
            <v>1543040.39</v>
          </cell>
          <cell r="BY245">
            <v>1035913.5</v>
          </cell>
          <cell r="BZ245">
            <v>906453.21</v>
          </cell>
          <cell r="CA245">
            <v>1020765.53</v>
          </cell>
          <cell r="CB245">
            <v>4877541</v>
          </cell>
          <cell r="CC245">
            <v>2584294.5099999998</v>
          </cell>
          <cell r="CD245">
            <v>1942552.58</v>
          </cell>
          <cell r="CE245">
            <v>1333962.6000000001</v>
          </cell>
          <cell r="CF245">
            <v>277345.01</v>
          </cell>
          <cell r="CG245">
            <v>388469.34</v>
          </cell>
          <cell r="CH245">
            <v>946502.05</v>
          </cell>
          <cell r="CI245">
            <v>584506.15</v>
          </cell>
          <cell r="CJ245">
            <v>3749936.22</v>
          </cell>
          <cell r="CK245">
            <v>375967.65</v>
          </cell>
          <cell r="CL245">
            <v>412491.34</v>
          </cell>
        </row>
        <row r="246">
          <cell r="A246" t="str">
            <v>5104010104.107</v>
          </cell>
          <cell r="B246" t="str">
            <v>วัสดุก่อสร้างใช้ไป</v>
          </cell>
          <cell r="C246">
            <v>1316708</v>
          </cell>
          <cell r="D246">
            <v>440521</v>
          </cell>
          <cell r="E246">
            <v>121865</v>
          </cell>
          <cell r="F246">
            <v>138898</v>
          </cell>
          <cell r="G246">
            <v>48029</v>
          </cell>
          <cell r="H246">
            <v>123724</v>
          </cell>
          <cell r="I246">
            <v>86156</v>
          </cell>
          <cell r="J246">
            <v>333700</v>
          </cell>
          <cell r="K246">
            <v>153963</v>
          </cell>
          <cell r="L246">
            <v>44657</v>
          </cell>
          <cell r="M246">
            <v>94339</v>
          </cell>
          <cell r="N246">
            <v>510</v>
          </cell>
          <cell r="O246">
            <v>2911957.94</v>
          </cell>
          <cell r="P246">
            <v>164271</v>
          </cell>
          <cell r="Q246">
            <v>245970</v>
          </cell>
          <cell r="R246">
            <v>895261.95</v>
          </cell>
          <cell r="S246">
            <v>93135.31</v>
          </cell>
          <cell r="T246">
            <v>359735.71</v>
          </cell>
          <cell r="U246">
            <v>404118</v>
          </cell>
          <cell r="V246">
            <v>57175</v>
          </cell>
          <cell r="W246">
            <v>3352610.4</v>
          </cell>
          <cell r="X246">
            <v>97847</v>
          </cell>
          <cell r="Y246">
            <v>2154358.4</v>
          </cell>
          <cell r="Z246">
            <v>106338</v>
          </cell>
          <cell r="AA246">
            <v>122840.12</v>
          </cell>
          <cell r="AB246">
            <v>163363</v>
          </cell>
          <cell r="AC246">
            <v>866791.11</v>
          </cell>
          <cell r="AD246">
            <v>1140442</v>
          </cell>
          <cell r="AE246">
            <v>99322.94</v>
          </cell>
          <cell r="AF246">
            <v>485539</v>
          </cell>
          <cell r="AG246">
            <v>148788</v>
          </cell>
          <cell r="AH246">
            <v>55452</v>
          </cell>
          <cell r="AI246">
            <v>193079.75</v>
          </cell>
          <cell r="AJ246">
            <v>711876.78</v>
          </cell>
          <cell r="AK246">
            <v>3242703.55</v>
          </cell>
          <cell r="AL246">
            <v>131303</v>
          </cell>
          <cell r="AM246">
            <v>52525</v>
          </cell>
          <cell r="AN246">
            <v>365441.84</v>
          </cell>
          <cell r="AO246">
            <v>981067.5</v>
          </cell>
          <cell r="AP246">
            <v>133276.9</v>
          </cell>
          <cell r="AQ246">
            <v>33368</v>
          </cell>
          <cell r="AR246">
            <v>406520.05</v>
          </cell>
          <cell r="AS246">
            <v>175311</v>
          </cell>
          <cell r="AT246">
            <v>346829.82</v>
          </cell>
          <cell r="AU246">
            <v>303447.8</v>
          </cell>
          <cell r="AV246">
            <v>199205</v>
          </cell>
          <cell r="AW246">
            <v>218654</v>
          </cell>
          <cell r="AX246">
            <v>693007</v>
          </cell>
          <cell r="AY246">
            <v>287898</v>
          </cell>
          <cell r="AZ246">
            <v>293342.46000000002</v>
          </cell>
          <cell r="BA246">
            <v>587505</v>
          </cell>
          <cell r="BB246">
            <v>170848</v>
          </cell>
          <cell r="BC246">
            <v>779322.35</v>
          </cell>
          <cell r="BD246">
            <v>180999.39</v>
          </cell>
          <cell r="BE246">
            <v>22168</v>
          </cell>
          <cell r="BF246">
            <v>139755.35</v>
          </cell>
          <cell r="BG246">
            <v>458286.25</v>
          </cell>
          <cell r="BH246">
            <v>51954</v>
          </cell>
          <cell r="BI246">
            <v>21781</v>
          </cell>
          <cell r="BJ246">
            <v>39975</v>
          </cell>
          <cell r="BK246">
            <v>86352.3</v>
          </cell>
          <cell r="BL246">
            <v>722531</v>
          </cell>
          <cell r="BM246">
            <v>196763</v>
          </cell>
          <cell r="BN246">
            <v>132178</v>
          </cell>
          <cell r="BO246">
            <v>18258</v>
          </cell>
          <cell r="BP246">
            <v>336259</v>
          </cell>
          <cell r="BQ246">
            <v>743999</v>
          </cell>
          <cell r="BR246">
            <v>1806820.16</v>
          </cell>
          <cell r="BS246">
            <v>68928</v>
          </cell>
          <cell r="BT246">
            <v>193222.25</v>
          </cell>
          <cell r="BU246">
            <v>279250.84000000003</v>
          </cell>
          <cell r="BV246">
            <v>179489.37</v>
          </cell>
          <cell r="BW246">
            <v>92418</v>
          </cell>
          <cell r="BX246">
            <v>39260</v>
          </cell>
          <cell r="BY246">
            <v>57479</v>
          </cell>
          <cell r="BZ246">
            <v>34129.870000000003</v>
          </cell>
          <cell r="CA246">
            <v>79053.53</v>
          </cell>
          <cell r="CB246">
            <v>97020</v>
          </cell>
          <cell r="CC246">
            <v>581406.30000000005</v>
          </cell>
          <cell r="CD246">
            <v>1245987.3400000001</v>
          </cell>
          <cell r="CE246">
            <v>224695.06</v>
          </cell>
          <cell r="CF246">
            <v>78225</v>
          </cell>
          <cell r="CG246">
            <v>217981</v>
          </cell>
          <cell r="CH246">
            <v>39116</v>
          </cell>
          <cell r="CI246">
            <v>74648.2</v>
          </cell>
          <cell r="CJ246">
            <v>1186499.93</v>
          </cell>
          <cell r="CK246">
            <v>12877</v>
          </cell>
          <cell r="CL246">
            <v>12385</v>
          </cell>
        </row>
        <row r="247">
          <cell r="A247" t="str">
            <v>5104010104.108</v>
          </cell>
          <cell r="B247" t="str">
            <v>วัสดุอื่นใช้ไป</v>
          </cell>
          <cell r="C247">
            <v>0</v>
          </cell>
          <cell r="D247">
            <v>95800</v>
          </cell>
          <cell r="E247">
            <v>150139.20000000001</v>
          </cell>
          <cell r="F247">
            <v>85085</v>
          </cell>
          <cell r="G247">
            <v>104482</v>
          </cell>
          <cell r="H247">
            <v>149206.01999999999</v>
          </cell>
          <cell r="I247">
            <v>48782.64</v>
          </cell>
          <cell r="J247">
            <v>0</v>
          </cell>
          <cell r="K247">
            <v>1640</v>
          </cell>
          <cell r="L247">
            <v>0</v>
          </cell>
          <cell r="M247">
            <v>12050</v>
          </cell>
          <cell r="N247">
            <v>7980</v>
          </cell>
          <cell r="O247">
            <v>18540.5</v>
          </cell>
          <cell r="P247">
            <v>31155</v>
          </cell>
          <cell r="Q247">
            <v>10550</v>
          </cell>
          <cell r="R247">
            <v>0</v>
          </cell>
          <cell r="S247">
            <v>586508.84</v>
          </cell>
          <cell r="T247">
            <v>313738</v>
          </cell>
          <cell r="U247">
            <v>714434.47</v>
          </cell>
          <cell r="V247">
            <v>3365</v>
          </cell>
          <cell r="W247">
            <v>325650</v>
          </cell>
          <cell r="X247">
            <v>17066</v>
          </cell>
          <cell r="Y247">
            <v>162200</v>
          </cell>
          <cell r="Z247">
            <v>0</v>
          </cell>
          <cell r="AA247">
            <v>64742</v>
          </cell>
          <cell r="AB247">
            <v>75130</v>
          </cell>
          <cell r="AC247">
            <v>10100</v>
          </cell>
          <cell r="AD247">
            <v>604165</v>
          </cell>
          <cell r="AE247">
            <v>10948.2</v>
          </cell>
          <cell r="AF247">
            <v>32980</v>
          </cell>
          <cell r="AG247">
            <v>240470</v>
          </cell>
          <cell r="AH247">
            <v>2830</v>
          </cell>
          <cell r="AI247">
            <v>20875</v>
          </cell>
          <cell r="AJ247">
            <v>54305</v>
          </cell>
          <cell r="AK247">
            <v>134500</v>
          </cell>
          <cell r="AL247">
            <v>0</v>
          </cell>
          <cell r="AM247">
            <v>20260</v>
          </cell>
          <cell r="AN247">
            <v>87800</v>
          </cell>
          <cell r="AO247">
            <v>513090</v>
          </cell>
          <cell r="AP247">
            <v>85191.26</v>
          </cell>
          <cell r="AQ247">
            <v>6950</v>
          </cell>
          <cell r="AR247">
            <v>8993374.8399999999</v>
          </cell>
          <cell r="AS247">
            <v>16555</v>
          </cell>
          <cell r="AT247">
            <v>1807022.11</v>
          </cell>
          <cell r="AU247">
            <v>0</v>
          </cell>
          <cell r="AV247">
            <v>43197</v>
          </cell>
          <cell r="AW247">
            <v>144906</v>
          </cell>
          <cell r="AX247">
            <v>784085.29</v>
          </cell>
          <cell r="AY247">
            <v>714169.6</v>
          </cell>
          <cell r="AZ247">
            <v>28513.45</v>
          </cell>
          <cell r="BA247">
            <v>54338</v>
          </cell>
          <cell r="BB247">
            <v>4860</v>
          </cell>
          <cell r="BC247">
            <v>509458</v>
          </cell>
          <cell r="BD247">
            <v>10990.1</v>
          </cell>
          <cell r="BE247">
            <v>230</v>
          </cell>
          <cell r="BF247">
            <v>72750</v>
          </cell>
          <cell r="BG247">
            <v>1067102.6499999999</v>
          </cell>
          <cell r="BH247">
            <v>224519.95</v>
          </cell>
          <cell r="BI247">
            <v>15668.6</v>
          </cell>
          <cell r="BJ247">
            <v>50950</v>
          </cell>
          <cell r="BK247">
            <v>2500</v>
          </cell>
          <cell r="BL247">
            <v>24985</v>
          </cell>
          <cell r="BM247">
            <v>22200</v>
          </cell>
          <cell r="BN247">
            <v>21190.5</v>
          </cell>
          <cell r="BO247">
            <v>174355.19</v>
          </cell>
          <cell r="BP247">
            <v>1083789</v>
          </cell>
          <cell r="BQ247">
            <v>193141.31</v>
          </cell>
          <cell r="BR247">
            <v>1497353.16</v>
          </cell>
          <cell r="BS247">
            <v>89889</v>
          </cell>
          <cell r="BT247">
            <v>60770.5</v>
          </cell>
          <cell r="BU247">
            <v>9900</v>
          </cell>
          <cell r="BV247">
            <v>69599.5</v>
          </cell>
          <cell r="BW247">
            <v>0</v>
          </cell>
          <cell r="BX247">
            <v>367128.8</v>
          </cell>
          <cell r="BY247">
            <v>126157.6</v>
          </cell>
          <cell r="BZ247">
            <v>63660</v>
          </cell>
          <cell r="CA247">
            <v>24411</v>
          </cell>
          <cell r="CB247">
            <v>18149</v>
          </cell>
          <cell r="CC247">
            <v>21255</v>
          </cell>
          <cell r="CD247">
            <v>300184</v>
          </cell>
          <cell r="CE247">
            <v>82335</v>
          </cell>
          <cell r="CF247">
            <v>369569</v>
          </cell>
          <cell r="CG247">
            <v>38792</v>
          </cell>
          <cell r="CH247">
            <v>136135.6</v>
          </cell>
          <cell r="CI247">
            <v>112516.3</v>
          </cell>
          <cell r="CJ247">
            <v>454607.43</v>
          </cell>
          <cell r="CK247">
            <v>50000</v>
          </cell>
          <cell r="CL247">
            <v>0</v>
          </cell>
        </row>
        <row r="248">
          <cell r="A248" t="str">
            <v>5104010104.109</v>
          </cell>
          <cell r="B248" t="str">
            <v>สินค้าใช้ไป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25650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0</v>
          </cell>
          <cell r="AB248">
            <v>0</v>
          </cell>
          <cell r="AC248">
            <v>0</v>
          </cell>
          <cell r="AD248">
            <v>0</v>
          </cell>
          <cell r="AE248">
            <v>0</v>
          </cell>
          <cell r="AF248">
            <v>0</v>
          </cell>
          <cell r="AG248">
            <v>0</v>
          </cell>
          <cell r="AH248">
            <v>0</v>
          </cell>
          <cell r="AI248">
            <v>0</v>
          </cell>
          <cell r="AJ248">
            <v>0</v>
          </cell>
          <cell r="AK248">
            <v>0</v>
          </cell>
          <cell r="AL248">
            <v>0</v>
          </cell>
          <cell r="AM248">
            <v>0</v>
          </cell>
          <cell r="AN248">
            <v>0</v>
          </cell>
          <cell r="AO248">
            <v>0</v>
          </cell>
          <cell r="AP248">
            <v>0</v>
          </cell>
          <cell r="AQ248">
            <v>0</v>
          </cell>
          <cell r="AR248">
            <v>0</v>
          </cell>
          <cell r="AS248">
            <v>0</v>
          </cell>
          <cell r="AT248">
            <v>0</v>
          </cell>
          <cell r="AU248">
            <v>0</v>
          </cell>
          <cell r="AV248">
            <v>0</v>
          </cell>
          <cell r="AW248">
            <v>0</v>
          </cell>
          <cell r="AX248">
            <v>0</v>
          </cell>
          <cell r="AY248">
            <v>0</v>
          </cell>
          <cell r="AZ248">
            <v>0</v>
          </cell>
          <cell r="BA248">
            <v>0</v>
          </cell>
          <cell r="BB248">
            <v>0</v>
          </cell>
          <cell r="BC248">
            <v>0</v>
          </cell>
          <cell r="BD248">
            <v>0</v>
          </cell>
          <cell r="BE248">
            <v>0</v>
          </cell>
          <cell r="BF248">
            <v>0</v>
          </cell>
          <cell r="BG248">
            <v>0</v>
          </cell>
          <cell r="BH248">
            <v>0</v>
          </cell>
          <cell r="BI248">
            <v>0</v>
          </cell>
          <cell r="BJ248">
            <v>41526.44</v>
          </cell>
          <cell r="BK248">
            <v>0</v>
          </cell>
          <cell r="BL248">
            <v>0</v>
          </cell>
          <cell r="BM248">
            <v>0</v>
          </cell>
          <cell r="BN248">
            <v>0</v>
          </cell>
          <cell r="BO248">
            <v>0</v>
          </cell>
          <cell r="BP248">
            <v>0</v>
          </cell>
          <cell r="BQ248">
            <v>0</v>
          </cell>
          <cell r="BR248">
            <v>0</v>
          </cell>
          <cell r="BS248">
            <v>0</v>
          </cell>
          <cell r="BT248">
            <v>0</v>
          </cell>
          <cell r="BU248">
            <v>0</v>
          </cell>
          <cell r="BV248">
            <v>0</v>
          </cell>
          <cell r="BW248">
            <v>0</v>
          </cell>
          <cell r="BX248">
            <v>0</v>
          </cell>
          <cell r="BY248">
            <v>0</v>
          </cell>
          <cell r="BZ248">
            <v>0</v>
          </cell>
          <cell r="CA248">
            <v>0</v>
          </cell>
          <cell r="CB248">
            <v>0</v>
          </cell>
          <cell r="CC248">
            <v>0</v>
          </cell>
          <cell r="CD248">
            <v>0</v>
          </cell>
          <cell r="CE248">
            <v>0</v>
          </cell>
          <cell r="CF248">
            <v>0</v>
          </cell>
          <cell r="CG248">
            <v>0</v>
          </cell>
          <cell r="CH248">
            <v>0</v>
          </cell>
          <cell r="CI248">
            <v>0</v>
          </cell>
          <cell r="CJ248">
            <v>0</v>
          </cell>
          <cell r="CK248">
            <v>0</v>
          </cell>
          <cell r="CL248">
            <v>0</v>
          </cell>
        </row>
        <row r="249">
          <cell r="A249" t="str">
            <v>5104010107.101</v>
          </cell>
          <cell r="B249" t="str">
            <v>ค่าซ่อมแซมอาคารและสิ่งปลูกสร้าง</v>
          </cell>
          <cell r="C249">
            <v>16500</v>
          </cell>
          <cell r="D249">
            <v>0</v>
          </cell>
          <cell r="E249">
            <v>767145</v>
          </cell>
          <cell r="F249">
            <v>152100</v>
          </cell>
          <cell r="G249">
            <v>341000</v>
          </cell>
          <cell r="H249">
            <v>0</v>
          </cell>
          <cell r="I249">
            <v>0</v>
          </cell>
          <cell r="J249">
            <v>0</v>
          </cell>
          <cell r="K249">
            <v>40000</v>
          </cell>
          <cell r="L249">
            <v>591460</v>
          </cell>
          <cell r="M249">
            <v>0</v>
          </cell>
          <cell r="N249">
            <v>440000</v>
          </cell>
          <cell r="O249">
            <v>989990</v>
          </cell>
          <cell r="P249">
            <v>1872350</v>
          </cell>
          <cell r="Q249">
            <v>98940</v>
          </cell>
          <cell r="R249">
            <v>0</v>
          </cell>
          <cell r="S249">
            <v>58636</v>
          </cell>
          <cell r="T249">
            <v>275450</v>
          </cell>
          <cell r="U249">
            <v>51710</v>
          </cell>
          <cell r="V249">
            <v>13500</v>
          </cell>
          <cell r="W249">
            <v>1685567.2</v>
          </cell>
          <cell r="X249">
            <v>0</v>
          </cell>
          <cell r="Y249">
            <v>0</v>
          </cell>
          <cell r="Z249">
            <v>113000</v>
          </cell>
          <cell r="AA249">
            <v>9000</v>
          </cell>
          <cell r="AB249">
            <v>0</v>
          </cell>
          <cell r="AC249">
            <v>0</v>
          </cell>
          <cell r="AD249">
            <v>109520</v>
          </cell>
          <cell r="AE249">
            <v>265500</v>
          </cell>
          <cell r="AF249">
            <v>496000</v>
          </cell>
          <cell r="AG249">
            <v>67600</v>
          </cell>
          <cell r="AH249">
            <v>211310</v>
          </cell>
          <cell r="AI249">
            <v>238300</v>
          </cell>
          <cell r="AJ249">
            <v>0</v>
          </cell>
          <cell r="AK249">
            <v>2049400</v>
          </cell>
          <cell r="AL249">
            <v>0</v>
          </cell>
          <cell r="AM249">
            <v>378500</v>
          </cell>
          <cell r="AN249">
            <v>242000</v>
          </cell>
          <cell r="AO249">
            <v>0</v>
          </cell>
          <cell r="AP249">
            <v>0</v>
          </cell>
          <cell r="AQ249">
            <v>0</v>
          </cell>
          <cell r="AR249">
            <v>0</v>
          </cell>
          <cell r="AS249">
            <v>49310</v>
          </cell>
          <cell r="AT249">
            <v>321027</v>
          </cell>
          <cell r="AU249">
            <v>0</v>
          </cell>
          <cell r="AV249">
            <v>80000</v>
          </cell>
          <cell r="AW249">
            <v>71850</v>
          </cell>
          <cell r="AX249">
            <v>0</v>
          </cell>
          <cell r="AY249">
            <v>0</v>
          </cell>
          <cell r="AZ249">
            <v>15780</v>
          </cell>
          <cell r="BA249">
            <v>123500</v>
          </cell>
          <cell r="BB249">
            <v>515100</v>
          </cell>
          <cell r="BC249">
            <v>2335961</v>
          </cell>
          <cell r="BD249">
            <v>696380</v>
          </cell>
          <cell r="BE249">
            <v>0</v>
          </cell>
          <cell r="BF249">
            <v>0</v>
          </cell>
          <cell r="BG249">
            <v>327028</v>
          </cell>
          <cell r="BH249">
            <v>0</v>
          </cell>
          <cell r="BI249">
            <v>35000</v>
          </cell>
          <cell r="BJ249">
            <v>192590</v>
          </cell>
          <cell r="BK249">
            <v>69100</v>
          </cell>
          <cell r="BL249">
            <v>97370</v>
          </cell>
          <cell r="BM249">
            <v>360248</v>
          </cell>
          <cell r="BN249">
            <v>98455</v>
          </cell>
          <cell r="BO249">
            <v>0</v>
          </cell>
          <cell r="BP249">
            <v>15250</v>
          </cell>
          <cell r="BQ249">
            <v>267000</v>
          </cell>
          <cell r="BR249">
            <v>20890045.739999998</v>
          </cell>
          <cell r="BS249">
            <v>924841</v>
          </cell>
          <cell r="BT249">
            <v>0</v>
          </cell>
          <cell r="BU249">
            <v>0</v>
          </cell>
          <cell r="BV249">
            <v>0</v>
          </cell>
          <cell r="BW249">
            <v>0</v>
          </cell>
          <cell r="BX249">
            <v>87350</v>
          </cell>
          <cell r="BY249">
            <v>95590</v>
          </cell>
          <cell r="BZ249">
            <v>74160</v>
          </cell>
          <cell r="CA249">
            <v>0</v>
          </cell>
          <cell r="CB249">
            <v>46450</v>
          </cell>
          <cell r="CC249">
            <v>0</v>
          </cell>
          <cell r="CD249">
            <v>0</v>
          </cell>
          <cell r="CE249">
            <v>10320</v>
          </cell>
          <cell r="CF249">
            <v>96174</v>
          </cell>
          <cell r="CG249">
            <v>0</v>
          </cell>
          <cell r="CH249">
            <v>0</v>
          </cell>
          <cell r="CI249">
            <v>82000</v>
          </cell>
          <cell r="CJ249">
            <v>0</v>
          </cell>
          <cell r="CK249">
            <v>3500</v>
          </cell>
          <cell r="CL249">
            <v>220580</v>
          </cell>
        </row>
        <row r="250">
          <cell r="A250" t="str">
            <v>5104010107.102</v>
          </cell>
          <cell r="B250" t="str">
            <v>ค่าซ่อมแซมครุภัณฑ์สำนักงาน</v>
          </cell>
          <cell r="C250">
            <v>0</v>
          </cell>
          <cell r="D250">
            <v>130071.4</v>
          </cell>
          <cell r="E250">
            <v>106271.5</v>
          </cell>
          <cell r="F250">
            <v>34050</v>
          </cell>
          <cell r="G250">
            <v>9100</v>
          </cell>
          <cell r="H250">
            <v>0</v>
          </cell>
          <cell r="I250">
            <v>10600</v>
          </cell>
          <cell r="J250">
            <v>83300</v>
          </cell>
          <cell r="K250">
            <v>25100</v>
          </cell>
          <cell r="L250">
            <v>0</v>
          </cell>
          <cell r="M250">
            <v>0</v>
          </cell>
          <cell r="N250">
            <v>0</v>
          </cell>
          <cell r="O250">
            <v>182750</v>
          </cell>
          <cell r="P250">
            <v>54870.8</v>
          </cell>
          <cell r="Q250">
            <v>35150</v>
          </cell>
          <cell r="R250">
            <v>180125.5</v>
          </cell>
          <cell r="S250">
            <v>69454.100000000006</v>
          </cell>
          <cell r="T250">
            <v>30435.08</v>
          </cell>
          <cell r="U250">
            <v>5111</v>
          </cell>
          <cell r="V250">
            <v>27100</v>
          </cell>
          <cell r="W250">
            <v>296831</v>
          </cell>
          <cell r="X250">
            <v>11500</v>
          </cell>
          <cell r="Y250">
            <v>10650</v>
          </cell>
          <cell r="Z250">
            <v>99850</v>
          </cell>
          <cell r="AA250">
            <v>34251.58</v>
          </cell>
          <cell r="AB250">
            <v>2500</v>
          </cell>
          <cell r="AC250">
            <v>43705</v>
          </cell>
          <cell r="AD250">
            <v>249785</v>
          </cell>
          <cell r="AE250">
            <v>35400</v>
          </cell>
          <cell r="AF250">
            <v>31890</v>
          </cell>
          <cell r="AG250">
            <v>31900</v>
          </cell>
          <cell r="AH250">
            <v>64650</v>
          </cell>
          <cell r="AI250">
            <v>52690</v>
          </cell>
          <cell r="AJ250">
            <v>34100</v>
          </cell>
          <cell r="AK250">
            <v>2659909.15</v>
          </cell>
          <cell r="AL250">
            <v>20296</v>
          </cell>
          <cell r="AM250">
            <v>15450</v>
          </cell>
          <cell r="AN250">
            <v>0</v>
          </cell>
          <cell r="AO250">
            <v>0</v>
          </cell>
          <cell r="AP250">
            <v>0</v>
          </cell>
          <cell r="AQ250">
            <v>21790</v>
          </cell>
          <cell r="AR250">
            <v>70547.95</v>
          </cell>
          <cell r="AS250">
            <v>26525</v>
          </cell>
          <cell r="AT250">
            <v>132721.76</v>
          </cell>
          <cell r="AU250">
            <v>0</v>
          </cell>
          <cell r="AV250">
            <v>70350</v>
          </cell>
          <cell r="AW250">
            <v>1500</v>
          </cell>
          <cell r="AX250">
            <v>100622.1</v>
          </cell>
          <cell r="AY250">
            <v>103844</v>
          </cell>
          <cell r="AZ250">
            <v>25100</v>
          </cell>
          <cell r="BA250">
            <v>0</v>
          </cell>
          <cell r="BB250">
            <v>50800</v>
          </cell>
          <cell r="BC250">
            <v>389920</v>
          </cell>
          <cell r="BD250">
            <v>72280</v>
          </cell>
          <cell r="BE250">
            <v>800</v>
          </cell>
          <cell r="BF250">
            <v>75438</v>
          </cell>
          <cell r="BG250">
            <v>115236</v>
          </cell>
          <cell r="BH250">
            <v>20150</v>
          </cell>
          <cell r="BI250">
            <v>13830</v>
          </cell>
          <cell r="BJ250">
            <v>27750</v>
          </cell>
          <cell r="BK250">
            <v>18550</v>
          </cell>
          <cell r="BL250">
            <v>39530</v>
          </cell>
          <cell r="BM250">
            <v>23020</v>
          </cell>
          <cell r="BN250">
            <v>59900</v>
          </cell>
          <cell r="BO250">
            <v>13992.81</v>
          </cell>
          <cell r="BP250">
            <v>209552</v>
          </cell>
          <cell r="BQ250">
            <v>0</v>
          </cell>
          <cell r="BR250">
            <v>3033925.21</v>
          </cell>
          <cell r="BS250">
            <v>32500</v>
          </cell>
          <cell r="BT250">
            <v>99733.7</v>
          </cell>
          <cell r="BU250">
            <v>225140</v>
          </cell>
          <cell r="BV250">
            <v>0</v>
          </cell>
          <cell r="BW250">
            <v>0</v>
          </cell>
          <cell r="BX250">
            <v>202123.5</v>
          </cell>
          <cell r="BY250">
            <v>16380</v>
          </cell>
          <cell r="BZ250">
            <v>0</v>
          </cell>
          <cell r="CA250">
            <v>12900</v>
          </cell>
          <cell r="CB250">
            <v>620925.80000000005</v>
          </cell>
          <cell r="CC250">
            <v>0</v>
          </cell>
          <cell r="CD250">
            <v>15500</v>
          </cell>
          <cell r="CE250">
            <v>41776</v>
          </cell>
          <cell r="CF250">
            <v>6200.1</v>
          </cell>
          <cell r="CG250">
            <v>3500</v>
          </cell>
          <cell r="CH250">
            <v>2800</v>
          </cell>
          <cell r="CI250">
            <v>0</v>
          </cell>
          <cell r="CJ250">
            <v>17095.400000000001</v>
          </cell>
          <cell r="CK250">
            <v>15709.1</v>
          </cell>
          <cell r="CL250">
            <v>15200</v>
          </cell>
        </row>
        <row r="251">
          <cell r="A251" t="str">
            <v>5104010107.103</v>
          </cell>
          <cell r="B251" t="str">
            <v>ค่าซ่อมแซมครุภัณฑ์ยานพาหนะและขนส่ง</v>
          </cell>
          <cell r="C251">
            <v>0</v>
          </cell>
          <cell r="D251">
            <v>155843.60999999999</v>
          </cell>
          <cell r="E251">
            <v>125811.81</v>
          </cell>
          <cell r="F251">
            <v>390412.65</v>
          </cell>
          <cell r="G251">
            <v>43391.31</v>
          </cell>
          <cell r="H251">
            <v>119730</v>
          </cell>
          <cell r="I251">
            <v>85519.5</v>
          </cell>
          <cell r="J251">
            <v>415846.92</v>
          </cell>
          <cell r="K251">
            <v>179835</v>
          </cell>
          <cell r="L251">
            <v>194641</v>
          </cell>
          <cell r="M251">
            <v>347469.93</v>
          </cell>
          <cell r="N251">
            <v>42760</v>
          </cell>
          <cell r="O251">
            <v>662562.65</v>
          </cell>
          <cell r="P251">
            <v>223020.55</v>
          </cell>
          <cell r="Q251">
            <v>159119.79999999999</v>
          </cell>
          <cell r="R251">
            <v>175206.37</v>
          </cell>
          <cell r="S251">
            <v>426825.72</v>
          </cell>
          <cell r="T251">
            <v>309356.27</v>
          </cell>
          <cell r="U251">
            <v>174631.02</v>
          </cell>
          <cell r="V251">
            <v>83807.7</v>
          </cell>
          <cell r="W251">
            <v>781547.97</v>
          </cell>
          <cell r="X251">
            <v>56795.1</v>
          </cell>
          <cell r="Y251">
            <v>21873.47</v>
          </cell>
          <cell r="Z251">
            <v>149103.82</v>
          </cell>
          <cell r="AA251">
            <v>121051.02</v>
          </cell>
          <cell r="AB251">
            <v>184754.2</v>
          </cell>
          <cell r="AC251">
            <v>169164.47</v>
          </cell>
          <cell r="AD251">
            <v>432601.3</v>
          </cell>
          <cell r="AE251">
            <v>133368.14000000001</v>
          </cell>
          <cell r="AF251">
            <v>136137.9</v>
          </cell>
          <cell r="AG251">
            <v>353659.72</v>
          </cell>
          <cell r="AH251">
            <v>306161.59999999998</v>
          </cell>
          <cell r="AI251">
            <v>102334.97</v>
          </cell>
          <cell r="AJ251">
            <v>153009.04999999999</v>
          </cell>
          <cell r="AK251">
            <v>783449.59999999998</v>
          </cell>
          <cell r="AL251">
            <v>369924.5</v>
          </cell>
          <cell r="AM251">
            <v>214724.6</v>
          </cell>
          <cell r="AN251">
            <v>177479.66</v>
          </cell>
          <cell r="AO251">
            <v>164066.85999999999</v>
          </cell>
          <cell r="AP251">
            <v>501656.03</v>
          </cell>
          <cell r="AQ251">
            <v>190622.88</v>
          </cell>
          <cell r="AR251">
            <v>292241.08</v>
          </cell>
          <cell r="AS251">
            <v>204158.9</v>
          </cell>
          <cell r="AT251">
            <v>891178.4</v>
          </cell>
          <cell r="AU251">
            <v>229485</v>
          </cell>
          <cell r="AV251">
            <v>184568.39</v>
          </cell>
          <cell r="AW251">
            <v>98464.94</v>
          </cell>
          <cell r="AX251">
            <v>329863.57</v>
          </cell>
          <cell r="AY251">
            <v>146479.35</v>
          </cell>
          <cell r="AZ251">
            <v>134858.74</v>
          </cell>
          <cell r="BA251">
            <v>565900.67000000004</v>
          </cell>
          <cell r="BB251">
            <v>268681.05</v>
          </cell>
          <cell r="BC251">
            <v>343533.5</v>
          </cell>
          <cell r="BD251">
            <v>331709.25</v>
          </cell>
          <cell r="BE251">
            <v>45044.72</v>
          </cell>
          <cell r="BF251">
            <v>164452.14000000001</v>
          </cell>
          <cell r="BG251">
            <v>297923.74</v>
          </cell>
          <cell r="BH251">
            <v>26148.080000000002</v>
          </cell>
          <cell r="BI251">
            <v>0</v>
          </cell>
          <cell r="BJ251">
            <v>180975.78</v>
          </cell>
          <cell r="BK251">
            <v>21422.97</v>
          </cell>
          <cell r="BL251">
            <v>503058.77</v>
          </cell>
          <cell r="BM251">
            <v>188532.17</v>
          </cell>
          <cell r="BN251">
            <v>76842</v>
          </cell>
          <cell r="BO251">
            <v>278605.24</v>
          </cell>
          <cell r="BP251">
            <v>357433.81</v>
          </cell>
          <cell r="BQ251">
            <v>0</v>
          </cell>
          <cell r="BR251">
            <v>1272806.99</v>
          </cell>
          <cell r="BS251">
            <v>129746.43</v>
          </cell>
          <cell r="BT251">
            <v>173534.1</v>
          </cell>
          <cell r="BU251">
            <v>490082.42</v>
          </cell>
          <cell r="BV251">
            <v>1860</v>
          </cell>
          <cell r="BW251">
            <v>168657.34</v>
          </cell>
          <cell r="BX251">
            <v>316259.71999999997</v>
          </cell>
          <cell r="BY251">
            <v>107716.71</v>
          </cell>
          <cell r="BZ251">
            <v>144943.07999999999</v>
          </cell>
          <cell r="CA251">
            <v>108069.95</v>
          </cell>
          <cell r="CB251">
            <v>305030.62</v>
          </cell>
          <cell r="CC251">
            <v>113377.68</v>
          </cell>
          <cell r="CD251">
            <v>182051.18</v>
          </cell>
          <cell r="CE251">
            <v>0</v>
          </cell>
          <cell r="CF251">
            <v>132195.1</v>
          </cell>
          <cell r="CG251">
            <v>212029</v>
          </cell>
          <cell r="CH251">
            <v>6146.2</v>
          </cell>
          <cell r="CI251">
            <v>7030</v>
          </cell>
          <cell r="CJ251">
            <v>490749.53</v>
          </cell>
          <cell r="CK251">
            <v>59031.34</v>
          </cell>
          <cell r="CL251">
            <v>41230.42</v>
          </cell>
        </row>
        <row r="252">
          <cell r="A252" t="str">
            <v>5104010107.104</v>
          </cell>
          <cell r="B252" t="str">
            <v>ค่าซ่อมแซมครุภัณฑ์ไฟฟ้าและวิทยุ</v>
          </cell>
          <cell r="C252">
            <v>0</v>
          </cell>
          <cell r="D252">
            <v>11550</v>
          </cell>
          <cell r="E252">
            <v>0</v>
          </cell>
          <cell r="F252">
            <v>0</v>
          </cell>
          <cell r="G252">
            <v>1605</v>
          </cell>
          <cell r="H252">
            <v>0</v>
          </cell>
          <cell r="I252">
            <v>0</v>
          </cell>
          <cell r="J252">
            <v>160150</v>
          </cell>
          <cell r="K252">
            <v>85061.46</v>
          </cell>
          <cell r="L252">
            <v>702743.86</v>
          </cell>
          <cell r="M252">
            <v>0</v>
          </cell>
          <cell r="N252">
            <v>0</v>
          </cell>
          <cell r="O252">
            <v>1560</v>
          </cell>
          <cell r="P252">
            <v>242380</v>
          </cell>
          <cell r="Q252">
            <v>0</v>
          </cell>
          <cell r="R252">
            <v>55322</v>
          </cell>
          <cell r="S252">
            <v>171270</v>
          </cell>
          <cell r="T252">
            <v>268962.55</v>
          </cell>
          <cell r="U252">
            <v>101200.5</v>
          </cell>
          <cell r="V252">
            <v>0</v>
          </cell>
          <cell r="W252">
            <v>70490</v>
          </cell>
          <cell r="X252">
            <v>12175</v>
          </cell>
          <cell r="Y252">
            <v>0</v>
          </cell>
          <cell r="Z252">
            <v>0</v>
          </cell>
          <cell r="AA252">
            <v>4250</v>
          </cell>
          <cell r="AB252">
            <v>0</v>
          </cell>
          <cell r="AC252">
            <v>0</v>
          </cell>
          <cell r="AD252">
            <v>22878.5</v>
          </cell>
          <cell r="AE252">
            <v>4350</v>
          </cell>
          <cell r="AF252">
            <v>223515</v>
          </cell>
          <cell r="AG252">
            <v>5000</v>
          </cell>
          <cell r="AH252">
            <v>1900</v>
          </cell>
          <cell r="AI252">
            <v>94820</v>
          </cell>
          <cell r="AJ252">
            <v>0</v>
          </cell>
          <cell r="AK252">
            <v>0</v>
          </cell>
          <cell r="AL252">
            <v>0</v>
          </cell>
          <cell r="AM252">
            <v>49500</v>
          </cell>
          <cell r="AN252">
            <v>0</v>
          </cell>
          <cell r="AO252">
            <v>0</v>
          </cell>
          <cell r="AP252">
            <v>29853</v>
          </cell>
          <cell r="AQ252">
            <v>0</v>
          </cell>
          <cell r="AR252">
            <v>0</v>
          </cell>
          <cell r="AS252">
            <v>0</v>
          </cell>
          <cell r="AT252">
            <v>91600</v>
          </cell>
          <cell r="AU252">
            <v>0</v>
          </cell>
          <cell r="AV252">
            <v>0</v>
          </cell>
          <cell r="AW252">
            <v>0</v>
          </cell>
          <cell r="AX252">
            <v>101008</v>
          </cell>
          <cell r="AY252">
            <v>0</v>
          </cell>
          <cell r="AZ252">
            <v>0</v>
          </cell>
          <cell r="BA252">
            <v>0</v>
          </cell>
          <cell r="BB252">
            <v>45400.1</v>
          </cell>
          <cell r="BC252">
            <v>0</v>
          </cell>
          <cell r="BD252">
            <v>63130</v>
          </cell>
          <cell r="BE252">
            <v>9277.9699999999993</v>
          </cell>
          <cell r="BF252">
            <v>2550</v>
          </cell>
          <cell r="BG252">
            <v>6403.06</v>
          </cell>
          <cell r="BH252">
            <v>650</v>
          </cell>
          <cell r="BI252">
            <v>0</v>
          </cell>
          <cell r="BJ252">
            <v>69550</v>
          </cell>
          <cell r="BK252">
            <v>0</v>
          </cell>
          <cell r="BL252">
            <v>50000</v>
          </cell>
          <cell r="BM252">
            <v>0</v>
          </cell>
          <cell r="BN252">
            <v>82450</v>
          </cell>
          <cell r="BO252">
            <v>600</v>
          </cell>
          <cell r="BP252">
            <v>187331</v>
          </cell>
          <cell r="BQ252">
            <v>0</v>
          </cell>
          <cell r="BR252">
            <v>1926569.3</v>
          </cell>
          <cell r="BS252">
            <v>4653.4799999999996</v>
          </cell>
          <cell r="BT252">
            <v>1950</v>
          </cell>
          <cell r="BU252">
            <v>1310</v>
          </cell>
          <cell r="BV252">
            <v>0</v>
          </cell>
          <cell r="BW252">
            <v>5250</v>
          </cell>
          <cell r="BX252">
            <v>60641</v>
          </cell>
          <cell r="BY252">
            <v>4104.3500000000004</v>
          </cell>
          <cell r="BZ252">
            <v>28940</v>
          </cell>
          <cell r="CA252">
            <v>500</v>
          </cell>
          <cell r="CB252">
            <v>500</v>
          </cell>
          <cell r="CC252">
            <v>79300</v>
          </cell>
          <cell r="CD252">
            <v>16975.5</v>
          </cell>
          <cell r="CE252">
            <v>0</v>
          </cell>
          <cell r="CF252">
            <v>2840</v>
          </cell>
          <cell r="CG252">
            <v>0</v>
          </cell>
          <cell r="CH252">
            <v>0</v>
          </cell>
          <cell r="CI252">
            <v>0</v>
          </cell>
          <cell r="CJ252">
            <v>0</v>
          </cell>
          <cell r="CK252">
            <v>0</v>
          </cell>
          <cell r="CL252">
            <v>48150</v>
          </cell>
        </row>
        <row r="253">
          <cell r="A253" t="str">
            <v>5104010107.105</v>
          </cell>
          <cell r="B253" t="str">
            <v>ค่าซ่อมแซมครุภัณฑ์โฆษณาและเผยแพร่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69867</v>
          </cell>
          <cell r="L253">
            <v>1040</v>
          </cell>
          <cell r="M253">
            <v>0</v>
          </cell>
          <cell r="N253">
            <v>0</v>
          </cell>
          <cell r="O253">
            <v>7200</v>
          </cell>
          <cell r="P253">
            <v>1400</v>
          </cell>
          <cell r="Q253">
            <v>0</v>
          </cell>
          <cell r="R253">
            <v>1900</v>
          </cell>
          <cell r="S253">
            <v>0</v>
          </cell>
          <cell r="T253">
            <v>0</v>
          </cell>
          <cell r="U253">
            <v>500</v>
          </cell>
          <cell r="V253">
            <v>0</v>
          </cell>
          <cell r="W253">
            <v>17065</v>
          </cell>
          <cell r="X253">
            <v>1500</v>
          </cell>
          <cell r="Y253">
            <v>0</v>
          </cell>
          <cell r="Z253">
            <v>2500</v>
          </cell>
          <cell r="AA253">
            <v>0</v>
          </cell>
          <cell r="AB253">
            <v>0</v>
          </cell>
          <cell r="AC253">
            <v>0</v>
          </cell>
          <cell r="AD253">
            <v>0</v>
          </cell>
          <cell r="AE253">
            <v>0</v>
          </cell>
          <cell r="AF253">
            <v>0</v>
          </cell>
          <cell r="AG253">
            <v>0</v>
          </cell>
          <cell r="AH253">
            <v>0</v>
          </cell>
          <cell r="AI253">
            <v>73400</v>
          </cell>
          <cell r="AJ253">
            <v>0</v>
          </cell>
          <cell r="AK253">
            <v>0</v>
          </cell>
          <cell r="AL253">
            <v>0</v>
          </cell>
          <cell r="AM253">
            <v>0</v>
          </cell>
          <cell r="AN253">
            <v>0</v>
          </cell>
          <cell r="AO253">
            <v>0</v>
          </cell>
          <cell r="AP253">
            <v>0</v>
          </cell>
          <cell r="AQ253">
            <v>0</v>
          </cell>
          <cell r="AR253">
            <v>0</v>
          </cell>
          <cell r="AS253">
            <v>0</v>
          </cell>
          <cell r="AT253">
            <v>2150</v>
          </cell>
          <cell r="AU253">
            <v>0</v>
          </cell>
          <cell r="AV253">
            <v>0</v>
          </cell>
          <cell r="AW253">
            <v>0</v>
          </cell>
          <cell r="AX253">
            <v>7500</v>
          </cell>
          <cell r="AY253">
            <v>0</v>
          </cell>
          <cell r="AZ253">
            <v>0</v>
          </cell>
          <cell r="BA253">
            <v>0</v>
          </cell>
          <cell r="BB253">
            <v>0</v>
          </cell>
          <cell r="BC253">
            <v>9550</v>
          </cell>
          <cell r="BD253">
            <v>0</v>
          </cell>
          <cell r="BE253">
            <v>0</v>
          </cell>
          <cell r="BF253">
            <v>0</v>
          </cell>
          <cell r="BG253">
            <v>0</v>
          </cell>
          <cell r="BH253">
            <v>0</v>
          </cell>
          <cell r="BI253">
            <v>0</v>
          </cell>
          <cell r="BJ253">
            <v>0</v>
          </cell>
          <cell r="BK253">
            <v>0</v>
          </cell>
          <cell r="BL253">
            <v>0</v>
          </cell>
          <cell r="BM253">
            <v>0</v>
          </cell>
          <cell r="BN253">
            <v>7800</v>
          </cell>
          <cell r="BO253">
            <v>0</v>
          </cell>
          <cell r="BP253">
            <v>1350</v>
          </cell>
          <cell r="BQ253">
            <v>0</v>
          </cell>
          <cell r="BR253">
            <v>0</v>
          </cell>
          <cell r="BS253">
            <v>0</v>
          </cell>
          <cell r="BT253">
            <v>0</v>
          </cell>
          <cell r="BU253">
            <v>1600</v>
          </cell>
          <cell r="BV253">
            <v>0</v>
          </cell>
          <cell r="BW253">
            <v>0</v>
          </cell>
          <cell r="BX253">
            <v>46200</v>
          </cell>
          <cell r="BY253">
            <v>0</v>
          </cell>
          <cell r="BZ253">
            <v>0</v>
          </cell>
          <cell r="CA253">
            <v>0</v>
          </cell>
          <cell r="CB253">
            <v>0</v>
          </cell>
          <cell r="CC253">
            <v>0</v>
          </cell>
          <cell r="CD253">
            <v>0</v>
          </cell>
          <cell r="CE253">
            <v>0</v>
          </cell>
          <cell r="CF253">
            <v>0</v>
          </cell>
          <cell r="CG253">
            <v>0</v>
          </cell>
          <cell r="CH253">
            <v>0</v>
          </cell>
          <cell r="CI253">
            <v>0</v>
          </cell>
          <cell r="CJ253">
            <v>0</v>
          </cell>
          <cell r="CK253">
            <v>0</v>
          </cell>
          <cell r="CL253">
            <v>0</v>
          </cell>
        </row>
        <row r="254">
          <cell r="A254" t="str">
            <v>5104010107.106</v>
          </cell>
          <cell r="B254" t="str">
            <v>ค่าซ่อมแซมครุภัณฑ์วิทยาศาสตร์และการแพทย์</v>
          </cell>
          <cell r="C254">
            <v>948633.21</v>
          </cell>
          <cell r="D254">
            <v>76987</v>
          </cell>
          <cell r="E254">
            <v>92354.95</v>
          </cell>
          <cell r="F254">
            <v>0</v>
          </cell>
          <cell r="G254">
            <v>42130</v>
          </cell>
          <cell r="H254">
            <v>0</v>
          </cell>
          <cell r="I254">
            <v>638737.78</v>
          </cell>
          <cell r="J254">
            <v>879623.36</v>
          </cell>
          <cell r="K254">
            <v>42560</v>
          </cell>
          <cell r="L254">
            <v>81095.8</v>
          </cell>
          <cell r="M254">
            <v>353378.12</v>
          </cell>
          <cell r="N254">
            <v>73575</v>
          </cell>
          <cell r="O254">
            <v>1585406.29</v>
          </cell>
          <cell r="P254">
            <v>223081.69</v>
          </cell>
          <cell r="Q254">
            <v>12420</v>
          </cell>
          <cell r="R254">
            <v>359455.32</v>
          </cell>
          <cell r="S254">
            <v>67546.100000000006</v>
          </cell>
          <cell r="T254">
            <v>45000</v>
          </cell>
          <cell r="U254">
            <v>134632.5</v>
          </cell>
          <cell r="V254">
            <v>37920.800000000003</v>
          </cell>
          <cell r="W254">
            <v>2230590.83</v>
          </cell>
          <cell r="X254">
            <v>28786</v>
          </cell>
          <cell r="Y254">
            <v>38028</v>
          </cell>
          <cell r="Z254">
            <v>35152.5</v>
          </cell>
          <cell r="AA254">
            <v>50200</v>
          </cell>
          <cell r="AB254">
            <v>134820</v>
          </cell>
          <cell r="AC254">
            <v>19500</v>
          </cell>
          <cell r="AD254">
            <v>710884.86</v>
          </cell>
          <cell r="AE254">
            <v>106863.7</v>
          </cell>
          <cell r="AF254">
            <v>78659.3</v>
          </cell>
          <cell r="AG254">
            <v>122950</v>
          </cell>
          <cell r="AH254">
            <v>231704</v>
          </cell>
          <cell r="AI254">
            <v>154498</v>
          </cell>
          <cell r="AJ254">
            <v>98870.7</v>
          </cell>
          <cell r="AK254">
            <v>5721318.3899999997</v>
          </cell>
          <cell r="AL254">
            <v>81573.5</v>
          </cell>
          <cell r="AM254">
            <v>87508</v>
          </cell>
          <cell r="AN254">
            <v>332483.65000000002</v>
          </cell>
          <cell r="AO254">
            <v>114824.5</v>
          </cell>
          <cell r="AP254">
            <v>182859.81</v>
          </cell>
          <cell r="AQ254">
            <v>99159.99</v>
          </cell>
          <cell r="AR254">
            <v>64630</v>
          </cell>
          <cell r="AS254">
            <v>57630</v>
          </cell>
          <cell r="AT254">
            <v>312255</v>
          </cell>
          <cell r="AU254">
            <v>255283.63</v>
          </cell>
          <cell r="AV254">
            <v>62027.61</v>
          </cell>
          <cell r="AW254">
            <v>34450.699999999997</v>
          </cell>
          <cell r="AX254">
            <v>106927.3</v>
          </cell>
          <cell r="AY254">
            <v>126624.23</v>
          </cell>
          <cell r="AZ254">
            <v>96335</v>
          </cell>
          <cell r="BA254">
            <v>950004.4</v>
          </cell>
          <cell r="BB254">
            <v>237817.16</v>
          </cell>
          <cell r="BC254">
            <v>2199273.83</v>
          </cell>
          <cell r="BD254">
            <v>383430.6</v>
          </cell>
          <cell r="BE254">
            <v>19196.900000000001</v>
          </cell>
          <cell r="BF254">
            <v>11330</v>
          </cell>
          <cell r="BG254">
            <v>2088055.06</v>
          </cell>
          <cell r="BH254">
            <v>99382</v>
          </cell>
          <cell r="BI254">
            <v>18800</v>
          </cell>
          <cell r="BJ254">
            <v>98700</v>
          </cell>
          <cell r="BK254">
            <v>7200</v>
          </cell>
          <cell r="BL254">
            <v>2270760.29</v>
          </cell>
          <cell r="BM254">
            <v>83155</v>
          </cell>
          <cell r="BN254">
            <v>88984.4</v>
          </cell>
          <cell r="BO254">
            <v>217539.83</v>
          </cell>
          <cell r="BP254">
            <v>347590</v>
          </cell>
          <cell r="BQ254">
            <v>14383</v>
          </cell>
          <cell r="BR254">
            <v>13578755.949999999</v>
          </cell>
          <cell r="BS254">
            <v>85980</v>
          </cell>
          <cell r="BT254">
            <v>69986</v>
          </cell>
          <cell r="BU254">
            <v>144090.6</v>
          </cell>
          <cell r="BV254">
            <v>0</v>
          </cell>
          <cell r="BW254">
            <v>0</v>
          </cell>
          <cell r="BX254">
            <v>319331.65999999997</v>
          </cell>
          <cell r="BY254">
            <v>48879</v>
          </cell>
          <cell r="BZ254">
            <v>199415</v>
          </cell>
          <cell r="CA254">
            <v>142700</v>
          </cell>
          <cell r="CB254">
            <v>114300</v>
          </cell>
          <cell r="CC254">
            <v>87430</v>
          </cell>
          <cell r="CD254">
            <v>145225</v>
          </cell>
          <cell r="CE254">
            <v>628803</v>
          </cell>
          <cell r="CF254">
            <v>174652.85</v>
          </cell>
          <cell r="CG254">
            <v>16591</v>
          </cell>
          <cell r="CH254">
            <v>44000</v>
          </cell>
          <cell r="CI254">
            <v>65060</v>
          </cell>
          <cell r="CJ254">
            <v>352130</v>
          </cell>
          <cell r="CK254">
            <v>27800</v>
          </cell>
          <cell r="CL254">
            <v>0</v>
          </cell>
        </row>
        <row r="255">
          <cell r="A255" t="str">
            <v>5104010107.107</v>
          </cell>
          <cell r="B255" t="str">
            <v>ค่าซ่อมแซมครุภัณฑ์คอมพิวเตอร์</v>
          </cell>
          <cell r="C255">
            <v>0</v>
          </cell>
          <cell r="D255">
            <v>5400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2490</v>
          </cell>
          <cell r="J255">
            <v>8770</v>
          </cell>
          <cell r="K255">
            <v>0</v>
          </cell>
          <cell r="L255">
            <v>53440</v>
          </cell>
          <cell r="M255">
            <v>2500</v>
          </cell>
          <cell r="N255">
            <v>2320</v>
          </cell>
          <cell r="O255">
            <v>17240</v>
          </cell>
          <cell r="P255">
            <v>21000</v>
          </cell>
          <cell r="Q255">
            <v>14500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4700</v>
          </cell>
          <cell r="W255">
            <v>24200</v>
          </cell>
          <cell r="X255">
            <v>5500</v>
          </cell>
          <cell r="Y255">
            <v>5350</v>
          </cell>
          <cell r="Z255">
            <v>0</v>
          </cell>
          <cell r="AA255">
            <v>200</v>
          </cell>
          <cell r="AB255">
            <v>6600</v>
          </cell>
          <cell r="AC255">
            <v>6770</v>
          </cell>
          <cell r="AD255">
            <v>34568</v>
          </cell>
          <cell r="AE255">
            <v>8550</v>
          </cell>
          <cell r="AF255">
            <v>4500</v>
          </cell>
          <cell r="AG255">
            <v>18500</v>
          </cell>
          <cell r="AH255">
            <v>4000</v>
          </cell>
          <cell r="AI255">
            <v>4700</v>
          </cell>
          <cell r="AJ255">
            <v>1500</v>
          </cell>
          <cell r="AK255">
            <v>596789</v>
          </cell>
          <cell r="AL255">
            <v>17040</v>
          </cell>
          <cell r="AM255">
            <v>0</v>
          </cell>
          <cell r="AN255">
            <v>5290</v>
          </cell>
          <cell r="AO255">
            <v>6650</v>
          </cell>
          <cell r="AP255">
            <v>0</v>
          </cell>
          <cell r="AQ255">
            <v>0</v>
          </cell>
          <cell r="AR255">
            <v>0</v>
          </cell>
          <cell r="AS255">
            <v>0</v>
          </cell>
          <cell r="AT255">
            <v>0</v>
          </cell>
          <cell r="AU255">
            <v>0</v>
          </cell>
          <cell r="AV255">
            <v>1850</v>
          </cell>
          <cell r="AW255">
            <v>350</v>
          </cell>
          <cell r="AX255">
            <v>0</v>
          </cell>
          <cell r="AY255">
            <v>1500</v>
          </cell>
          <cell r="AZ255">
            <v>0</v>
          </cell>
          <cell r="BA255">
            <v>24000</v>
          </cell>
          <cell r="BB255">
            <v>20900</v>
          </cell>
          <cell r="BC255">
            <v>300</v>
          </cell>
          <cell r="BD255">
            <v>0</v>
          </cell>
          <cell r="BE255">
            <v>1400</v>
          </cell>
          <cell r="BF255">
            <v>0</v>
          </cell>
          <cell r="BG255">
            <v>77496.89</v>
          </cell>
          <cell r="BH255">
            <v>400</v>
          </cell>
          <cell r="BI255">
            <v>6152.5</v>
          </cell>
          <cell r="BJ255">
            <v>0</v>
          </cell>
          <cell r="BK255">
            <v>0</v>
          </cell>
          <cell r="BL255">
            <v>419637</v>
          </cell>
          <cell r="BM255">
            <v>2000</v>
          </cell>
          <cell r="BN255">
            <v>7900</v>
          </cell>
          <cell r="BO255">
            <v>5580</v>
          </cell>
          <cell r="BP255">
            <v>0</v>
          </cell>
          <cell r="BQ255">
            <v>0</v>
          </cell>
          <cell r="BR255">
            <v>214930</v>
          </cell>
          <cell r="BS255">
            <v>16400</v>
          </cell>
          <cell r="BT255">
            <v>3650</v>
          </cell>
          <cell r="BU255">
            <v>0</v>
          </cell>
          <cell r="BV255">
            <v>2500</v>
          </cell>
          <cell r="BW255">
            <v>0</v>
          </cell>
          <cell r="BX255">
            <v>0</v>
          </cell>
          <cell r="BY255">
            <v>2100</v>
          </cell>
          <cell r="BZ255">
            <v>13000</v>
          </cell>
          <cell r="CA255">
            <v>0</v>
          </cell>
          <cell r="CB255">
            <v>0</v>
          </cell>
          <cell r="CC255">
            <v>3260</v>
          </cell>
          <cell r="CD255">
            <v>0</v>
          </cell>
          <cell r="CE255">
            <v>4480</v>
          </cell>
          <cell r="CF255">
            <v>0</v>
          </cell>
          <cell r="CG255">
            <v>0</v>
          </cell>
          <cell r="CH255">
            <v>1350</v>
          </cell>
          <cell r="CI255">
            <v>4400</v>
          </cell>
          <cell r="CJ255">
            <v>4300</v>
          </cell>
          <cell r="CK255">
            <v>0</v>
          </cell>
          <cell r="CL255">
            <v>4790</v>
          </cell>
        </row>
        <row r="256">
          <cell r="A256" t="str">
            <v>5104010107.108</v>
          </cell>
          <cell r="B256" t="str">
            <v>ค่าซ่อมแซมครุภัณฑ์อื่น</v>
          </cell>
          <cell r="C256">
            <v>15670</v>
          </cell>
          <cell r="D256">
            <v>2996</v>
          </cell>
          <cell r="E256">
            <v>68500</v>
          </cell>
          <cell r="F256">
            <v>40003.75</v>
          </cell>
          <cell r="G256">
            <v>35081.01</v>
          </cell>
          <cell r="H256">
            <v>0</v>
          </cell>
          <cell r="I256">
            <v>54280</v>
          </cell>
          <cell r="J256">
            <v>58760.4</v>
          </cell>
          <cell r="K256">
            <v>134240</v>
          </cell>
          <cell r="L256">
            <v>168122.45</v>
          </cell>
          <cell r="M256">
            <v>75004</v>
          </cell>
          <cell r="N256">
            <v>0</v>
          </cell>
          <cell r="O256">
            <v>24948</v>
          </cell>
          <cell r="P256">
            <v>45685.65</v>
          </cell>
          <cell r="Q256">
            <v>109404.05</v>
          </cell>
          <cell r="R256">
            <v>231694.99</v>
          </cell>
          <cell r="S256">
            <v>134701.01</v>
          </cell>
          <cell r="T256">
            <v>0</v>
          </cell>
          <cell r="U256">
            <v>9250</v>
          </cell>
          <cell r="V256">
            <v>6070</v>
          </cell>
          <cell r="W256">
            <v>606674.29</v>
          </cell>
          <cell r="X256">
            <v>0</v>
          </cell>
          <cell r="Y256">
            <v>74637</v>
          </cell>
          <cell r="Z256">
            <v>29680</v>
          </cell>
          <cell r="AA256">
            <v>23196.400000000001</v>
          </cell>
          <cell r="AB256">
            <v>30000</v>
          </cell>
          <cell r="AC256">
            <v>8445</v>
          </cell>
          <cell r="AD256">
            <v>327533.23</v>
          </cell>
          <cell r="AE256">
            <v>48070.49</v>
          </cell>
          <cell r="AF256">
            <v>2290</v>
          </cell>
          <cell r="AG256">
            <v>240794.3</v>
          </cell>
          <cell r="AH256">
            <v>34680</v>
          </cell>
          <cell r="AI256">
            <v>24475</v>
          </cell>
          <cell r="AJ256">
            <v>3800</v>
          </cell>
          <cell r="AK256">
            <v>493196.52</v>
          </cell>
          <cell r="AL256">
            <v>57016</v>
          </cell>
          <cell r="AM256">
            <v>10320</v>
          </cell>
          <cell r="AN256">
            <v>24563.99</v>
          </cell>
          <cell r="AO256">
            <v>54652.15</v>
          </cell>
          <cell r="AP256">
            <v>26065.74</v>
          </cell>
          <cell r="AQ256">
            <v>26935</v>
          </cell>
          <cell r="AR256">
            <v>0</v>
          </cell>
          <cell r="AS256">
            <v>85446.99</v>
          </cell>
          <cell r="AT256">
            <v>125359.01</v>
          </cell>
          <cell r="AU256">
            <v>159981.9</v>
          </cell>
          <cell r="AV256">
            <v>60894.8</v>
          </cell>
          <cell r="AW256">
            <v>38227.769999999997</v>
          </cell>
          <cell r="AX256">
            <v>22750</v>
          </cell>
          <cell r="AY256">
            <v>114091</v>
          </cell>
          <cell r="AZ256">
            <v>24100</v>
          </cell>
          <cell r="BA256">
            <v>0</v>
          </cell>
          <cell r="BB256">
            <v>64552.72</v>
          </cell>
          <cell r="BC256">
            <v>247816.5</v>
          </cell>
          <cell r="BD256">
            <v>169631.2</v>
          </cell>
          <cell r="BE256">
            <v>13700</v>
          </cell>
          <cell r="BF256">
            <v>41000</v>
          </cell>
          <cell r="BG256">
            <v>81675</v>
          </cell>
          <cell r="BH256">
            <v>0</v>
          </cell>
          <cell r="BI256">
            <v>0</v>
          </cell>
          <cell r="BJ256">
            <v>0</v>
          </cell>
          <cell r="BK256">
            <v>56970</v>
          </cell>
          <cell r="BL256">
            <v>332473.86</v>
          </cell>
          <cell r="BM256">
            <v>77887.899999999994</v>
          </cell>
          <cell r="BN256">
            <v>183222.8</v>
          </cell>
          <cell r="BO256">
            <v>14464.26</v>
          </cell>
          <cell r="BP256">
            <v>324810</v>
          </cell>
          <cell r="BQ256">
            <v>0</v>
          </cell>
          <cell r="BR256">
            <v>0</v>
          </cell>
          <cell r="BS256">
            <v>0</v>
          </cell>
          <cell r="BT256">
            <v>11502</v>
          </cell>
          <cell r="BU256">
            <v>111483.7</v>
          </cell>
          <cell r="BV256">
            <v>0</v>
          </cell>
          <cell r="BW256">
            <v>16460</v>
          </cell>
          <cell r="BX256">
            <v>6950</v>
          </cell>
          <cell r="BY256">
            <v>18939</v>
          </cell>
          <cell r="BZ256">
            <v>44546.3</v>
          </cell>
          <cell r="CA256">
            <v>13375</v>
          </cell>
          <cell r="CB256">
            <v>501413.6</v>
          </cell>
          <cell r="CC256">
            <v>0</v>
          </cell>
          <cell r="CD256">
            <v>71569.2</v>
          </cell>
          <cell r="CE256">
            <v>420</v>
          </cell>
          <cell r="CF256">
            <v>61485</v>
          </cell>
          <cell r="CG256">
            <v>3200</v>
          </cell>
          <cell r="CH256">
            <v>10272.299999999999</v>
          </cell>
          <cell r="CI256">
            <v>56339.1</v>
          </cell>
          <cell r="CJ256">
            <v>72643</v>
          </cell>
          <cell r="CK256">
            <v>115879.29</v>
          </cell>
          <cell r="CL256">
            <v>0</v>
          </cell>
        </row>
        <row r="257">
          <cell r="A257" t="str">
            <v>5104010107.109</v>
          </cell>
          <cell r="B257" t="str">
            <v>ค่าจ้างเหมาบำรุงรักษาดูแลลิฟท์</v>
          </cell>
          <cell r="C257">
            <v>1120310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51360</v>
          </cell>
          <cell r="N257">
            <v>0</v>
          </cell>
          <cell r="O257">
            <v>12840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162640.07999999999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>
            <v>0</v>
          </cell>
          <cell r="AJ257">
            <v>0</v>
          </cell>
          <cell r="AK257">
            <v>212000</v>
          </cell>
          <cell r="AL257">
            <v>0</v>
          </cell>
          <cell r="AM257">
            <v>0</v>
          </cell>
          <cell r="AN257">
            <v>0</v>
          </cell>
          <cell r="AO257">
            <v>0</v>
          </cell>
          <cell r="AP257">
            <v>0</v>
          </cell>
          <cell r="AQ257">
            <v>0</v>
          </cell>
          <cell r="AR257">
            <v>0</v>
          </cell>
          <cell r="AS257">
            <v>0</v>
          </cell>
          <cell r="AT257">
            <v>0</v>
          </cell>
          <cell r="AU257">
            <v>0</v>
          </cell>
          <cell r="AV257">
            <v>0</v>
          </cell>
          <cell r="AW257">
            <v>0</v>
          </cell>
          <cell r="AX257">
            <v>32100</v>
          </cell>
          <cell r="AY257">
            <v>0</v>
          </cell>
          <cell r="AZ257">
            <v>0</v>
          </cell>
          <cell r="BA257">
            <v>170593.75</v>
          </cell>
          <cell r="BB257">
            <v>0</v>
          </cell>
          <cell r="BC257">
            <v>110027</v>
          </cell>
          <cell r="BD257">
            <v>0</v>
          </cell>
          <cell r="BE257">
            <v>0</v>
          </cell>
          <cell r="BF257">
            <v>0</v>
          </cell>
          <cell r="BG257">
            <v>0</v>
          </cell>
          <cell r="BH257">
            <v>0</v>
          </cell>
          <cell r="BI257">
            <v>0</v>
          </cell>
          <cell r="BJ257">
            <v>0</v>
          </cell>
          <cell r="BK257">
            <v>0</v>
          </cell>
          <cell r="BL257">
            <v>288000</v>
          </cell>
          <cell r="BM257">
            <v>0</v>
          </cell>
          <cell r="BN257">
            <v>0</v>
          </cell>
          <cell r="BO257">
            <v>0</v>
          </cell>
          <cell r="BP257">
            <v>0</v>
          </cell>
          <cell r="BQ257">
            <v>0</v>
          </cell>
          <cell r="BR257">
            <v>2516762.83</v>
          </cell>
          <cell r="BS257">
            <v>0</v>
          </cell>
          <cell r="BT257">
            <v>0</v>
          </cell>
          <cell r="BU257">
            <v>38520</v>
          </cell>
          <cell r="BV257">
            <v>0</v>
          </cell>
          <cell r="BW257">
            <v>0</v>
          </cell>
          <cell r="BX257">
            <v>0</v>
          </cell>
          <cell r="BY257">
            <v>0</v>
          </cell>
          <cell r="BZ257">
            <v>0</v>
          </cell>
          <cell r="CA257">
            <v>0</v>
          </cell>
          <cell r="CB257">
            <v>0</v>
          </cell>
          <cell r="CC257">
            <v>0</v>
          </cell>
          <cell r="CD257">
            <v>0</v>
          </cell>
          <cell r="CE257">
            <v>12840</v>
          </cell>
          <cell r="CF257">
            <v>0</v>
          </cell>
          <cell r="CG257">
            <v>0</v>
          </cell>
          <cell r="CH257">
            <v>0</v>
          </cell>
          <cell r="CI257">
            <v>0</v>
          </cell>
          <cell r="CJ257">
            <v>123531.5</v>
          </cell>
          <cell r="CK257">
            <v>0</v>
          </cell>
          <cell r="CL257">
            <v>0</v>
          </cell>
        </row>
        <row r="258">
          <cell r="A258" t="str">
            <v>5104010107.110</v>
          </cell>
          <cell r="B258" t="str">
            <v>ค่าจ้างเหมาบำรุงรักษาสวนหย่อม</v>
          </cell>
          <cell r="C258">
            <v>0</v>
          </cell>
          <cell r="D258">
            <v>0</v>
          </cell>
          <cell r="E258">
            <v>14000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15000</v>
          </cell>
          <cell r="M258">
            <v>0</v>
          </cell>
          <cell r="N258">
            <v>0</v>
          </cell>
          <cell r="O258">
            <v>0</v>
          </cell>
          <cell r="P258">
            <v>109000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166974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0</v>
          </cell>
          <cell r="AB258">
            <v>0</v>
          </cell>
          <cell r="AC258">
            <v>0</v>
          </cell>
          <cell r="AD258">
            <v>0</v>
          </cell>
          <cell r="AE258">
            <v>0</v>
          </cell>
          <cell r="AF258">
            <v>0</v>
          </cell>
          <cell r="AG258">
            <v>0</v>
          </cell>
          <cell r="AH258">
            <v>0</v>
          </cell>
          <cell r="AI258">
            <v>0</v>
          </cell>
          <cell r="AJ258">
            <v>0</v>
          </cell>
          <cell r="AK258">
            <v>0</v>
          </cell>
          <cell r="AL258">
            <v>0</v>
          </cell>
          <cell r="AM258">
            <v>0</v>
          </cell>
          <cell r="AN258">
            <v>0</v>
          </cell>
          <cell r="AO258">
            <v>0</v>
          </cell>
          <cell r="AP258">
            <v>3000</v>
          </cell>
          <cell r="AQ258">
            <v>0</v>
          </cell>
          <cell r="AR258">
            <v>0</v>
          </cell>
          <cell r="AS258">
            <v>0</v>
          </cell>
          <cell r="AT258">
            <v>66400</v>
          </cell>
          <cell r="AU258">
            <v>0</v>
          </cell>
          <cell r="AV258">
            <v>0</v>
          </cell>
          <cell r="AW258">
            <v>0</v>
          </cell>
          <cell r="AX258">
            <v>0</v>
          </cell>
          <cell r="AY258">
            <v>0</v>
          </cell>
          <cell r="AZ258">
            <v>0</v>
          </cell>
          <cell r="BA258">
            <v>0</v>
          </cell>
          <cell r="BB258">
            <v>84000</v>
          </cell>
          <cell r="BC258">
            <v>0</v>
          </cell>
          <cell r="BD258">
            <v>0</v>
          </cell>
          <cell r="BE258">
            <v>0</v>
          </cell>
          <cell r="BF258">
            <v>0</v>
          </cell>
          <cell r="BG258">
            <v>0</v>
          </cell>
          <cell r="BH258">
            <v>0</v>
          </cell>
          <cell r="BI258">
            <v>0</v>
          </cell>
          <cell r="BJ258">
            <v>0</v>
          </cell>
          <cell r="BK258">
            <v>0</v>
          </cell>
          <cell r="BL258">
            <v>0</v>
          </cell>
          <cell r="BM258">
            <v>8400</v>
          </cell>
          <cell r="BN258">
            <v>0</v>
          </cell>
          <cell r="BO258">
            <v>6000</v>
          </cell>
          <cell r="BP258">
            <v>6000</v>
          </cell>
          <cell r="BQ258">
            <v>0</v>
          </cell>
          <cell r="BR258">
            <v>1742700</v>
          </cell>
          <cell r="BS258">
            <v>0</v>
          </cell>
          <cell r="BT258">
            <v>500</v>
          </cell>
          <cell r="BU258">
            <v>0</v>
          </cell>
          <cell r="BV258">
            <v>0</v>
          </cell>
          <cell r="BW258">
            <v>0</v>
          </cell>
          <cell r="BX258">
            <v>0</v>
          </cell>
          <cell r="BY258">
            <v>0</v>
          </cell>
          <cell r="BZ258">
            <v>0</v>
          </cell>
          <cell r="CA258">
            <v>0</v>
          </cell>
          <cell r="CB258">
            <v>0</v>
          </cell>
          <cell r="CC258">
            <v>0</v>
          </cell>
          <cell r="CD258">
            <v>0</v>
          </cell>
          <cell r="CE258">
            <v>0</v>
          </cell>
          <cell r="CF258">
            <v>4800</v>
          </cell>
          <cell r="CG258">
            <v>0</v>
          </cell>
          <cell r="CH258">
            <v>0</v>
          </cell>
          <cell r="CI258">
            <v>0</v>
          </cell>
          <cell r="CJ258">
            <v>0</v>
          </cell>
          <cell r="CK258">
            <v>13000</v>
          </cell>
          <cell r="CL258">
            <v>0</v>
          </cell>
        </row>
        <row r="259">
          <cell r="A259" t="str">
            <v>5104010107.111</v>
          </cell>
          <cell r="B259" t="str">
            <v>ค่าจ้างเหมาบำรุงรักษาครุภัณฑ์วิทยาศาสตร์และการแพทย์</v>
          </cell>
          <cell r="C259">
            <v>726670.75</v>
          </cell>
          <cell r="D259">
            <v>57780</v>
          </cell>
          <cell r="E259">
            <v>10000</v>
          </cell>
          <cell r="F259">
            <v>67297.850000000006</v>
          </cell>
          <cell r="G259">
            <v>68900</v>
          </cell>
          <cell r="H259">
            <v>0</v>
          </cell>
          <cell r="I259">
            <v>37605</v>
          </cell>
          <cell r="J259">
            <v>203037.5</v>
          </cell>
          <cell r="K259">
            <v>0</v>
          </cell>
          <cell r="L259">
            <v>159705</v>
          </cell>
          <cell r="M259">
            <v>123460</v>
          </cell>
          <cell r="N259">
            <v>800</v>
          </cell>
          <cell r="O259">
            <v>105200</v>
          </cell>
          <cell r="P259">
            <v>48850</v>
          </cell>
          <cell r="Q259">
            <v>43890</v>
          </cell>
          <cell r="R259">
            <v>0</v>
          </cell>
          <cell r="S259">
            <v>10588.9</v>
          </cell>
          <cell r="T259">
            <v>80780</v>
          </cell>
          <cell r="U259">
            <v>56000</v>
          </cell>
          <cell r="V259">
            <v>23550</v>
          </cell>
          <cell r="W259">
            <v>33700</v>
          </cell>
          <cell r="X259">
            <v>18750</v>
          </cell>
          <cell r="Y259">
            <v>56500</v>
          </cell>
          <cell r="Z259">
            <v>35400</v>
          </cell>
          <cell r="AA259">
            <v>7000</v>
          </cell>
          <cell r="AB259">
            <v>4000</v>
          </cell>
          <cell r="AC259">
            <v>0</v>
          </cell>
          <cell r="AD259">
            <v>0</v>
          </cell>
          <cell r="AE259">
            <v>15800</v>
          </cell>
          <cell r="AF259">
            <v>9000</v>
          </cell>
          <cell r="AG259">
            <v>0</v>
          </cell>
          <cell r="AH259">
            <v>55779</v>
          </cell>
          <cell r="AI259">
            <v>43060</v>
          </cell>
          <cell r="AJ259">
            <v>14900</v>
          </cell>
          <cell r="AK259">
            <v>992750</v>
          </cell>
          <cell r="AL259">
            <v>0</v>
          </cell>
          <cell r="AM259">
            <v>0</v>
          </cell>
          <cell r="AN259">
            <v>0</v>
          </cell>
          <cell r="AO259">
            <v>0</v>
          </cell>
          <cell r="AP259">
            <v>9800</v>
          </cell>
          <cell r="AQ259">
            <v>0</v>
          </cell>
          <cell r="AR259">
            <v>0</v>
          </cell>
          <cell r="AS259">
            <v>5350</v>
          </cell>
          <cell r="AT259">
            <v>0</v>
          </cell>
          <cell r="AU259">
            <v>0</v>
          </cell>
          <cell r="AV259">
            <v>0</v>
          </cell>
          <cell r="AW259">
            <v>0</v>
          </cell>
          <cell r="AX259">
            <v>4000</v>
          </cell>
          <cell r="AY259">
            <v>3600</v>
          </cell>
          <cell r="AZ259">
            <v>0</v>
          </cell>
          <cell r="BA259">
            <v>0</v>
          </cell>
          <cell r="BB259">
            <v>13700</v>
          </cell>
          <cell r="BC259">
            <v>788590</v>
          </cell>
          <cell r="BD259">
            <v>0</v>
          </cell>
          <cell r="BE259">
            <v>84903</v>
          </cell>
          <cell r="BF259">
            <v>0</v>
          </cell>
          <cell r="BG259">
            <v>1260876.31</v>
          </cell>
          <cell r="BH259">
            <v>13267</v>
          </cell>
          <cell r="BI259">
            <v>0</v>
          </cell>
          <cell r="BJ259">
            <v>0</v>
          </cell>
          <cell r="BK259">
            <v>0</v>
          </cell>
          <cell r="BL259">
            <v>0</v>
          </cell>
          <cell r="BM259">
            <v>11951</v>
          </cell>
          <cell r="BN259">
            <v>15400</v>
          </cell>
          <cell r="BO259">
            <v>0</v>
          </cell>
          <cell r="BP259">
            <v>627000</v>
          </cell>
          <cell r="BQ259">
            <v>0</v>
          </cell>
          <cell r="BR259">
            <v>3162995.35</v>
          </cell>
          <cell r="BS259">
            <v>11000</v>
          </cell>
          <cell r="BT259">
            <v>0</v>
          </cell>
          <cell r="BU259">
            <v>0</v>
          </cell>
          <cell r="BV259">
            <v>600</v>
          </cell>
          <cell r="BW259">
            <v>0</v>
          </cell>
          <cell r="BX259">
            <v>123075</v>
          </cell>
          <cell r="BY259">
            <v>1284</v>
          </cell>
          <cell r="BZ259">
            <v>19800</v>
          </cell>
          <cell r="CA259">
            <v>0</v>
          </cell>
          <cell r="CB259">
            <v>0</v>
          </cell>
          <cell r="CC259">
            <v>105490</v>
          </cell>
          <cell r="CD259">
            <v>10100</v>
          </cell>
          <cell r="CE259">
            <v>0</v>
          </cell>
          <cell r="CF259">
            <v>14350</v>
          </cell>
          <cell r="CG259">
            <v>64950</v>
          </cell>
          <cell r="CH259">
            <v>0</v>
          </cell>
          <cell r="CI259">
            <v>69330</v>
          </cell>
          <cell r="CJ259">
            <v>0</v>
          </cell>
          <cell r="CK259">
            <v>0</v>
          </cell>
          <cell r="CL259">
            <v>38350</v>
          </cell>
        </row>
        <row r="260">
          <cell r="A260" t="str">
            <v>5104010107.112</v>
          </cell>
          <cell r="B260" t="str">
            <v>ค่าจ้างเหมาบำรุงรักษาเครื่องปรับอากาศ</v>
          </cell>
          <cell r="C260">
            <v>360450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107200</v>
          </cell>
          <cell r="K260">
            <v>51945.05</v>
          </cell>
          <cell r="L260">
            <v>66400</v>
          </cell>
          <cell r="M260">
            <v>0</v>
          </cell>
          <cell r="N260">
            <v>1300</v>
          </cell>
          <cell r="O260">
            <v>6600</v>
          </cell>
          <cell r="P260">
            <v>38600</v>
          </cell>
          <cell r="Q260">
            <v>0</v>
          </cell>
          <cell r="R260">
            <v>0</v>
          </cell>
          <cell r="S260">
            <v>203300</v>
          </cell>
          <cell r="T260">
            <v>48358</v>
          </cell>
          <cell r="U260">
            <v>2500</v>
          </cell>
          <cell r="V260">
            <v>0</v>
          </cell>
          <cell r="W260">
            <v>0</v>
          </cell>
          <cell r="X260">
            <v>44030.5</v>
          </cell>
          <cell r="Y260">
            <v>126600</v>
          </cell>
          <cell r="Z260">
            <v>6000</v>
          </cell>
          <cell r="AA260">
            <v>0</v>
          </cell>
          <cell r="AB260">
            <v>12400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  <cell r="AH260">
            <v>0</v>
          </cell>
          <cell r="AI260">
            <v>0</v>
          </cell>
          <cell r="AJ260">
            <v>0</v>
          </cell>
          <cell r="AK260">
            <v>549800</v>
          </cell>
          <cell r="AL260">
            <v>127900</v>
          </cell>
          <cell r="AM260">
            <v>0</v>
          </cell>
          <cell r="AN260">
            <v>0</v>
          </cell>
          <cell r="AO260">
            <v>165050</v>
          </cell>
          <cell r="AP260">
            <v>237600</v>
          </cell>
          <cell r="AQ260">
            <v>4050</v>
          </cell>
          <cell r="AR260">
            <v>0</v>
          </cell>
          <cell r="AS260">
            <v>13250</v>
          </cell>
          <cell r="AT260">
            <v>0</v>
          </cell>
          <cell r="AU260">
            <v>166930</v>
          </cell>
          <cell r="AV260">
            <v>0</v>
          </cell>
          <cell r="AW260">
            <v>43800</v>
          </cell>
          <cell r="AX260">
            <v>0</v>
          </cell>
          <cell r="AY260">
            <v>0</v>
          </cell>
          <cell r="AZ260">
            <v>0</v>
          </cell>
          <cell r="BA260">
            <v>99048</v>
          </cell>
          <cell r="BB260">
            <v>0</v>
          </cell>
          <cell r="BC260">
            <v>420157.11</v>
          </cell>
          <cell r="BD260">
            <v>0</v>
          </cell>
          <cell r="BE260">
            <v>10513</v>
          </cell>
          <cell r="BF260">
            <v>0</v>
          </cell>
          <cell r="BG260">
            <v>0</v>
          </cell>
          <cell r="BH260">
            <v>5202.9799999999996</v>
          </cell>
          <cell r="BI260">
            <v>0</v>
          </cell>
          <cell r="BJ260">
            <v>5200</v>
          </cell>
          <cell r="BK260">
            <v>0</v>
          </cell>
          <cell r="BL260">
            <v>0</v>
          </cell>
          <cell r="BM260">
            <v>0</v>
          </cell>
          <cell r="BN260">
            <v>14500</v>
          </cell>
          <cell r="BO260">
            <v>0</v>
          </cell>
          <cell r="BP260">
            <v>0</v>
          </cell>
          <cell r="BQ260">
            <v>0</v>
          </cell>
          <cell r="BR260">
            <v>2715464</v>
          </cell>
          <cell r="BS260">
            <v>90552</v>
          </cell>
          <cell r="BT260">
            <v>0</v>
          </cell>
          <cell r="BU260">
            <v>0</v>
          </cell>
          <cell r="BV260">
            <v>0</v>
          </cell>
          <cell r="BW260">
            <v>0</v>
          </cell>
          <cell r="BX260">
            <v>269852</v>
          </cell>
          <cell r="BY260">
            <v>0</v>
          </cell>
          <cell r="BZ260">
            <v>36000</v>
          </cell>
          <cell r="CA260">
            <v>62450</v>
          </cell>
          <cell r="CB260">
            <v>94860</v>
          </cell>
          <cell r="CC260">
            <v>0</v>
          </cell>
          <cell r="CD260">
            <v>192410</v>
          </cell>
          <cell r="CE260">
            <v>18700</v>
          </cell>
          <cell r="CF260">
            <v>94240.25</v>
          </cell>
          <cell r="CG260">
            <v>39642.480000000003</v>
          </cell>
          <cell r="CH260">
            <v>59390</v>
          </cell>
          <cell r="CI260">
            <v>32590</v>
          </cell>
          <cell r="CJ260">
            <v>0</v>
          </cell>
          <cell r="CK260">
            <v>6800</v>
          </cell>
          <cell r="CL260">
            <v>20400</v>
          </cell>
        </row>
        <row r="261">
          <cell r="A261" t="str">
            <v>5104010107.113</v>
          </cell>
          <cell r="B261" t="str">
            <v>ค่าจ้างเหมาซ่อมแซมบ้านพัก</v>
          </cell>
          <cell r="C261">
            <v>0</v>
          </cell>
          <cell r="D261">
            <v>0</v>
          </cell>
          <cell r="E261">
            <v>123500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500</v>
          </cell>
          <cell r="L261">
            <v>94800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35000</v>
          </cell>
          <cell r="R261">
            <v>0</v>
          </cell>
          <cell r="S261">
            <v>31200</v>
          </cell>
          <cell r="T261">
            <v>19616</v>
          </cell>
          <cell r="U261">
            <v>0</v>
          </cell>
          <cell r="V261">
            <v>14175</v>
          </cell>
          <cell r="W261">
            <v>0</v>
          </cell>
          <cell r="X261">
            <v>0</v>
          </cell>
          <cell r="Y261">
            <v>0</v>
          </cell>
          <cell r="Z261">
            <v>303560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J261">
            <v>0</v>
          </cell>
          <cell r="AK261">
            <v>0</v>
          </cell>
          <cell r="AL261">
            <v>56500</v>
          </cell>
          <cell r="AM261">
            <v>74000</v>
          </cell>
          <cell r="AN261">
            <v>0</v>
          </cell>
          <cell r="AO261">
            <v>0</v>
          </cell>
          <cell r="AP261">
            <v>0</v>
          </cell>
          <cell r="AQ261">
            <v>0</v>
          </cell>
          <cell r="AR261">
            <v>0</v>
          </cell>
          <cell r="AS261">
            <v>44000</v>
          </cell>
          <cell r="AT261">
            <v>822871</v>
          </cell>
          <cell r="AU261">
            <v>0</v>
          </cell>
          <cell r="AV261">
            <v>0</v>
          </cell>
          <cell r="AW261">
            <v>6000</v>
          </cell>
          <cell r="AX261">
            <v>0</v>
          </cell>
          <cell r="AY261">
            <v>0</v>
          </cell>
          <cell r="AZ261">
            <v>0</v>
          </cell>
          <cell r="BA261">
            <v>109800</v>
          </cell>
          <cell r="BB261">
            <v>0</v>
          </cell>
          <cell r="BC261">
            <v>0</v>
          </cell>
          <cell r="BD261">
            <v>27000</v>
          </cell>
          <cell r="BE261">
            <v>1885</v>
          </cell>
          <cell r="BF261">
            <v>0</v>
          </cell>
          <cell r="BG261">
            <v>0</v>
          </cell>
          <cell r="BH261">
            <v>0</v>
          </cell>
          <cell r="BI261">
            <v>0</v>
          </cell>
          <cell r="BJ261">
            <v>0</v>
          </cell>
          <cell r="BK261">
            <v>0</v>
          </cell>
          <cell r="BL261">
            <v>0</v>
          </cell>
          <cell r="BM261">
            <v>17890</v>
          </cell>
          <cell r="BN261">
            <v>0</v>
          </cell>
          <cell r="BO261">
            <v>0</v>
          </cell>
          <cell r="BP261">
            <v>0</v>
          </cell>
          <cell r="BQ261">
            <v>0</v>
          </cell>
          <cell r="BR261">
            <v>49485</v>
          </cell>
          <cell r="BS261">
            <v>0</v>
          </cell>
          <cell r="BT261">
            <v>0</v>
          </cell>
          <cell r="BU261">
            <v>0</v>
          </cell>
          <cell r="BV261">
            <v>0</v>
          </cell>
          <cell r="BW261">
            <v>0</v>
          </cell>
          <cell r="BX261">
            <v>31200</v>
          </cell>
          <cell r="BY261">
            <v>0</v>
          </cell>
          <cell r="BZ261">
            <v>0</v>
          </cell>
          <cell r="CA261">
            <v>47200</v>
          </cell>
          <cell r="CB261">
            <v>0</v>
          </cell>
          <cell r="CC261">
            <v>0</v>
          </cell>
          <cell r="CD261">
            <v>106445</v>
          </cell>
          <cell r="CE261">
            <v>0</v>
          </cell>
          <cell r="CF261">
            <v>0</v>
          </cell>
          <cell r="CG261">
            <v>0</v>
          </cell>
          <cell r="CH261">
            <v>0</v>
          </cell>
          <cell r="CI261">
            <v>23500</v>
          </cell>
          <cell r="CJ261">
            <v>0</v>
          </cell>
          <cell r="CK261">
            <v>0</v>
          </cell>
          <cell r="CL261">
            <v>0</v>
          </cell>
        </row>
        <row r="262">
          <cell r="A262" t="str">
            <v>5104010110.101</v>
          </cell>
          <cell r="B262" t="str">
            <v>ค่าเชื้อเพลิง</v>
          </cell>
          <cell r="C262">
            <v>2584282.19</v>
          </cell>
          <cell r="D262">
            <v>570720.77</v>
          </cell>
          <cell r="E262">
            <v>561968</v>
          </cell>
          <cell r="F262">
            <v>569541.91</v>
          </cell>
          <cell r="G262">
            <v>331676.59999999998</v>
          </cell>
          <cell r="H262">
            <v>442658.42</v>
          </cell>
          <cell r="I262">
            <v>454087</v>
          </cell>
          <cell r="J262">
            <v>762193.32</v>
          </cell>
          <cell r="K262">
            <v>483812</v>
          </cell>
          <cell r="L262">
            <v>449234.59</v>
          </cell>
          <cell r="M262">
            <v>1096330.77</v>
          </cell>
          <cell r="N262">
            <v>194517</v>
          </cell>
          <cell r="O262">
            <v>1520827.88</v>
          </cell>
          <cell r="P262">
            <v>790256</v>
          </cell>
          <cell r="Q262">
            <v>1216259</v>
          </cell>
          <cell r="R262">
            <v>1163472.8</v>
          </cell>
          <cell r="S262">
            <v>881375.91</v>
          </cell>
          <cell r="T262">
            <v>766984</v>
          </cell>
          <cell r="U262">
            <v>650079.03</v>
          </cell>
          <cell r="V262">
            <v>406194.8</v>
          </cell>
          <cell r="W262">
            <v>5429112.7999999998</v>
          </cell>
          <cell r="X262">
            <v>285742.59999999998</v>
          </cell>
          <cell r="Y262">
            <v>894818</v>
          </cell>
          <cell r="Z262">
            <v>993558</v>
          </cell>
          <cell r="AA262">
            <v>411561</v>
          </cell>
          <cell r="AB262">
            <v>441862.40000000002</v>
          </cell>
          <cell r="AC262">
            <v>529949.19999999995</v>
          </cell>
          <cell r="AD262">
            <v>963128.1</v>
          </cell>
          <cell r="AE262">
            <v>584826</v>
          </cell>
          <cell r="AF262">
            <v>392798.1</v>
          </cell>
          <cell r="AG262">
            <v>499824.5</v>
          </cell>
          <cell r="AH262">
            <v>610823.43999999994</v>
          </cell>
          <cell r="AI262">
            <v>492560.5</v>
          </cell>
          <cell r="AJ262">
            <v>412253.72</v>
          </cell>
          <cell r="AK262">
            <v>5810528.1399999997</v>
          </cell>
          <cell r="AL262">
            <v>806040.2</v>
          </cell>
          <cell r="AM262">
            <v>507002</v>
          </cell>
          <cell r="AN262">
            <v>1244822.76</v>
          </cell>
          <cell r="AO262">
            <v>799794.5</v>
          </cell>
          <cell r="AP262">
            <v>871390</v>
          </cell>
          <cell r="AQ262">
            <v>360804</v>
          </cell>
          <cell r="AR262">
            <v>1489031.89</v>
          </cell>
          <cell r="AS262">
            <v>742195.29</v>
          </cell>
          <cell r="AT262">
            <v>2274188</v>
          </cell>
          <cell r="AU262">
            <v>917968.59</v>
          </cell>
          <cell r="AV262">
            <v>821188</v>
          </cell>
          <cell r="AW262">
            <v>428509.27</v>
          </cell>
          <cell r="AX262">
            <v>708256</v>
          </cell>
          <cell r="AY262">
            <v>0</v>
          </cell>
          <cell r="AZ262">
            <v>607441.06000000006</v>
          </cell>
          <cell r="BA262">
            <v>1780142.35</v>
          </cell>
          <cell r="BB262">
            <v>945106.6</v>
          </cell>
          <cell r="BC262">
            <v>1152351.42</v>
          </cell>
          <cell r="BD262">
            <v>785951</v>
          </cell>
          <cell r="BE262">
            <v>273966.7</v>
          </cell>
          <cell r="BF262">
            <v>496182.31</v>
          </cell>
          <cell r="BG262">
            <v>0</v>
          </cell>
          <cell r="BH262">
            <v>0</v>
          </cell>
          <cell r="BI262">
            <v>194382</v>
          </cell>
          <cell r="BJ262">
            <v>430037</v>
          </cell>
          <cell r="BK262">
            <v>340446.7</v>
          </cell>
          <cell r="BL262">
            <v>2001701.05</v>
          </cell>
          <cell r="BM262">
            <v>615582.6</v>
          </cell>
          <cell r="BN262">
            <v>673817</v>
          </cell>
          <cell r="BO262">
            <v>1227344.6200000001</v>
          </cell>
          <cell r="BP262">
            <v>732816.7</v>
          </cell>
          <cell r="BQ262">
            <v>330972.96000000002</v>
          </cell>
          <cell r="BR262">
            <v>6356742.6799999997</v>
          </cell>
          <cell r="BS262">
            <v>397921</v>
          </cell>
          <cell r="BT262">
            <v>487588</v>
          </cell>
          <cell r="BU262">
            <v>801822.63</v>
          </cell>
          <cell r="BV262">
            <v>329847</v>
          </cell>
          <cell r="BW262">
            <v>506322.9</v>
          </cell>
          <cell r="BX262">
            <v>876062.5</v>
          </cell>
          <cell r="BY262">
            <v>482597.2</v>
          </cell>
          <cell r="BZ262">
            <v>530230.84</v>
          </cell>
          <cell r="CA262">
            <v>526897.5</v>
          </cell>
          <cell r="CB262">
            <v>948225</v>
          </cell>
          <cell r="CC262">
            <v>981198</v>
          </cell>
          <cell r="CD262">
            <v>1110325.3999999999</v>
          </cell>
          <cell r="CE262">
            <v>870540.02</v>
          </cell>
          <cell r="CF262">
            <v>142133.5</v>
          </cell>
          <cell r="CG262">
            <v>361815.33</v>
          </cell>
          <cell r="CH262">
            <v>673047</v>
          </cell>
          <cell r="CI262">
            <v>292359.78000000003</v>
          </cell>
          <cell r="CJ262">
            <v>1341883.99</v>
          </cell>
          <cell r="CK262">
            <v>236475.7</v>
          </cell>
          <cell r="CL262">
            <v>224632.5</v>
          </cell>
        </row>
        <row r="263">
          <cell r="A263" t="str">
            <v>5104010112.101</v>
          </cell>
          <cell r="B263" t="str">
            <v>ค่าจ้างเหมาทำความสะอาด</v>
          </cell>
          <cell r="C263">
            <v>0</v>
          </cell>
          <cell r="D263">
            <v>0</v>
          </cell>
          <cell r="E263">
            <v>462000</v>
          </cell>
          <cell r="F263">
            <v>0</v>
          </cell>
          <cell r="G263">
            <v>178800</v>
          </cell>
          <cell r="H263">
            <v>0</v>
          </cell>
          <cell r="I263">
            <v>0</v>
          </cell>
          <cell r="J263">
            <v>0</v>
          </cell>
          <cell r="K263">
            <v>91800</v>
          </cell>
          <cell r="L263">
            <v>6000</v>
          </cell>
          <cell r="M263">
            <v>0</v>
          </cell>
          <cell r="N263">
            <v>0</v>
          </cell>
          <cell r="O263">
            <v>0</v>
          </cell>
          <cell r="P263">
            <v>5400</v>
          </cell>
          <cell r="Q263">
            <v>0</v>
          </cell>
          <cell r="R263">
            <v>1063400</v>
          </cell>
          <cell r="S263">
            <v>11100</v>
          </cell>
          <cell r="T263">
            <v>473615</v>
          </cell>
          <cell r="U263">
            <v>3300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  <cell r="AA263">
            <v>0</v>
          </cell>
          <cell r="AB263">
            <v>0</v>
          </cell>
          <cell r="AC263">
            <v>0</v>
          </cell>
          <cell r="AD263">
            <v>0</v>
          </cell>
          <cell r="AE263">
            <v>0</v>
          </cell>
          <cell r="AF263">
            <v>0</v>
          </cell>
          <cell r="AG263">
            <v>0</v>
          </cell>
          <cell r="AH263">
            <v>0</v>
          </cell>
          <cell r="AI263">
            <v>0</v>
          </cell>
          <cell r="AJ263">
            <v>0</v>
          </cell>
          <cell r="AK263">
            <v>99000</v>
          </cell>
          <cell r="AL263">
            <v>0</v>
          </cell>
          <cell r="AM263">
            <v>0</v>
          </cell>
          <cell r="AN263">
            <v>0</v>
          </cell>
          <cell r="AO263">
            <v>0</v>
          </cell>
          <cell r="AP263">
            <v>0</v>
          </cell>
          <cell r="AQ263">
            <v>0</v>
          </cell>
          <cell r="AR263">
            <v>0</v>
          </cell>
          <cell r="AS263">
            <v>0</v>
          </cell>
          <cell r="AT263">
            <v>626400</v>
          </cell>
          <cell r="AU263">
            <v>0</v>
          </cell>
          <cell r="AV263">
            <v>288000</v>
          </cell>
          <cell r="AW263">
            <v>0</v>
          </cell>
          <cell r="AX263">
            <v>0</v>
          </cell>
          <cell r="AY263">
            <v>0</v>
          </cell>
          <cell r="AZ263">
            <v>0</v>
          </cell>
          <cell r="BA263">
            <v>1930280</v>
          </cell>
          <cell r="BB263">
            <v>417742</v>
          </cell>
          <cell r="BC263">
            <v>5370072.2000000002</v>
          </cell>
          <cell r="BD263">
            <v>0</v>
          </cell>
          <cell r="BE263">
            <v>435000</v>
          </cell>
          <cell r="BF263">
            <v>1800</v>
          </cell>
          <cell r="BG263">
            <v>18400</v>
          </cell>
          <cell r="BH263">
            <v>0</v>
          </cell>
          <cell r="BI263">
            <v>0</v>
          </cell>
          <cell r="BJ263">
            <v>53400</v>
          </cell>
          <cell r="BK263">
            <v>0</v>
          </cell>
          <cell r="BL263">
            <v>0</v>
          </cell>
          <cell r="BM263">
            <v>898333.39</v>
          </cell>
          <cell r="BN263">
            <v>738785</v>
          </cell>
          <cell r="BO263">
            <v>312999</v>
          </cell>
          <cell r="BP263">
            <v>586129</v>
          </cell>
          <cell r="BQ263">
            <v>644944.69999999995</v>
          </cell>
          <cell r="BR263">
            <v>10599667</v>
          </cell>
          <cell r="BS263">
            <v>0</v>
          </cell>
          <cell r="BT263">
            <v>499900</v>
          </cell>
          <cell r="BU263">
            <v>0</v>
          </cell>
          <cell r="BV263">
            <v>5440</v>
          </cell>
          <cell r="BW263">
            <v>0</v>
          </cell>
          <cell r="BX263">
            <v>1243000</v>
          </cell>
          <cell r="BY263">
            <v>0</v>
          </cell>
          <cell r="BZ263">
            <v>0</v>
          </cell>
          <cell r="CA263">
            <v>178200</v>
          </cell>
          <cell r="CB263">
            <v>297600</v>
          </cell>
          <cell r="CC263">
            <v>16500</v>
          </cell>
          <cell r="CD263">
            <v>986149.68</v>
          </cell>
          <cell r="CE263">
            <v>0</v>
          </cell>
          <cell r="CF263">
            <v>4800</v>
          </cell>
          <cell r="CG263">
            <v>0</v>
          </cell>
          <cell r="CH263">
            <v>0</v>
          </cell>
          <cell r="CI263">
            <v>0</v>
          </cell>
          <cell r="CJ263">
            <v>1448833.26</v>
          </cell>
          <cell r="CK263">
            <v>12000</v>
          </cell>
          <cell r="CL263">
            <v>0</v>
          </cell>
        </row>
        <row r="264">
          <cell r="A264" t="str">
            <v>5104010112.103</v>
          </cell>
          <cell r="B264" t="str">
            <v>ค่าจ้างเหมาประกอบอาหารผู้ป่วย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35107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133755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31250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10000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24975</v>
          </cell>
          <cell r="AH264">
            <v>0</v>
          </cell>
          <cell r="AI264">
            <v>0</v>
          </cell>
          <cell r="AJ264">
            <v>564830</v>
          </cell>
          <cell r="AK264">
            <v>0</v>
          </cell>
          <cell r="AL264">
            <v>634410</v>
          </cell>
          <cell r="AM264">
            <v>0</v>
          </cell>
          <cell r="AN264">
            <v>0</v>
          </cell>
          <cell r="AO264">
            <v>0</v>
          </cell>
          <cell r="AP264">
            <v>0</v>
          </cell>
          <cell r="AQ264">
            <v>57550</v>
          </cell>
          <cell r="AR264">
            <v>0</v>
          </cell>
          <cell r="AS264">
            <v>0</v>
          </cell>
          <cell r="AT264">
            <v>0</v>
          </cell>
          <cell r="AU264">
            <v>0</v>
          </cell>
          <cell r="AV264">
            <v>0</v>
          </cell>
          <cell r="AW264">
            <v>0</v>
          </cell>
          <cell r="AX264">
            <v>1021666</v>
          </cell>
          <cell r="AY264">
            <v>0</v>
          </cell>
          <cell r="AZ264">
            <v>0</v>
          </cell>
          <cell r="BA264">
            <v>0</v>
          </cell>
          <cell r="BB264">
            <v>0</v>
          </cell>
          <cell r="BC264">
            <v>0</v>
          </cell>
          <cell r="BD264">
            <v>1539879.5</v>
          </cell>
          <cell r="BE264">
            <v>348920</v>
          </cell>
          <cell r="BF264">
            <v>14700</v>
          </cell>
          <cell r="BG264">
            <v>0</v>
          </cell>
          <cell r="BH264">
            <v>197955</v>
          </cell>
          <cell r="BI264">
            <v>0</v>
          </cell>
          <cell r="BJ264">
            <v>383937</v>
          </cell>
          <cell r="BK264">
            <v>0</v>
          </cell>
          <cell r="BL264">
            <v>0</v>
          </cell>
          <cell r="BM264">
            <v>0</v>
          </cell>
          <cell r="BN264">
            <v>0</v>
          </cell>
          <cell r="BO264">
            <v>0</v>
          </cell>
          <cell r="BP264">
            <v>0</v>
          </cell>
          <cell r="BQ264">
            <v>0</v>
          </cell>
          <cell r="BR264">
            <v>0</v>
          </cell>
          <cell r="BS264">
            <v>1023165</v>
          </cell>
          <cell r="BT264">
            <v>0</v>
          </cell>
          <cell r="BU264">
            <v>0</v>
          </cell>
          <cell r="BV264">
            <v>0</v>
          </cell>
          <cell r="BW264">
            <v>0</v>
          </cell>
          <cell r="BX264">
            <v>0</v>
          </cell>
          <cell r="BY264">
            <v>0</v>
          </cell>
          <cell r="BZ264">
            <v>0</v>
          </cell>
          <cell r="CA264">
            <v>0</v>
          </cell>
          <cell r="CB264">
            <v>0</v>
          </cell>
          <cell r="CC264">
            <v>0</v>
          </cell>
          <cell r="CD264">
            <v>0</v>
          </cell>
          <cell r="CE264">
            <v>8100</v>
          </cell>
          <cell r="CF264">
            <v>0</v>
          </cell>
          <cell r="CG264">
            <v>0</v>
          </cell>
          <cell r="CH264">
            <v>12300</v>
          </cell>
          <cell r="CI264">
            <v>0</v>
          </cell>
          <cell r="CJ264">
            <v>0</v>
          </cell>
          <cell r="CK264">
            <v>0</v>
          </cell>
          <cell r="CL264">
            <v>55012</v>
          </cell>
        </row>
        <row r="265">
          <cell r="A265" t="str">
            <v>5104010112.106</v>
          </cell>
          <cell r="B265" t="str">
            <v>ค่าจ้างเหมารถ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147900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0</v>
          </cell>
          <cell r="AA265">
            <v>0</v>
          </cell>
          <cell r="AB265">
            <v>0</v>
          </cell>
          <cell r="AC265">
            <v>0</v>
          </cell>
          <cell r="AD265">
            <v>0</v>
          </cell>
          <cell r="AE265">
            <v>0</v>
          </cell>
          <cell r="AF265">
            <v>0</v>
          </cell>
          <cell r="AG265">
            <v>0</v>
          </cell>
          <cell r="AH265">
            <v>0</v>
          </cell>
          <cell r="AI265">
            <v>0</v>
          </cell>
          <cell r="AJ265">
            <v>0</v>
          </cell>
          <cell r="AK265">
            <v>0</v>
          </cell>
          <cell r="AL265">
            <v>0</v>
          </cell>
          <cell r="AM265">
            <v>0</v>
          </cell>
          <cell r="AN265">
            <v>9000</v>
          </cell>
          <cell r="AO265">
            <v>0</v>
          </cell>
          <cell r="AP265">
            <v>0</v>
          </cell>
          <cell r="AQ265">
            <v>3000</v>
          </cell>
          <cell r="AR265">
            <v>0</v>
          </cell>
          <cell r="AS265">
            <v>0</v>
          </cell>
          <cell r="AT265">
            <v>0</v>
          </cell>
          <cell r="AU265">
            <v>0</v>
          </cell>
          <cell r="AV265">
            <v>0</v>
          </cell>
          <cell r="AW265">
            <v>16000</v>
          </cell>
          <cell r="AX265">
            <v>0</v>
          </cell>
          <cell r="AY265">
            <v>0</v>
          </cell>
          <cell r="AZ265">
            <v>0</v>
          </cell>
          <cell r="BA265">
            <v>0</v>
          </cell>
          <cell r="BB265">
            <v>0</v>
          </cell>
          <cell r="BC265">
            <v>0</v>
          </cell>
          <cell r="BD265">
            <v>0</v>
          </cell>
          <cell r="BE265">
            <v>0</v>
          </cell>
          <cell r="BF265">
            <v>0</v>
          </cell>
          <cell r="BG265">
            <v>0</v>
          </cell>
          <cell r="BH265">
            <v>0</v>
          </cell>
          <cell r="BI265">
            <v>0</v>
          </cell>
          <cell r="BJ265">
            <v>0</v>
          </cell>
          <cell r="BK265">
            <v>0</v>
          </cell>
          <cell r="BL265">
            <v>0</v>
          </cell>
          <cell r="BM265">
            <v>0</v>
          </cell>
          <cell r="BN265">
            <v>27300</v>
          </cell>
          <cell r="BO265">
            <v>0</v>
          </cell>
          <cell r="BP265">
            <v>0</v>
          </cell>
          <cell r="BQ265">
            <v>0</v>
          </cell>
          <cell r="BR265">
            <v>38600</v>
          </cell>
          <cell r="BS265">
            <v>0</v>
          </cell>
          <cell r="BT265">
            <v>0</v>
          </cell>
          <cell r="BU265">
            <v>0</v>
          </cell>
          <cell r="BV265">
            <v>0</v>
          </cell>
          <cell r="BW265">
            <v>0</v>
          </cell>
          <cell r="BX265">
            <v>0</v>
          </cell>
          <cell r="BY265">
            <v>0</v>
          </cell>
          <cell r="BZ265">
            <v>0</v>
          </cell>
          <cell r="CA265">
            <v>0</v>
          </cell>
          <cell r="CB265">
            <v>0</v>
          </cell>
          <cell r="CC265">
            <v>0</v>
          </cell>
          <cell r="CD265">
            <v>0</v>
          </cell>
          <cell r="CE265">
            <v>0</v>
          </cell>
          <cell r="CF265">
            <v>0</v>
          </cell>
          <cell r="CG265">
            <v>0</v>
          </cell>
          <cell r="CH265">
            <v>0</v>
          </cell>
          <cell r="CI265">
            <v>0</v>
          </cell>
          <cell r="CJ265">
            <v>0</v>
          </cell>
          <cell r="CK265">
            <v>0</v>
          </cell>
          <cell r="CL265">
            <v>0</v>
          </cell>
        </row>
        <row r="266">
          <cell r="A266" t="str">
            <v>5104010112.108</v>
          </cell>
          <cell r="B266" t="str">
            <v>ค่าจ้างเหมาดูแลความปลอดภัย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2256000</v>
          </cell>
          <cell r="P266">
            <v>0</v>
          </cell>
          <cell r="Q266">
            <v>0</v>
          </cell>
          <cell r="R266">
            <v>612920</v>
          </cell>
          <cell r="S266">
            <v>1500</v>
          </cell>
          <cell r="T266">
            <v>206195</v>
          </cell>
          <cell r="U266">
            <v>303999.59999999998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0</v>
          </cell>
          <cell r="AB266">
            <v>0</v>
          </cell>
          <cell r="AC266">
            <v>0</v>
          </cell>
          <cell r="AD266">
            <v>402000</v>
          </cell>
          <cell r="AE266">
            <v>0</v>
          </cell>
          <cell r="AF266">
            <v>0</v>
          </cell>
          <cell r="AG266">
            <v>0</v>
          </cell>
          <cell r="AH266">
            <v>0</v>
          </cell>
          <cell r="AI266">
            <v>0</v>
          </cell>
          <cell r="AJ266">
            <v>0</v>
          </cell>
          <cell r="AK266">
            <v>2318000.04</v>
          </cell>
          <cell r="AL266">
            <v>0</v>
          </cell>
          <cell r="AM266">
            <v>198000</v>
          </cell>
          <cell r="AN266">
            <v>0</v>
          </cell>
          <cell r="AO266">
            <v>0</v>
          </cell>
          <cell r="AP266">
            <v>0</v>
          </cell>
          <cell r="AQ266">
            <v>0</v>
          </cell>
          <cell r="AR266">
            <v>0</v>
          </cell>
          <cell r="AS266">
            <v>0</v>
          </cell>
          <cell r="AT266">
            <v>0</v>
          </cell>
          <cell r="AU266">
            <v>0</v>
          </cell>
          <cell r="AV266">
            <v>0</v>
          </cell>
          <cell r="AW266">
            <v>0</v>
          </cell>
          <cell r="AX266">
            <v>0</v>
          </cell>
          <cell r="AY266">
            <v>0</v>
          </cell>
          <cell r="AZ266">
            <v>0</v>
          </cell>
          <cell r="BA266">
            <v>0</v>
          </cell>
          <cell r="BB266">
            <v>90000</v>
          </cell>
          <cell r="BC266">
            <v>0</v>
          </cell>
          <cell r="BD266">
            <v>0</v>
          </cell>
          <cell r="BE266">
            <v>0</v>
          </cell>
          <cell r="BF266">
            <v>0</v>
          </cell>
          <cell r="BG266">
            <v>0</v>
          </cell>
          <cell r="BH266">
            <v>0</v>
          </cell>
          <cell r="BI266">
            <v>0</v>
          </cell>
          <cell r="BJ266">
            <v>27900</v>
          </cell>
          <cell r="BK266">
            <v>0</v>
          </cell>
          <cell r="BL266">
            <v>0</v>
          </cell>
          <cell r="BM266">
            <v>632852</v>
          </cell>
          <cell r="BN266">
            <v>458678</v>
          </cell>
          <cell r="BO266">
            <v>1309397</v>
          </cell>
          <cell r="BP266">
            <v>378631</v>
          </cell>
          <cell r="BQ266">
            <v>0</v>
          </cell>
          <cell r="BR266">
            <v>11738604</v>
          </cell>
          <cell r="BS266">
            <v>0</v>
          </cell>
          <cell r="BT266">
            <v>0</v>
          </cell>
          <cell r="BU266">
            <v>0</v>
          </cell>
          <cell r="BV266">
            <v>0</v>
          </cell>
          <cell r="BW266">
            <v>0</v>
          </cell>
          <cell r="BX266">
            <v>0</v>
          </cell>
          <cell r="BY266">
            <v>0</v>
          </cell>
          <cell r="BZ266">
            <v>0</v>
          </cell>
          <cell r="CA266">
            <v>100500</v>
          </cell>
          <cell r="CB266">
            <v>0</v>
          </cell>
          <cell r="CC266">
            <v>0</v>
          </cell>
          <cell r="CD266">
            <v>0</v>
          </cell>
          <cell r="CE266">
            <v>0</v>
          </cell>
          <cell r="CF266">
            <v>0</v>
          </cell>
          <cell r="CG266">
            <v>156229</v>
          </cell>
          <cell r="CH266">
            <v>0</v>
          </cell>
          <cell r="CI266">
            <v>0</v>
          </cell>
          <cell r="CJ266">
            <v>0</v>
          </cell>
          <cell r="CK266">
            <v>0</v>
          </cell>
          <cell r="CL266">
            <v>0</v>
          </cell>
        </row>
        <row r="267">
          <cell r="A267" t="str">
            <v>5104010112.110</v>
          </cell>
          <cell r="B267" t="str">
            <v>ค่าจ้างเหมาซักรีด</v>
          </cell>
          <cell r="C267">
            <v>0</v>
          </cell>
          <cell r="D267">
            <v>24342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17250</v>
          </cell>
          <cell r="T267">
            <v>0</v>
          </cell>
          <cell r="U267">
            <v>0</v>
          </cell>
          <cell r="V267">
            <v>0</v>
          </cell>
          <cell r="W267">
            <v>2069565.53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  <cell r="AF267">
            <v>421254</v>
          </cell>
          <cell r="AG267">
            <v>0</v>
          </cell>
          <cell r="AH267">
            <v>0</v>
          </cell>
          <cell r="AI267">
            <v>0</v>
          </cell>
          <cell r="AJ267">
            <v>274842</v>
          </cell>
          <cell r="AK267">
            <v>7536050.3899999997</v>
          </cell>
          <cell r="AL267">
            <v>0</v>
          </cell>
          <cell r="AM267">
            <v>0</v>
          </cell>
          <cell r="AN267">
            <v>0</v>
          </cell>
          <cell r="AO267">
            <v>0</v>
          </cell>
          <cell r="AP267">
            <v>0</v>
          </cell>
          <cell r="AQ267">
            <v>0</v>
          </cell>
          <cell r="AR267">
            <v>0</v>
          </cell>
          <cell r="AS267">
            <v>0</v>
          </cell>
          <cell r="AT267">
            <v>0</v>
          </cell>
          <cell r="AU267">
            <v>0</v>
          </cell>
          <cell r="AV267">
            <v>0</v>
          </cell>
          <cell r="AW267">
            <v>0</v>
          </cell>
          <cell r="AX267">
            <v>0</v>
          </cell>
          <cell r="AY267">
            <v>0</v>
          </cell>
          <cell r="AZ267">
            <v>0</v>
          </cell>
          <cell r="BA267">
            <v>0</v>
          </cell>
          <cell r="BB267">
            <v>0</v>
          </cell>
          <cell r="BC267">
            <v>4572124.5</v>
          </cell>
          <cell r="BD267">
            <v>0</v>
          </cell>
          <cell r="BE267">
            <v>0</v>
          </cell>
          <cell r="BF267">
            <v>0</v>
          </cell>
          <cell r="BG267">
            <v>0</v>
          </cell>
          <cell r="BH267">
            <v>0</v>
          </cell>
          <cell r="BI267">
            <v>0</v>
          </cell>
          <cell r="BJ267">
            <v>0</v>
          </cell>
          <cell r="BK267">
            <v>0</v>
          </cell>
          <cell r="BL267">
            <v>0</v>
          </cell>
          <cell r="BM267">
            <v>2540</v>
          </cell>
          <cell r="BN267">
            <v>0</v>
          </cell>
          <cell r="BO267">
            <v>0</v>
          </cell>
          <cell r="BP267">
            <v>0</v>
          </cell>
          <cell r="BQ267">
            <v>0</v>
          </cell>
          <cell r="BR267">
            <v>3814286.66</v>
          </cell>
          <cell r="BS267">
            <v>0</v>
          </cell>
          <cell r="BT267">
            <v>0</v>
          </cell>
          <cell r="BU267">
            <v>0</v>
          </cell>
          <cell r="BV267">
            <v>0</v>
          </cell>
          <cell r="BW267">
            <v>0</v>
          </cell>
          <cell r="BX267">
            <v>0</v>
          </cell>
          <cell r="BY267">
            <v>0</v>
          </cell>
          <cell r="BZ267">
            <v>0</v>
          </cell>
          <cell r="CA267">
            <v>0</v>
          </cell>
          <cell r="CB267">
            <v>0</v>
          </cell>
          <cell r="CC267">
            <v>0</v>
          </cell>
          <cell r="CD267">
            <v>47400</v>
          </cell>
          <cell r="CE267">
            <v>32530</v>
          </cell>
          <cell r="CF267">
            <v>0</v>
          </cell>
          <cell r="CG267">
            <v>0</v>
          </cell>
          <cell r="CH267">
            <v>0</v>
          </cell>
          <cell r="CI267">
            <v>0</v>
          </cell>
          <cell r="CJ267">
            <v>0</v>
          </cell>
          <cell r="CK267">
            <v>0</v>
          </cell>
          <cell r="CL267">
            <v>0</v>
          </cell>
        </row>
        <row r="268">
          <cell r="A268" t="str">
            <v>5104010112.111</v>
          </cell>
          <cell r="B268" t="str">
            <v>ค่าจ้างเหมากำจัดขยะติดเชื้อ</v>
          </cell>
          <cell r="C268">
            <v>1424588</v>
          </cell>
          <cell r="D268">
            <v>106524</v>
          </cell>
          <cell r="E268">
            <v>71472</v>
          </cell>
          <cell r="F268">
            <v>182312</v>
          </cell>
          <cell r="G268">
            <v>51980</v>
          </cell>
          <cell r="H268">
            <v>123240</v>
          </cell>
          <cell r="I268">
            <v>6000</v>
          </cell>
          <cell r="J268">
            <v>191257</v>
          </cell>
          <cell r="K268">
            <v>55528.800000000003</v>
          </cell>
          <cell r="L268">
            <v>94236</v>
          </cell>
          <cell r="M268">
            <v>446793</v>
          </cell>
          <cell r="N268">
            <v>0</v>
          </cell>
          <cell r="O268">
            <v>966237</v>
          </cell>
          <cell r="P268">
            <v>134304</v>
          </cell>
          <cell r="Q268">
            <v>0</v>
          </cell>
          <cell r="R268">
            <v>369924</v>
          </cell>
          <cell r="S268">
            <v>120768</v>
          </cell>
          <cell r="T268">
            <v>102384</v>
          </cell>
          <cell r="U268">
            <v>81282</v>
          </cell>
          <cell r="V268">
            <v>24324</v>
          </cell>
          <cell r="W268">
            <v>1689457</v>
          </cell>
          <cell r="X268">
            <v>67389.2</v>
          </cell>
          <cell r="Y268">
            <v>286065</v>
          </cell>
          <cell r="Z268">
            <v>145188</v>
          </cell>
          <cell r="AA268">
            <v>67836</v>
          </cell>
          <cell r="AB268">
            <v>56604</v>
          </cell>
          <cell r="AC268">
            <v>112812</v>
          </cell>
          <cell r="AD268">
            <v>301343</v>
          </cell>
          <cell r="AE268">
            <v>60122</v>
          </cell>
          <cell r="AF268">
            <v>103932</v>
          </cell>
          <cell r="AG268">
            <v>114180</v>
          </cell>
          <cell r="AH268">
            <v>293756</v>
          </cell>
          <cell r="AI268">
            <v>122892</v>
          </cell>
          <cell r="AJ268">
            <v>78309</v>
          </cell>
          <cell r="AK268">
            <v>3461571</v>
          </cell>
          <cell r="AL268">
            <v>100740</v>
          </cell>
          <cell r="AM268">
            <v>115128</v>
          </cell>
          <cell r="AN268">
            <v>334996</v>
          </cell>
          <cell r="AO268">
            <v>246300</v>
          </cell>
          <cell r="AP268">
            <v>145284</v>
          </cell>
          <cell r="AQ268">
            <v>30228</v>
          </cell>
          <cell r="AR268">
            <v>456424</v>
          </cell>
          <cell r="AS268">
            <v>119076</v>
          </cell>
          <cell r="AT268">
            <v>232845</v>
          </cell>
          <cell r="AU268">
            <v>205458</v>
          </cell>
          <cell r="AV268">
            <v>119316</v>
          </cell>
          <cell r="AW268">
            <v>74040</v>
          </cell>
          <cell r="AX268">
            <v>163608</v>
          </cell>
          <cell r="AY268">
            <v>58368</v>
          </cell>
          <cell r="AZ268">
            <v>77224.600000000006</v>
          </cell>
          <cell r="BA268">
            <v>928190.72</v>
          </cell>
          <cell r="BB268">
            <v>117646</v>
          </cell>
          <cell r="BC268">
            <v>1039217.25</v>
          </cell>
          <cell r="BD268">
            <v>340135.2</v>
          </cell>
          <cell r="BE268">
            <v>62868</v>
          </cell>
          <cell r="BF268">
            <v>54036</v>
          </cell>
          <cell r="BG268">
            <v>1349069</v>
          </cell>
          <cell r="BH268">
            <v>51144</v>
          </cell>
          <cell r="BI268">
            <v>0</v>
          </cell>
          <cell r="BJ268">
            <v>125730</v>
          </cell>
          <cell r="BK268">
            <v>310558</v>
          </cell>
          <cell r="BL268">
            <v>934398</v>
          </cell>
          <cell r="BM268">
            <v>184296</v>
          </cell>
          <cell r="BN268">
            <v>0</v>
          </cell>
          <cell r="BO268">
            <v>0</v>
          </cell>
          <cell r="BP268">
            <v>181160</v>
          </cell>
          <cell r="BQ268">
            <v>47772</v>
          </cell>
          <cell r="BR268">
            <v>4051481.5</v>
          </cell>
          <cell r="BS268">
            <v>81180</v>
          </cell>
          <cell r="BT268">
            <v>11000</v>
          </cell>
          <cell r="BU268">
            <v>648276</v>
          </cell>
          <cell r="BV268">
            <v>360</v>
          </cell>
          <cell r="BW268">
            <v>12584</v>
          </cell>
          <cell r="BX268">
            <v>583895</v>
          </cell>
          <cell r="BY268">
            <v>2400</v>
          </cell>
          <cell r="BZ268">
            <v>107344</v>
          </cell>
          <cell r="CA268">
            <v>129888</v>
          </cell>
          <cell r="CB268">
            <v>129955</v>
          </cell>
          <cell r="CC268">
            <v>521640</v>
          </cell>
          <cell r="CD268">
            <v>259264.5</v>
          </cell>
          <cell r="CE268">
            <v>75472</v>
          </cell>
          <cell r="CF268">
            <v>0</v>
          </cell>
          <cell r="CG268">
            <v>103519.8</v>
          </cell>
          <cell r="CH268">
            <v>100920</v>
          </cell>
          <cell r="CI268">
            <v>112811.5</v>
          </cell>
          <cell r="CJ268">
            <v>401492</v>
          </cell>
          <cell r="CK268">
            <v>72416</v>
          </cell>
          <cell r="CL268">
            <v>41504</v>
          </cell>
        </row>
        <row r="269">
          <cell r="A269" t="str">
            <v>5104010112.112</v>
          </cell>
          <cell r="B269" t="str">
            <v>ค่าจ้างเหมาบริการทางการแพทย์</v>
          </cell>
          <cell r="C269">
            <v>1213502.4099999999</v>
          </cell>
          <cell r="D269">
            <v>0</v>
          </cell>
          <cell r="E269">
            <v>28435.25</v>
          </cell>
          <cell r="F269">
            <v>0</v>
          </cell>
          <cell r="G269">
            <v>0</v>
          </cell>
          <cell r="H269">
            <v>6000</v>
          </cell>
          <cell r="I269">
            <v>0</v>
          </cell>
          <cell r="J269">
            <v>708908</v>
          </cell>
          <cell r="K269">
            <v>244195</v>
          </cell>
          <cell r="L269">
            <v>170184.7</v>
          </cell>
          <cell r="M269">
            <v>2361795</v>
          </cell>
          <cell r="N269">
            <v>0</v>
          </cell>
          <cell r="O269">
            <v>16377048</v>
          </cell>
          <cell r="P269">
            <v>0</v>
          </cell>
          <cell r="Q269">
            <v>0</v>
          </cell>
          <cell r="R269">
            <v>11850</v>
          </cell>
          <cell r="S269">
            <v>159266</v>
          </cell>
          <cell r="T269">
            <v>0</v>
          </cell>
          <cell r="U269">
            <v>0</v>
          </cell>
          <cell r="V269">
            <v>67557.8</v>
          </cell>
          <cell r="W269">
            <v>0</v>
          </cell>
          <cell r="X269">
            <v>0</v>
          </cell>
          <cell r="Y269">
            <v>0</v>
          </cell>
          <cell r="Z269">
            <v>84306.8</v>
          </cell>
          <cell r="AA269">
            <v>0</v>
          </cell>
          <cell r="AB269">
            <v>0</v>
          </cell>
          <cell r="AC269">
            <v>0</v>
          </cell>
          <cell r="AD269">
            <v>1844020</v>
          </cell>
          <cell r="AE269">
            <v>0</v>
          </cell>
          <cell r="AF269">
            <v>0</v>
          </cell>
          <cell r="AG269">
            <v>0</v>
          </cell>
          <cell r="AH269">
            <v>0</v>
          </cell>
          <cell r="AI269">
            <v>12710</v>
          </cell>
          <cell r="AJ269">
            <v>0</v>
          </cell>
          <cell r="AK269">
            <v>7593799.8200000003</v>
          </cell>
          <cell r="AL269">
            <v>0</v>
          </cell>
          <cell r="AM269">
            <v>0</v>
          </cell>
          <cell r="AN269">
            <v>0</v>
          </cell>
          <cell r="AO269">
            <v>0</v>
          </cell>
          <cell r="AP269">
            <v>0</v>
          </cell>
          <cell r="AQ269">
            <v>0</v>
          </cell>
          <cell r="AR269">
            <v>60000</v>
          </cell>
          <cell r="AS269">
            <v>0</v>
          </cell>
          <cell r="AT269">
            <v>0</v>
          </cell>
          <cell r="AU269">
            <v>550000</v>
          </cell>
          <cell r="AV269">
            <v>0</v>
          </cell>
          <cell r="AW269">
            <v>52897.09</v>
          </cell>
          <cell r="AX269">
            <v>0</v>
          </cell>
          <cell r="AY269">
            <v>0</v>
          </cell>
          <cell r="AZ269">
            <v>0</v>
          </cell>
          <cell r="BA269">
            <v>31358671.890000001</v>
          </cell>
          <cell r="BB269">
            <v>0</v>
          </cell>
          <cell r="BC269">
            <v>1499366.2</v>
          </cell>
          <cell r="BD269">
            <v>0</v>
          </cell>
          <cell r="BE269">
            <v>37774.639999999999</v>
          </cell>
          <cell r="BF269">
            <v>106454</v>
          </cell>
          <cell r="BG269">
            <v>0</v>
          </cell>
          <cell r="BH269">
            <v>0</v>
          </cell>
          <cell r="BI269">
            <v>0</v>
          </cell>
          <cell r="BJ269">
            <v>69534</v>
          </cell>
          <cell r="BK269">
            <v>0</v>
          </cell>
          <cell r="BL269">
            <v>64200</v>
          </cell>
          <cell r="BM269">
            <v>700</v>
          </cell>
          <cell r="BN269">
            <v>0</v>
          </cell>
          <cell r="BO269">
            <v>1505510.32</v>
          </cell>
          <cell r="BP269">
            <v>0</v>
          </cell>
          <cell r="BQ269">
            <v>0</v>
          </cell>
          <cell r="BR269">
            <v>33167183.629999999</v>
          </cell>
          <cell r="BS269">
            <v>0</v>
          </cell>
          <cell r="BT269">
            <v>53400</v>
          </cell>
          <cell r="BU269">
            <v>21677566</v>
          </cell>
          <cell r="BV269">
            <v>0</v>
          </cell>
          <cell r="BW269">
            <v>0</v>
          </cell>
          <cell r="BX269">
            <v>12566598</v>
          </cell>
          <cell r="BY269">
            <v>0</v>
          </cell>
          <cell r="BZ269">
            <v>0</v>
          </cell>
          <cell r="CA269">
            <v>0</v>
          </cell>
          <cell r="CB269">
            <v>35000</v>
          </cell>
          <cell r="CC269">
            <v>15521394</v>
          </cell>
          <cell r="CD269">
            <v>292271</v>
          </cell>
          <cell r="CE269">
            <v>6890503</v>
          </cell>
          <cell r="CF269">
            <v>100500</v>
          </cell>
          <cell r="CG269">
            <v>0</v>
          </cell>
          <cell r="CH269">
            <v>1170</v>
          </cell>
          <cell r="CI269">
            <v>30987.599999999999</v>
          </cell>
          <cell r="CJ269">
            <v>11619760.890000001</v>
          </cell>
          <cell r="CK269">
            <v>27810</v>
          </cell>
          <cell r="CL269">
            <v>14200</v>
          </cell>
        </row>
        <row r="270">
          <cell r="A270" t="str">
            <v>5104010112.113</v>
          </cell>
          <cell r="B270" t="str">
            <v>ค่าจ้างเหมาบริการอื่น(สนับสนุน)</v>
          </cell>
          <cell r="C270">
            <v>33211876.600000001</v>
          </cell>
          <cell r="D270">
            <v>755196</v>
          </cell>
          <cell r="E270">
            <v>287631.65999999997</v>
          </cell>
          <cell r="F270">
            <v>333342</v>
          </cell>
          <cell r="G270">
            <v>217370</v>
          </cell>
          <cell r="H270">
            <v>1012501.76</v>
          </cell>
          <cell r="I270">
            <v>827364</v>
          </cell>
          <cell r="J270">
            <v>2940275.63</v>
          </cell>
          <cell r="K270">
            <v>709188.7</v>
          </cell>
          <cell r="L270">
            <v>578129.82999999996</v>
          </cell>
          <cell r="M270">
            <v>881442.5</v>
          </cell>
          <cell r="N270">
            <v>27356.34</v>
          </cell>
          <cell r="O270">
            <v>3000797.13</v>
          </cell>
          <cell r="P270">
            <v>1513911.6</v>
          </cell>
          <cell r="Q270">
            <v>499150.96</v>
          </cell>
          <cell r="R270">
            <v>2953881.5</v>
          </cell>
          <cell r="S270">
            <v>105233</v>
          </cell>
          <cell r="T270">
            <v>3475148.84</v>
          </cell>
          <cell r="U270">
            <v>138191</v>
          </cell>
          <cell r="V270">
            <v>293056</v>
          </cell>
          <cell r="W270">
            <v>13958912.859999999</v>
          </cell>
          <cell r="X270">
            <v>312100</v>
          </cell>
          <cell r="Y270">
            <v>2052853.45</v>
          </cell>
          <cell r="Z270">
            <v>1554957</v>
          </cell>
          <cell r="AA270">
            <v>180065</v>
          </cell>
          <cell r="AB270">
            <v>777492</v>
          </cell>
          <cell r="AC270">
            <v>679755.39</v>
          </cell>
          <cell r="AD270">
            <v>1431986</v>
          </cell>
          <cell r="AE270">
            <v>401696</v>
          </cell>
          <cell r="AF270">
            <v>1511047.01</v>
          </cell>
          <cell r="AG270">
            <v>285914.08</v>
          </cell>
          <cell r="AH270">
            <v>458157.93</v>
          </cell>
          <cell r="AI270">
            <v>70122.5</v>
          </cell>
          <cell r="AJ270">
            <v>676885.49</v>
          </cell>
          <cell r="AK270">
            <v>3476711.56</v>
          </cell>
          <cell r="AL270">
            <v>1096888</v>
          </cell>
          <cell r="AM270">
            <v>295491.84999999998</v>
          </cell>
          <cell r="AN270">
            <v>2169190.21</v>
          </cell>
          <cell r="AO270">
            <v>1041680.61</v>
          </cell>
          <cell r="AP270">
            <v>2206659.9300000002</v>
          </cell>
          <cell r="AQ270">
            <v>288250.01</v>
          </cell>
          <cell r="AR270">
            <v>40323103.310000002</v>
          </cell>
          <cell r="AS270">
            <v>358391.54</v>
          </cell>
          <cell r="AT270">
            <v>5282349.5</v>
          </cell>
          <cell r="AU270">
            <v>1361699.2</v>
          </cell>
          <cell r="AV270">
            <v>700878.54</v>
          </cell>
          <cell r="AW270">
            <v>124132.5</v>
          </cell>
          <cell r="AX270">
            <v>504355.9</v>
          </cell>
          <cell r="AY270">
            <v>1322082.32</v>
          </cell>
          <cell r="AZ270">
            <v>531431.02</v>
          </cell>
          <cell r="BA270">
            <v>1662388.34</v>
          </cell>
          <cell r="BB270">
            <v>930869.75</v>
          </cell>
          <cell r="BC270">
            <v>12646970.859999999</v>
          </cell>
          <cell r="BD270">
            <v>532954.72</v>
          </cell>
          <cell r="BE270">
            <v>268449.82</v>
          </cell>
          <cell r="BF270">
            <v>316485</v>
          </cell>
          <cell r="BG270">
            <v>17954007.120000001</v>
          </cell>
          <cell r="BH270">
            <v>1123763.8</v>
          </cell>
          <cell r="BI270">
            <v>385983.16</v>
          </cell>
          <cell r="BJ270">
            <v>144733.14000000001</v>
          </cell>
          <cell r="BK270">
            <v>202581</v>
          </cell>
          <cell r="BL270">
            <v>11706168.289999999</v>
          </cell>
          <cell r="BM270">
            <v>719506</v>
          </cell>
          <cell r="BN270">
            <v>412227.9</v>
          </cell>
          <cell r="BO270">
            <v>4899240.32</v>
          </cell>
          <cell r="BP270">
            <v>1531615.2</v>
          </cell>
          <cell r="BQ270">
            <v>0</v>
          </cell>
          <cell r="BR270">
            <v>7762711.9699999997</v>
          </cell>
          <cell r="BS270">
            <v>3060739.39</v>
          </cell>
          <cell r="BT270">
            <v>1174619.78</v>
          </cell>
          <cell r="BU270">
            <v>5647348.4000000004</v>
          </cell>
          <cell r="BV270">
            <v>1312109.6299999999</v>
          </cell>
          <cell r="BW270">
            <v>797845.5</v>
          </cell>
          <cell r="BX270">
            <v>29100</v>
          </cell>
          <cell r="BY270">
            <v>520873</v>
          </cell>
          <cell r="BZ270">
            <v>1262410.32</v>
          </cell>
          <cell r="CA270">
            <v>826818.68</v>
          </cell>
          <cell r="CB270">
            <v>961729.6</v>
          </cell>
          <cell r="CC270">
            <v>4095888.8</v>
          </cell>
          <cell r="CD270">
            <v>5256299.1399999997</v>
          </cell>
          <cell r="CE270">
            <v>3098627.01</v>
          </cell>
          <cell r="CF270">
            <v>834600.38</v>
          </cell>
          <cell r="CG270">
            <v>1657400.65</v>
          </cell>
          <cell r="CH270">
            <v>982451.82</v>
          </cell>
          <cell r="CI270">
            <v>751228.49</v>
          </cell>
          <cell r="CJ270">
            <v>12132803.060000001</v>
          </cell>
          <cell r="CK270">
            <v>972787.4</v>
          </cell>
          <cell r="CL270">
            <v>454290</v>
          </cell>
        </row>
        <row r="271">
          <cell r="A271" t="str">
            <v>5104010112.114</v>
          </cell>
          <cell r="B271" t="str">
            <v>ค่าจ้างตรวจทางห้องปฏิบัติการ (Lab)</v>
          </cell>
          <cell r="C271">
            <v>8754012.1199999992</v>
          </cell>
          <cell r="D271">
            <v>1187505</v>
          </cell>
          <cell r="E271">
            <v>89200</v>
          </cell>
          <cell r="F271">
            <v>534122</v>
          </cell>
          <cell r="G271">
            <v>277033</v>
          </cell>
          <cell r="H271">
            <v>487633.94</v>
          </cell>
          <cell r="I271">
            <v>1000353</v>
          </cell>
          <cell r="J271">
            <v>1296400</v>
          </cell>
          <cell r="K271">
            <v>392620</v>
          </cell>
          <cell r="L271">
            <v>590700</v>
          </cell>
          <cell r="M271">
            <v>2260455</v>
          </cell>
          <cell r="N271">
            <v>165677</v>
          </cell>
          <cell r="O271">
            <v>4232811.4000000004</v>
          </cell>
          <cell r="P271">
            <v>1233774</v>
          </cell>
          <cell r="Q271">
            <v>1206260</v>
          </cell>
          <cell r="R271">
            <v>1788495</v>
          </cell>
          <cell r="S271">
            <v>859071</v>
          </cell>
          <cell r="T271">
            <v>1615655</v>
          </cell>
          <cell r="U271">
            <v>676066</v>
          </cell>
          <cell r="V271">
            <v>437785</v>
          </cell>
          <cell r="W271">
            <v>22413762</v>
          </cell>
          <cell r="X271">
            <v>444245.5</v>
          </cell>
          <cell r="Y271">
            <v>338068.7</v>
          </cell>
          <cell r="Z271">
            <v>515027.3</v>
          </cell>
          <cell r="AA271">
            <v>256843.4</v>
          </cell>
          <cell r="AB271">
            <v>228453.9</v>
          </cell>
          <cell r="AC271">
            <v>87951.7</v>
          </cell>
          <cell r="AD271">
            <v>699083.2</v>
          </cell>
          <cell r="AE271">
            <v>356697.8</v>
          </cell>
          <cell r="AF271">
            <v>131374.9</v>
          </cell>
          <cell r="AG271">
            <v>84207.8</v>
          </cell>
          <cell r="AH271">
            <v>3810751</v>
          </cell>
          <cell r="AI271">
            <v>417054.55</v>
          </cell>
          <cell r="AJ271">
            <v>76464.5</v>
          </cell>
          <cell r="AK271">
            <v>30624347</v>
          </cell>
          <cell r="AL271">
            <v>807910</v>
          </cell>
          <cell r="AM271">
            <v>593880</v>
          </cell>
          <cell r="AN271">
            <v>1679146.5</v>
          </cell>
          <cell r="AO271">
            <v>2884784.45</v>
          </cell>
          <cell r="AP271">
            <v>1491235</v>
          </cell>
          <cell r="AQ271">
            <v>132191.5</v>
          </cell>
          <cell r="AR271">
            <v>5452430</v>
          </cell>
          <cell r="AS271">
            <v>1058650</v>
          </cell>
          <cell r="AT271">
            <v>1504679.5</v>
          </cell>
          <cell r="AU271">
            <v>949614.7</v>
          </cell>
          <cell r="AV271">
            <v>683689.4</v>
          </cell>
          <cell r="AW271">
            <v>546045</v>
          </cell>
          <cell r="AX271">
            <v>575015</v>
          </cell>
          <cell r="AY271">
            <v>773493</v>
          </cell>
          <cell r="AZ271">
            <v>1054091</v>
          </cell>
          <cell r="BA271">
            <v>4910218</v>
          </cell>
          <cell r="BB271">
            <v>597095</v>
          </cell>
          <cell r="BC271">
            <v>15094386.199999999</v>
          </cell>
          <cell r="BD271">
            <v>3788153.2</v>
          </cell>
          <cell r="BE271">
            <v>451913.4</v>
          </cell>
          <cell r="BF271">
            <v>75544.73</v>
          </cell>
          <cell r="BG271">
            <v>6594192.5</v>
          </cell>
          <cell r="BH271">
            <v>420287.35</v>
          </cell>
          <cell r="BI271">
            <v>121795</v>
          </cell>
          <cell r="BJ271">
            <v>697357.2</v>
          </cell>
          <cell r="BK271">
            <v>1510217.8</v>
          </cell>
          <cell r="BL271">
            <v>7304477.9500000002</v>
          </cell>
          <cell r="BM271">
            <v>1868517.75</v>
          </cell>
          <cell r="BN271">
            <v>1390736.55</v>
          </cell>
          <cell r="BO271">
            <v>3571845.5</v>
          </cell>
          <cell r="BP271">
            <v>1935200</v>
          </cell>
          <cell r="BQ271">
            <v>1405652.1</v>
          </cell>
          <cell r="BR271">
            <v>54869977</v>
          </cell>
          <cell r="BS271">
            <v>1673547.9</v>
          </cell>
          <cell r="BT271">
            <v>457022.5</v>
          </cell>
          <cell r="BU271">
            <v>1147203</v>
          </cell>
          <cell r="BV271">
            <v>125680</v>
          </cell>
          <cell r="BW271">
            <v>876860</v>
          </cell>
          <cell r="BX271">
            <v>933345</v>
          </cell>
          <cell r="BY271">
            <v>577738</v>
          </cell>
          <cell r="BZ271">
            <v>512916</v>
          </cell>
          <cell r="CA271">
            <v>897485</v>
          </cell>
          <cell r="CB271">
            <v>860692</v>
          </cell>
          <cell r="CC271">
            <v>2672725.7999999998</v>
          </cell>
          <cell r="CD271">
            <v>879571</v>
          </cell>
          <cell r="CE271">
            <v>1846087.5</v>
          </cell>
          <cell r="CF271">
            <v>824054.19</v>
          </cell>
          <cell r="CG271">
            <v>243906</v>
          </cell>
          <cell r="CH271">
            <v>376134</v>
          </cell>
          <cell r="CI271">
            <v>604336</v>
          </cell>
          <cell r="CJ271">
            <v>7966674.29</v>
          </cell>
          <cell r="CK271">
            <v>327120</v>
          </cell>
          <cell r="CL271">
            <v>197485</v>
          </cell>
        </row>
        <row r="272">
          <cell r="A272" t="str">
            <v>5104010112.115</v>
          </cell>
          <cell r="B272" t="str">
            <v>ค่าจ้างตรวจเอ็กซเรย์ (X-Ray)</v>
          </cell>
          <cell r="C272">
            <v>4273100</v>
          </cell>
          <cell r="D272">
            <v>0</v>
          </cell>
          <cell r="E272">
            <v>29550</v>
          </cell>
          <cell r="F272">
            <v>0</v>
          </cell>
          <cell r="G272">
            <v>0</v>
          </cell>
          <cell r="H272">
            <v>0</v>
          </cell>
          <cell r="I272">
            <v>4000</v>
          </cell>
          <cell r="J272">
            <v>804923</v>
          </cell>
          <cell r="K272">
            <v>0</v>
          </cell>
          <cell r="L272">
            <v>4000</v>
          </cell>
          <cell r="M272">
            <v>2060200</v>
          </cell>
          <cell r="N272">
            <v>0</v>
          </cell>
          <cell r="O272">
            <v>7757797</v>
          </cell>
          <cell r="P272">
            <v>728550</v>
          </cell>
          <cell r="Q272">
            <v>666630.84</v>
          </cell>
          <cell r="R272">
            <v>664200</v>
          </cell>
          <cell r="S272">
            <v>415375</v>
          </cell>
          <cell r="T272">
            <v>351055</v>
          </cell>
          <cell r="U272">
            <v>1414865</v>
          </cell>
          <cell r="V272">
            <v>161075</v>
          </cell>
          <cell r="W272">
            <v>18061687</v>
          </cell>
          <cell r="X272">
            <v>0</v>
          </cell>
          <cell r="Y272">
            <v>11000</v>
          </cell>
          <cell r="Z272">
            <v>0</v>
          </cell>
          <cell r="AA272">
            <v>0</v>
          </cell>
          <cell r="AB272">
            <v>0</v>
          </cell>
          <cell r="AC272">
            <v>0</v>
          </cell>
          <cell r="AD272">
            <v>0</v>
          </cell>
          <cell r="AE272">
            <v>0</v>
          </cell>
          <cell r="AF272">
            <v>0</v>
          </cell>
          <cell r="AG272">
            <v>0</v>
          </cell>
          <cell r="AH272">
            <v>0</v>
          </cell>
          <cell r="AI272">
            <v>0</v>
          </cell>
          <cell r="AJ272">
            <v>0</v>
          </cell>
          <cell r="AK272">
            <v>62353334</v>
          </cell>
          <cell r="AL272">
            <v>0</v>
          </cell>
          <cell r="AM272">
            <v>0</v>
          </cell>
          <cell r="AN272">
            <v>1000</v>
          </cell>
          <cell r="AO272">
            <v>0</v>
          </cell>
          <cell r="AP272">
            <v>0</v>
          </cell>
          <cell r="AQ272">
            <v>0</v>
          </cell>
          <cell r="AR272">
            <v>55550</v>
          </cell>
          <cell r="AS272">
            <v>0</v>
          </cell>
          <cell r="AT272">
            <v>15683425</v>
          </cell>
          <cell r="AU272">
            <v>0</v>
          </cell>
          <cell r="AV272">
            <v>13770</v>
          </cell>
          <cell r="AW272">
            <v>0</v>
          </cell>
          <cell r="AX272">
            <v>0</v>
          </cell>
          <cell r="AY272">
            <v>0</v>
          </cell>
          <cell r="AZ272">
            <v>0</v>
          </cell>
          <cell r="BA272">
            <v>1107340</v>
          </cell>
          <cell r="BB272">
            <v>0</v>
          </cell>
          <cell r="BC272">
            <v>9739800</v>
          </cell>
          <cell r="BD272">
            <v>0</v>
          </cell>
          <cell r="BE272">
            <v>57175</v>
          </cell>
          <cell r="BF272">
            <v>11300</v>
          </cell>
          <cell r="BG272">
            <v>6892575</v>
          </cell>
          <cell r="BH272">
            <v>0</v>
          </cell>
          <cell r="BI272">
            <v>0</v>
          </cell>
          <cell r="BJ272">
            <v>8550</v>
          </cell>
          <cell r="BK272">
            <v>0</v>
          </cell>
          <cell r="BL272">
            <v>10863213</v>
          </cell>
          <cell r="BM272">
            <v>687414</v>
          </cell>
          <cell r="BN272">
            <v>441369</v>
          </cell>
          <cell r="BO272">
            <v>1681025</v>
          </cell>
          <cell r="BP272">
            <v>401836</v>
          </cell>
          <cell r="BQ272">
            <v>331106</v>
          </cell>
          <cell r="BR272">
            <v>34480660</v>
          </cell>
          <cell r="BS272">
            <v>0</v>
          </cell>
          <cell r="BT272">
            <v>0</v>
          </cell>
          <cell r="BU272">
            <v>3940575</v>
          </cell>
          <cell r="BV272">
            <v>0</v>
          </cell>
          <cell r="BW272">
            <v>0</v>
          </cell>
          <cell r="BX272">
            <v>3655565</v>
          </cell>
          <cell r="BY272">
            <v>17000</v>
          </cell>
          <cell r="BZ272">
            <v>0</v>
          </cell>
          <cell r="CA272">
            <v>0</v>
          </cell>
          <cell r="CB272">
            <v>0</v>
          </cell>
          <cell r="CC272">
            <v>3826275</v>
          </cell>
          <cell r="CD272">
            <v>3000</v>
          </cell>
          <cell r="CE272">
            <v>0</v>
          </cell>
          <cell r="CF272">
            <v>0</v>
          </cell>
          <cell r="CG272">
            <v>0</v>
          </cell>
          <cell r="CH272">
            <v>10200</v>
          </cell>
          <cell r="CI272">
            <v>5400</v>
          </cell>
          <cell r="CJ272">
            <v>1550820</v>
          </cell>
          <cell r="CK272">
            <v>0</v>
          </cell>
          <cell r="CL272">
            <v>0</v>
          </cell>
        </row>
        <row r="273">
          <cell r="A273" t="str">
            <v>5104010114.101</v>
          </cell>
          <cell r="B273" t="str">
            <v>ค่าธรรมเนียมทางกฎหมาย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0</v>
          </cell>
          <cell r="AD273">
            <v>0</v>
          </cell>
          <cell r="AE273">
            <v>0</v>
          </cell>
          <cell r="AF273">
            <v>0</v>
          </cell>
          <cell r="AG273">
            <v>0</v>
          </cell>
          <cell r="AH273">
            <v>0</v>
          </cell>
          <cell r="AI273">
            <v>0</v>
          </cell>
          <cell r="AJ273">
            <v>0</v>
          </cell>
          <cell r="AK273">
            <v>0</v>
          </cell>
          <cell r="AL273">
            <v>0</v>
          </cell>
          <cell r="AM273">
            <v>0</v>
          </cell>
          <cell r="AN273">
            <v>0</v>
          </cell>
          <cell r="AO273">
            <v>0</v>
          </cell>
          <cell r="AP273">
            <v>0</v>
          </cell>
          <cell r="AQ273">
            <v>0</v>
          </cell>
          <cell r="AR273">
            <v>0</v>
          </cell>
          <cell r="AS273">
            <v>0</v>
          </cell>
          <cell r="AT273">
            <v>0</v>
          </cell>
          <cell r="AU273">
            <v>0</v>
          </cell>
          <cell r="AV273">
            <v>0</v>
          </cell>
          <cell r="AW273">
            <v>0</v>
          </cell>
          <cell r="AX273">
            <v>0</v>
          </cell>
          <cell r="AY273">
            <v>0</v>
          </cell>
          <cell r="AZ273">
            <v>57927.73</v>
          </cell>
          <cell r="BA273">
            <v>0</v>
          </cell>
          <cell r="BB273">
            <v>0</v>
          </cell>
          <cell r="BC273">
            <v>3290</v>
          </cell>
          <cell r="BD273">
            <v>0</v>
          </cell>
          <cell r="BE273">
            <v>0</v>
          </cell>
          <cell r="BF273">
            <v>0</v>
          </cell>
          <cell r="BG273">
            <v>0</v>
          </cell>
          <cell r="BH273">
            <v>0</v>
          </cell>
          <cell r="BI273">
            <v>0</v>
          </cell>
          <cell r="BJ273">
            <v>0</v>
          </cell>
          <cell r="BK273">
            <v>0</v>
          </cell>
          <cell r="BL273">
            <v>0</v>
          </cell>
          <cell r="BM273">
            <v>0</v>
          </cell>
          <cell r="BN273">
            <v>0</v>
          </cell>
          <cell r="BO273">
            <v>0</v>
          </cell>
          <cell r="BP273">
            <v>0</v>
          </cell>
          <cell r="BQ273">
            <v>0</v>
          </cell>
          <cell r="BR273">
            <v>0</v>
          </cell>
          <cell r="BS273">
            <v>0</v>
          </cell>
          <cell r="BT273">
            <v>0</v>
          </cell>
          <cell r="BU273">
            <v>0</v>
          </cell>
          <cell r="BV273">
            <v>0</v>
          </cell>
          <cell r="BW273">
            <v>0</v>
          </cell>
          <cell r="BX273">
            <v>0</v>
          </cell>
          <cell r="BY273">
            <v>10.4</v>
          </cell>
          <cell r="BZ273">
            <v>0</v>
          </cell>
          <cell r="CA273">
            <v>0</v>
          </cell>
          <cell r="CB273">
            <v>0</v>
          </cell>
          <cell r="CC273">
            <v>0</v>
          </cell>
          <cell r="CD273">
            <v>0</v>
          </cell>
          <cell r="CE273">
            <v>0</v>
          </cell>
          <cell r="CF273">
            <v>0</v>
          </cell>
          <cell r="CG273">
            <v>0</v>
          </cell>
          <cell r="CH273">
            <v>0</v>
          </cell>
          <cell r="CI273">
            <v>0</v>
          </cell>
          <cell r="CJ273">
            <v>0</v>
          </cell>
          <cell r="CK273">
            <v>0</v>
          </cell>
          <cell r="CL273">
            <v>0</v>
          </cell>
        </row>
        <row r="274">
          <cell r="A274" t="str">
            <v>5104010115.101</v>
          </cell>
          <cell r="B274" t="str">
            <v>ค่าธรรมเนียมธนาคาร</v>
          </cell>
          <cell r="C274">
            <v>626</v>
          </cell>
          <cell r="D274">
            <v>30</v>
          </cell>
          <cell r="E274">
            <v>0</v>
          </cell>
          <cell r="F274">
            <v>0</v>
          </cell>
          <cell r="G274">
            <v>6</v>
          </cell>
          <cell r="H274">
            <v>1111</v>
          </cell>
          <cell r="I274">
            <v>25</v>
          </cell>
          <cell r="J274">
            <v>0</v>
          </cell>
          <cell r="K274">
            <v>0</v>
          </cell>
          <cell r="L274">
            <v>0</v>
          </cell>
          <cell r="M274">
            <v>78</v>
          </cell>
          <cell r="N274">
            <v>0</v>
          </cell>
          <cell r="O274">
            <v>202</v>
          </cell>
          <cell r="P274">
            <v>0</v>
          </cell>
          <cell r="Q274">
            <v>0</v>
          </cell>
          <cell r="R274">
            <v>12</v>
          </cell>
          <cell r="S274">
            <v>0</v>
          </cell>
          <cell r="T274">
            <v>0</v>
          </cell>
          <cell r="U274">
            <v>243.9</v>
          </cell>
          <cell r="V274">
            <v>0</v>
          </cell>
          <cell r="W274">
            <v>1598</v>
          </cell>
          <cell r="X274">
            <v>55</v>
          </cell>
          <cell r="Y274">
            <v>0</v>
          </cell>
          <cell r="Z274">
            <v>0</v>
          </cell>
          <cell r="AA274">
            <v>361.94</v>
          </cell>
          <cell r="AB274">
            <v>110</v>
          </cell>
          <cell r="AC274">
            <v>0</v>
          </cell>
          <cell r="AD274">
            <v>280</v>
          </cell>
          <cell r="AE274">
            <v>0</v>
          </cell>
          <cell r="AF274">
            <v>0</v>
          </cell>
          <cell r="AG274">
            <v>0</v>
          </cell>
          <cell r="AH274">
            <v>66</v>
          </cell>
          <cell r="AI274">
            <v>31</v>
          </cell>
          <cell r="AJ274">
            <v>0</v>
          </cell>
          <cell r="AK274">
            <v>2433</v>
          </cell>
          <cell r="AL274">
            <v>0</v>
          </cell>
          <cell r="AM274">
            <v>41.2</v>
          </cell>
          <cell r="AN274">
            <v>0</v>
          </cell>
          <cell r="AO274">
            <v>6</v>
          </cell>
          <cell r="AP274">
            <v>0</v>
          </cell>
          <cell r="AQ274">
            <v>0</v>
          </cell>
          <cell r="AR274">
            <v>278</v>
          </cell>
          <cell r="AS274">
            <v>0</v>
          </cell>
          <cell r="AT274">
            <v>804.61</v>
          </cell>
          <cell r="AU274">
            <v>486</v>
          </cell>
          <cell r="AV274">
            <v>0</v>
          </cell>
          <cell r="AW274">
            <v>0</v>
          </cell>
          <cell r="AX274">
            <v>6</v>
          </cell>
          <cell r="AY274">
            <v>30</v>
          </cell>
          <cell r="AZ274">
            <v>0</v>
          </cell>
          <cell r="BA274">
            <v>392</v>
          </cell>
          <cell r="BB274">
            <v>0</v>
          </cell>
          <cell r="BC274">
            <v>7553.3</v>
          </cell>
          <cell r="BD274">
            <v>0</v>
          </cell>
          <cell r="BE274">
            <v>0</v>
          </cell>
          <cell r="BF274">
            <v>0</v>
          </cell>
          <cell r="BG274">
            <v>21808.15</v>
          </cell>
          <cell r="BH274">
            <v>0</v>
          </cell>
          <cell r="BI274">
            <v>0</v>
          </cell>
          <cell r="BJ274">
            <v>30</v>
          </cell>
          <cell r="BK274">
            <v>0</v>
          </cell>
          <cell r="BL274">
            <v>679</v>
          </cell>
          <cell r="BM274">
            <v>10</v>
          </cell>
          <cell r="BN274">
            <v>114</v>
          </cell>
          <cell r="BO274">
            <v>90</v>
          </cell>
          <cell r="BP274">
            <v>132</v>
          </cell>
          <cell r="BQ274">
            <v>78</v>
          </cell>
          <cell r="BR274">
            <v>82091.31</v>
          </cell>
          <cell r="BS274">
            <v>24</v>
          </cell>
          <cell r="BT274">
            <v>0</v>
          </cell>
          <cell r="BU274">
            <v>136</v>
          </cell>
          <cell r="BV274">
            <v>0</v>
          </cell>
          <cell r="BW274">
            <v>0</v>
          </cell>
          <cell r="BX274">
            <v>2672</v>
          </cell>
          <cell r="BY274">
            <v>306</v>
          </cell>
          <cell r="BZ274">
            <v>6</v>
          </cell>
          <cell r="CA274">
            <v>0</v>
          </cell>
          <cell r="CB274">
            <v>85</v>
          </cell>
          <cell r="CC274">
            <v>0</v>
          </cell>
          <cell r="CD274">
            <v>0</v>
          </cell>
          <cell r="CE274">
            <v>48</v>
          </cell>
          <cell r="CF274">
            <v>145</v>
          </cell>
          <cell r="CG274">
            <v>0</v>
          </cell>
          <cell r="CH274">
            <v>0</v>
          </cell>
          <cell r="CI274">
            <v>0</v>
          </cell>
          <cell r="CJ274">
            <v>584</v>
          </cell>
          <cell r="CK274">
            <v>0</v>
          </cell>
          <cell r="CL274">
            <v>50</v>
          </cell>
        </row>
        <row r="275">
          <cell r="A275" t="str">
            <v>5104020101.101</v>
          </cell>
          <cell r="B275" t="str">
            <v>ค่าไฟฟ้า</v>
          </cell>
          <cell r="C275">
            <v>17838918.120000001</v>
          </cell>
          <cell r="D275">
            <v>2631732.58</v>
          </cell>
          <cell r="E275">
            <v>2156740.8199999998</v>
          </cell>
          <cell r="F275">
            <v>1184284.04</v>
          </cell>
          <cell r="G275">
            <v>892797.51</v>
          </cell>
          <cell r="H275">
            <v>1888850.76</v>
          </cell>
          <cell r="I275">
            <v>1396657.68</v>
          </cell>
          <cell r="J275">
            <v>2932156.37</v>
          </cell>
          <cell r="K275">
            <v>1298563.5900000001</v>
          </cell>
          <cell r="L275">
            <v>1604676.06</v>
          </cell>
          <cell r="M275">
            <v>4320096.9400000004</v>
          </cell>
          <cell r="N275">
            <v>239068.93</v>
          </cell>
          <cell r="O275">
            <v>9681458.5899999999</v>
          </cell>
          <cell r="P275">
            <v>2327825.88</v>
          </cell>
          <cell r="Q275">
            <v>2499311.46</v>
          </cell>
          <cell r="R275">
            <v>3902619.58</v>
          </cell>
          <cell r="S275">
            <v>1919777.79</v>
          </cell>
          <cell r="T275">
            <v>2265696.02</v>
          </cell>
          <cell r="U275">
            <v>2030588.1</v>
          </cell>
          <cell r="V275">
            <v>766985.12</v>
          </cell>
          <cell r="W275">
            <v>19321320.73</v>
          </cell>
          <cell r="X275">
            <v>1277009.06</v>
          </cell>
          <cell r="Y275">
            <v>2376341</v>
          </cell>
          <cell r="Z275">
            <v>1866321.74</v>
          </cell>
          <cell r="AA275">
            <v>731233.68</v>
          </cell>
          <cell r="AB275">
            <v>861492.86</v>
          </cell>
          <cell r="AC275">
            <v>1376829.85</v>
          </cell>
          <cell r="AD275">
            <v>4004196.84</v>
          </cell>
          <cell r="AE275">
            <v>1519565.93</v>
          </cell>
          <cell r="AF275">
            <v>1031222.93</v>
          </cell>
          <cell r="AG275">
            <v>1747468.13</v>
          </cell>
          <cell r="AH275">
            <v>2131536.2999999998</v>
          </cell>
          <cell r="AI275">
            <v>1152209.69</v>
          </cell>
          <cell r="AJ275">
            <v>769696.21</v>
          </cell>
          <cell r="AK275">
            <v>26040204.23</v>
          </cell>
          <cell r="AL275">
            <v>1698217.98</v>
          </cell>
          <cell r="AM275">
            <v>1596982.94</v>
          </cell>
          <cell r="AN275">
            <v>3591423.58</v>
          </cell>
          <cell r="AO275">
            <v>3334411.64</v>
          </cell>
          <cell r="AP275">
            <v>2206379.42</v>
          </cell>
          <cell r="AQ275">
            <v>530878.28</v>
          </cell>
          <cell r="AR275">
            <v>6461314.3499999996</v>
          </cell>
          <cell r="AS275">
            <v>1786779.23</v>
          </cell>
          <cell r="AT275">
            <v>3394536.24</v>
          </cell>
          <cell r="AU275">
            <v>3474726.46</v>
          </cell>
          <cell r="AV275">
            <v>1613693.03</v>
          </cell>
          <cell r="AW275">
            <v>1193026.55</v>
          </cell>
          <cell r="AX275">
            <v>1954618.97</v>
          </cell>
          <cell r="AY275">
            <v>1700634.79</v>
          </cell>
          <cell r="AZ275">
            <v>1460508.59</v>
          </cell>
          <cell r="BA275">
            <v>11405849.949999999</v>
          </cell>
          <cell r="BB275">
            <v>1998359.36</v>
          </cell>
          <cell r="BC275">
            <v>13928393.789999999</v>
          </cell>
          <cell r="BD275">
            <v>3616455.88</v>
          </cell>
          <cell r="BE275">
            <v>1572898.14</v>
          </cell>
          <cell r="BF275">
            <v>1547264.11</v>
          </cell>
          <cell r="BG275">
            <v>11312591.32</v>
          </cell>
          <cell r="BH275">
            <v>954391.47</v>
          </cell>
          <cell r="BI275">
            <v>480883.43</v>
          </cell>
          <cell r="BJ275">
            <v>1064414.6399999999</v>
          </cell>
          <cell r="BK275">
            <v>647907.88</v>
          </cell>
          <cell r="BL275">
            <v>12750114.810000001</v>
          </cell>
          <cell r="BM275">
            <v>3998079.52</v>
          </cell>
          <cell r="BN275">
            <v>2130399.4700000002</v>
          </cell>
          <cell r="BO275">
            <v>3502998.38</v>
          </cell>
          <cell r="BP275">
            <v>2365396.61</v>
          </cell>
          <cell r="BQ275">
            <v>2026428.55</v>
          </cell>
          <cell r="BR275">
            <v>39061321.640000001</v>
          </cell>
          <cell r="BS275">
            <v>2364214.86</v>
          </cell>
          <cell r="BT275">
            <v>2221924.9300000002</v>
          </cell>
          <cell r="BU275">
            <v>9100518.25</v>
          </cell>
          <cell r="BV275">
            <v>832365.23</v>
          </cell>
          <cell r="BW275">
            <v>2003444.3</v>
          </cell>
          <cell r="BX275">
            <v>5436541.9199999999</v>
          </cell>
          <cell r="BY275">
            <v>1565090.24</v>
          </cell>
          <cell r="BZ275">
            <v>1663068.05</v>
          </cell>
          <cell r="CA275">
            <v>2017221.85</v>
          </cell>
          <cell r="CB275">
            <v>2838039.24</v>
          </cell>
          <cell r="CC275">
            <v>4293536.5199999996</v>
          </cell>
          <cell r="CD275">
            <v>2935800.01</v>
          </cell>
          <cell r="CE275">
            <v>4514865.4000000004</v>
          </cell>
          <cell r="CF275">
            <v>1577266.64</v>
          </cell>
          <cell r="CG275">
            <v>1635786.3</v>
          </cell>
          <cell r="CH275">
            <v>1128586.08</v>
          </cell>
          <cell r="CI275">
            <v>1549988.7</v>
          </cell>
          <cell r="CJ275">
            <v>6073871.2300000004</v>
          </cell>
          <cell r="CK275">
            <v>642948.80000000005</v>
          </cell>
          <cell r="CL275">
            <v>631168.1</v>
          </cell>
        </row>
        <row r="276">
          <cell r="A276" t="str">
            <v>5104020103.101</v>
          </cell>
          <cell r="B276" t="str">
            <v>ค่าน้ำประปาและน้ำบาดาล</v>
          </cell>
          <cell r="C276">
            <v>662338.88</v>
          </cell>
          <cell r="D276">
            <v>5290.08</v>
          </cell>
          <cell r="E276">
            <v>8832.75</v>
          </cell>
          <cell r="F276">
            <v>6619.02</v>
          </cell>
          <cell r="G276">
            <v>0</v>
          </cell>
          <cell r="H276">
            <v>4894.18</v>
          </cell>
          <cell r="I276">
            <v>0</v>
          </cell>
          <cell r="J276">
            <v>804892.46</v>
          </cell>
          <cell r="K276">
            <v>708620.2</v>
          </cell>
          <cell r="L276">
            <v>0</v>
          </cell>
          <cell r="M276">
            <v>66583.539999999994</v>
          </cell>
          <cell r="N276">
            <v>0</v>
          </cell>
          <cell r="O276">
            <v>28510.47</v>
          </cell>
          <cell r="P276">
            <v>830728.02</v>
          </cell>
          <cell r="Q276">
            <v>6593.56</v>
          </cell>
          <cell r="R276">
            <v>884</v>
          </cell>
          <cell r="S276">
            <v>705680.64</v>
          </cell>
          <cell r="T276">
            <v>22836.21</v>
          </cell>
          <cell r="U276">
            <v>0</v>
          </cell>
          <cell r="V276">
            <v>0</v>
          </cell>
          <cell r="W276">
            <v>7020178.3499999996</v>
          </cell>
          <cell r="X276">
            <v>27645</v>
          </cell>
          <cell r="Y276">
            <v>20952.810000000001</v>
          </cell>
          <cell r="Z276">
            <v>8988</v>
          </cell>
          <cell r="AA276">
            <v>6420</v>
          </cell>
          <cell r="AB276">
            <v>3295.6</v>
          </cell>
          <cell r="AC276">
            <v>2572.9</v>
          </cell>
          <cell r="AD276">
            <v>604364.51</v>
          </cell>
          <cell r="AE276">
            <v>7085</v>
          </cell>
          <cell r="AF276">
            <v>0</v>
          </cell>
          <cell r="AG276">
            <v>0</v>
          </cell>
          <cell r="AH276">
            <v>601593.31999999995</v>
          </cell>
          <cell r="AI276">
            <v>0</v>
          </cell>
          <cell r="AJ276">
            <v>300</v>
          </cell>
          <cell r="AK276">
            <v>11450511.970000001</v>
          </cell>
          <cell r="AL276">
            <v>64791.37</v>
          </cell>
          <cell r="AM276">
            <v>2948</v>
          </cell>
          <cell r="AN276">
            <v>761856.75</v>
          </cell>
          <cell r="AO276">
            <v>705206.33</v>
          </cell>
          <cell r="AP276">
            <v>1369.6</v>
          </cell>
          <cell r="AQ276">
            <v>0</v>
          </cell>
          <cell r="AR276">
            <v>565216.18999999994</v>
          </cell>
          <cell r="AS276">
            <v>1355</v>
          </cell>
          <cell r="AT276">
            <v>921703.76</v>
          </cell>
          <cell r="AU276">
            <v>0</v>
          </cell>
          <cell r="AV276">
            <v>42770</v>
          </cell>
          <cell r="AW276">
            <v>8774.2099999999991</v>
          </cell>
          <cell r="AX276">
            <v>22600.12</v>
          </cell>
          <cell r="AY276">
            <v>26695.31</v>
          </cell>
          <cell r="AZ276">
            <v>0</v>
          </cell>
          <cell r="BA276">
            <v>3025528.07</v>
          </cell>
          <cell r="BB276">
            <v>0</v>
          </cell>
          <cell r="BC276">
            <v>3037337.09</v>
          </cell>
          <cell r="BD276">
            <v>7996.54</v>
          </cell>
          <cell r="BE276">
            <v>58098.06</v>
          </cell>
          <cell r="BF276">
            <v>66600.56</v>
          </cell>
          <cell r="BG276">
            <v>2697201.06</v>
          </cell>
          <cell r="BH276">
            <v>0</v>
          </cell>
          <cell r="BI276">
            <v>51600.75</v>
          </cell>
          <cell r="BJ276">
            <v>0</v>
          </cell>
          <cell r="BK276">
            <v>0</v>
          </cell>
          <cell r="BL276">
            <v>3908750.32</v>
          </cell>
          <cell r="BM276">
            <v>1143768.05</v>
          </cell>
          <cell r="BN276">
            <v>527578.14</v>
          </cell>
          <cell r="BO276">
            <v>752.64</v>
          </cell>
          <cell r="BP276">
            <v>0</v>
          </cell>
          <cell r="BQ276">
            <v>0</v>
          </cell>
          <cell r="BR276">
            <v>9382013.6300000008</v>
          </cell>
          <cell r="BS276">
            <v>8176.13</v>
          </cell>
          <cell r="BT276">
            <v>7704</v>
          </cell>
          <cell r="BU276">
            <v>2358348.5699999998</v>
          </cell>
          <cell r="BV276">
            <v>10563.68</v>
          </cell>
          <cell r="BW276">
            <v>521978.05</v>
          </cell>
          <cell r="BX276">
            <v>496325.07</v>
          </cell>
          <cell r="BY276">
            <v>4702.4399999999996</v>
          </cell>
          <cell r="BZ276">
            <v>105106</v>
          </cell>
          <cell r="CA276">
            <v>0</v>
          </cell>
          <cell r="CB276">
            <v>54322.93</v>
          </cell>
          <cell r="CC276">
            <v>409656.19</v>
          </cell>
          <cell r="CD276">
            <v>746691.86</v>
          </cell>
          <cell r="CE276">
            <v>586562.68000000005</v>
          </cell>
          <cell r="CF276">
            <v>0</v>
          </cell>
          <cell r="CG276">
            <v>0</v>
          </cell>
          <cell r="CH276">
            <v>0</v>
          </cell>
          <cell r="CI276">
            <v>0</v>
          </cell>
          <cell r="CJ276">
            <v>125988.19</v>
          </cell>
          <cell r="CK276">
            <v>0</v>
          </cell>
          <cell r="CL276">
            <v>0</v>
          </cell>
        </row>
        <row r="277">
          <cell r="A277" t="str">
            <v>5104020105.101</v>
          </cell>
          <cell r="B277" t="str">
            <v>ค่าโทรศัพท์</v>
          </cell>
          <cell r="C277">
            <v>156838.15</v>
          </cell>
          <cell r="D277">
            <v>133745.94</v>
          </cell>
          <cell r="E277">
            <v>42190.1</v>
          </cell>
          <cell r="F277">
            <v>41970.080000000002</v>
          </cell>
          <cell r="G277">
            <v>30505.67</v>
          </cell>
          <cell r="H277">
            <v>104758</v>
          </cell>
          <cell r="I277">
            <v>11021.06</v>
          </cell>
          <cell r="J277">
            <v>35624.910000000003</v>
          </cell>
          <cell r="K277">
            <v>44697.95</v>
          </cell>
          <cell r="L277">
            <v>91562.25</v>
          </cell>
          <cell r="M277">
            <v>94268.14</v>
          </cell>
          <cell r="N277">
            <v>5367.52</v>
          </cell>
          <cell r="O277">
            <v>85689.32</v>
          </cell>
          <cell r="P277">
            <v>92727.66</v>
          </cell>
          <cell r="Q277">
            <v>75159.600000000006</v>
          </cell>
          <cell r="R277">
            <v>0</v>
          </cell>
          <cell r="S277">
            <v>88058.41</v>
          </cell>
          <cell r="T277">
            <v>125273.36</v>
          </cell>
          <cell r="U277">
            <v>119774.57</v>
          </cell>
          <cell r="V277">
            <v>39870.76</v>
          </cell>
          <cell r="W277">
            <v>109346.63</v>
          </cell>
          <cell r="X277">
            <v>21689.08</v>
          </cell>
          <cell r="Y277">
            <v>12890.33</v>
          </cell>
          <cell r="Z277">
            <v>45464.87</v>
          </cell>
          <cell r="AA277">
            <v>32686.65</v>
          </cell>
          <cell r="AB277">
            <v>66277.8</v>
          </cell>
          <cell r="AC277">
            <v>43213.08</v>
          </cell>
          <cell r="AD277">
            <v>100327.7</v>
          </cell>
          <cell r="AE277">
            <v>37558.06</v>
          </cell>
          <cell r="AF277">
            <v>92908.67</v>
          </cell>
          <cell r="AG277">
            <v>39664.71</v>
          </cell>
          <cell r="AH277">
            <v>122935.42</v>
          </cell>
          <cell r="AI277">
            <v>47747.26</v>
          </cell>
          <cell r="AJ277">
            <v>79431</v>
          </cell>
          <cell r="AK277">
            <v>1068064.82</v>
          </cell>
          <cell r="AL277">
            <v>53052.55</v>
          </cell>
          <cell r="AM277">
            <v>48105.2</v>
          </cell>
          <cell r="AN277">
            <v>150906.72</v>
          </cell>
          <cell r="AO277">
            <v>190226.99</v>
          </cell>
          <cell r="AP277">
            <v>183293.1</v>
          </cell>
          <cell r="AQ277">
            <v>30845.19</v>
          </cell>
          <cell r="AR277">
            <v>105714.93</v>
          </cell>
          <cell r="AS277">
            <v>104672.07</v>
          </cell>
          <cell r="AT277">
            <v>126337.91</v>
          </cell>
          <cell r="AU277">
            <v>69114.7</v>
          </cell>
          <cell r="AV277">
            <v>88164.82</v>
          </cell>
          <cell r="AW277">
            <v>57296.5</v>
          </cell>
          <cell r="AX277">
            <v>70956.94</v>
          </cell>
          <cell r="AY277">
            <v>135538.93</v>
          </cell>
          <cell r="AZ277">
            <v>19327.169999999998</v>
          </cell>
          <cell r="BA277">
            <v>295633.09999999998</v>
          </cell>
          <cell r="BB277">
            <v>96933.3</v>
          </cell>
          <cell r="BC277">
            <v>689370.49</v>
          </cell>
          <cell r="BD277">
            <v>180243.93</v>
          </cell>
          <cell r="BE277">
            <v>67027.69</v>
          </cell>
          <cell r="BF277">
            <v>106158.39</v>
          </cell>
          <cell r="BG277">
            <v>254691.14</v>
          </cell>
          <cell r="BH277">
            <v>65085.88</v>
          </cell>
          <cell r="BI277">
            <v>25095.81</v>
          </cell>
          <cell r="BJ277">
            <v>89095.66</v>
          </cell>
          <cell r="BK277">
            <v>78938.58</v>
          </cell>
          <cell r="BL277">
            <v>573493.01</v>
          </cell>
          <cell r="BM277">
            <v>195118.64</v>
          </cell>
          <cell r="BN277">
            <v>69499.06</v>
          </cell>
          <cell r="BO277">
            <v>319340.23</v>
          </cell>
          <cell r="BP277">
            <v>126801.08</v>
          </cell>
          <cell r="BQ277">
            <v>74701.899999999994</v>
          </cell>
          <cell r="BR277">
            <v>1298697.3999999999</v>
          </cell>
          <cell r="BS277">
            <v>138427.10999999999</v>
          </cell>
          <cell r="BT277">
            <v>77969.53</v>
          </cell>
          <cell r="BU277">
            <v>181019.89</v>
          </cell>
          <cell r="BV277">
            <v>25261.13</v>
          </cell>
          <cell r="BW277">
            <v>98521.78</v>
          </cell>
          <cell r="BX277">
            <v>149454.35999999999</v>
          </cell>
          <cell r="BY277">
            <v>99779.35</v>
          </cell>
          <cell r="BZ277">
            <v>31047.11</v>
          </cell>
          <cell r="CA277">
            <v>40661.26</v>
          </cell>
          <cell r="CB277">
            <v>239570.18</v>
          </cell>
          <cell r="CC277">
            <v>232724.49</v>
          </cell>
          <cell r="CD277">
            <v>136149.76999999999</v>
          </cell>
          <cell r="CE277">
            <v>215501.03</v>
          </cell>
          <cell r="CF277">
            <v>41186.980000000003</v>
          </cell>
          <cell r="CG277">
            <v>54612.91</v>
          </cell>
          <cell r="CH277">
            <v>92927.08</v>
          </cell>
          <cell r="CI277">
            <v>87145.67</v>
          </cell>
          <cell r="CJ277">
            <v>237879.41</v>
          </cell>
          <cell r="CK277">
            <v>39037.410000000003</v>
          </cell>
          <cell r="CL277">
            <v>13493.73</v>
          </cell>
        </row>
        <row r="278">
          <cell r="A278" t="str">
            <v>5104020106.101</v>
          </cell>
          <cell r="B278" t="str">
            <v>ค่าบริการสื่อสารและโทรคมนาคม</v>
          </cell>
          <cell r="C278">
            <v>602991.16</v>
          </cell>
          <cell r="D278">
            <v>19881.3</v>
          </cell>
          <cell r="E278">
            <v>151103.26</v>
          </cell>
          <cell r="F278">
            <v>39911</v>
          </cell>
          <cell r="G278">
            <v>38520</v>
          </cell>
          <cell r="H278">
            <v>0</v>
          </cell>
          <cell r="I278">
            <v>39675.599999999999</v>
          </cell>
          <cell r="J278">
            <v>30392.78</v>
          </cell>
          <cell r="K278">
            <v>101474.9</v>
          </cell>
          <cell r="L278">
            <v>74541.38</v>
          </cell>
          <cell r="M278">
            <v>134927</v>
          </cell>
          <cell r="N278">
            <v>21366.83</v>
          </cell>
          <cell r="O278">
            <v>80643.28</v>
          </cell>
          <cell r="P278">
            <v>127972</v>
          </cell>
          <cell r="Q278">
            <v>121081.19</v>
          </cell>
          <cell r="R278">
            <v>277418.82</v>
          </cell>
          <cell r="S278">
            <v>245165</v>
          </cell>
          <cell r="T278">
            <v>79608</v>
          </cell>
          <cell r="U278">
            <v>0</v>
          </cell>
          <cell r="V278">
            <v>77757.08</v>
          </cell>
          <cell r="W278">
            <v>332417.96999999997</v>
          </cell>
          <cell r="X278">
            <v>25565.88</v>
          </cell>
          <cell r="Y278">
            <v>226594.2</v>
          </cell>
          <cell r="Z278">
            <v>68640</v>
          </cell>
          <cell r="AA278">
            <v>73776</v>
          </cell>
          <cell r="AB278">
            <v>23700</v>
          </cell>
          <cell r="AC278">
            <v>11760</v>
          </cell>
          <cell r="AD278">
            <v>125734.21</v>
          </cell>
          <cell r="AE278">
            <v>28380.12</v>
          </cell>
          <cell r="AF278">
            <v>14110.15</v>
          </cell>
          <cell r="AG278">
            <v>51711.97</v>
          </cell>
          <cell r="AH278">
            <v>10860</v>
          </cell>
          <cell r="AI278">
            <v>91752</v>
          </cell>
          <cell r="AJ278">
            <v>53964.28</v>
          </cell>
          <cell r="AK278">
            <v>377929.01</v>
          </cell>
          <cell r="AL278">
            <v>44940</v>
          </cell>
          <cell r="AM278">
            <v>165590</v>
          </cell>
          <cell r="AN278">
            <v>9501.6</v>
          </cell>
          <cell r="AO278">
            <v>32936.559999999998</v>
          </cell>
          <cell r="AP278">
            <v>60990</v>
          </cell>
          <cell r="AQ278">
            <v>67410</v>
          </cell>
          <cell r="AR278">
            <v>243060.74</v>
          </cell>
          <cell r="AS278">
            <v>123799</v>
          </cell>
          <cell r="AT278">
            <v>156012</v>
          </cell>
          <cell r="AU278">
            <v>197923.08</v>
          </cell>
          <cell r="AV278">
            <v>28248</v>
          </cell>
          <cell r="AW278">
            <v>19260</v>
          </cell>
          <cell r="AX278">
            <v>64200</v>
          </cell>
          <cell r="AY278">
            <v>0</v>
          </cell>
          <cell r="AZ278">
            <v>55781.25</v>
          </cell>
          <cell r="BA278">
            <v>259225.24</v>
          </cell>
          <cell r="BB278">
            <v>48123.88</v>
          </cell>
          <cell r="BC278">
            <v>195165.1</v>
          </cell>
          <cell r="BD278">
            <v>235215.96</v>
          </cell>
          <cell r="BE278">
            <v>33598</v>
          </cell>
          <cell r="BF278">
            <v>0</v>
          </cell>
          <cell r="BG278">
            <v>482547.35</v>
          </cell>
          <cell r="BH278">
            <v>0</v>
          </cell>
          <cell r="BI278">
            <v>0</v>
          </cell>
          <cell r="BJ278">
            <v>37450</v>
          </cell>
          <cell r="BK278">
            <v>32100</v>
          </cell>
          <cell r="BL278">
            <v>575763.46</v>
          </cell>
          <cell r="BM278">
            <v>124822.99</v>
          </cell>
          <cell r="BN278">
            <v>139956</v>
          </cell>
          <cell r="BO278">
            <v>0</v>
          </cell>
          <cell r="BP278">
            <v>70587.899999999994</v>
          </cell>
          <cell r="BQ278">
            <v>13910</v>
          </cell>
          <cell r="BR278">
            <v>433864.65</v>
          </cell>
          <cell r="BS278">
            <v>153829.66</v>
          </cell>
          <cell r="BT278">
            <v>25680</v>
          </cell>
          <cell r="BU278">
            <v>160613.15</v>
          </cell>
          <cell r="BV278">
            <v>37706.800000000003</v>
          </cell>
          <cell r="BW278">
            <v>208596</v>
          </cell>
          <cell r="BX278">
            <v>202538.16</v>
          </cell>
          <cell r="BY278">
            <v>47833.8</v>
          </cell>
          <cell r="BZ278">
            <v>122523.09</v>
          </cell>
          <cell r="CA278">
            <v>80249.02</v>
          </cell>
          <cell r="CB278">
            <v>45051.01</v>
          </cell>
          <cell r="CC278">
            <v>120696</v>
          </cell>
          <cell r="CD278">
            <v>75241.52</v>
          </cell>
          <cell r="CE278">
            <v>7992.9</v>
          </cell>
          <cell r="CF278">
            <v>84089.16</v>
          </cell>
          <cell r="CG278">
            <v>48566.46</v>
          </cell>
          <cell r="CH278">
            <v>84037.8</v>
          </cell>
          <cell r="CI278">
            <v>32834.15</v>
          </cell>
          <cell r="CJ278">
            <v>247672.6</v>
          </cell>
          <cell r="CK278">
            <v>82455.58</v>
          </cell>
          <cell r="CL278">
            <v>43939.59</v>
          </cell>
        </row>
        <row r="279">
          <cell r="A279" t="str">
            <v>5104020107.101</v>
          </cell>
          <cell r="B279" t="str">
            <v>ค่าไปรษณีย์และขนส่ง</v>
          </cell>
          <cell r="C279">
            <v>189362</v>
          </cell>
          <cell r="D279">
            <v>14669</v>
          </cell>
          <cell r="E279">
            <v>21556</v>
          </cell>
          <cell r="F279">
            <v>22981</v>
          </cell>
          <cell r="G279">
            <v>2835</v>
          </cell>
          <cell r="H279">
            <v>33481</v>
          </cell>
          <cell r="I279">
            <v>8500</v>
          </cell>
          <cell r="J279">
            <v>18221</v>
          </cell>
          <cell r="K279">
            <v>16359</v>
          </cell>
          <cell r="L279">
            <v>17290</v>
          </cell>
          <cell r="M279">
            <v>29807</v>
          </cell>
          <cell r="N279">
            <v>6000</v>
          </cell>
          <cell r="O279">
            <v>86120</v>
          </cell>
          <cell r="P279">
            <v>15470</v>
          </cell>
          <cell r="Q279">
            <v>36324.699999999997</v>
          </cell>
          <cell r="R279">
            <v>55887.24</v>
          </cell>
          <cell r="S279">
            <v>15300</v>
          </cell>
          <cell r="T279">
            <v>22881</v>
          </cell>
          <cell r="U279">
            <v>17297</v>
          </cell>
          <cell r="V279">
            <v>0</v>
          </cell>
          <cell r="W279">
            <v>155050</v>
          </cell>
          <cell r="X279">
            <v>6518</v>
          </cell>
          <cell r="Y279">
            <v>6453</v>
          </cell>
          <cell r="Z279">
            <v>21755</v>
          </cell>
          <cell r="AA279">
            <v>8978</v>
          </cell>
          <cell r="AB279">
            <v>9689</v>
          </cell>
          <cell r="AC279">
            <v>6731</v>
          </cell>
          <cell r="AD279">
            <v>26525</v>
          </cell>
          <cell r="AE279">
            <v>15685</v>
          </cell>
          <cell r="AF279">
            <v>6470</v>
          </cell>
          <cell r="AG279">
            <v>8764</v>
          </cell>
          <cell r="AH279">
            <v>61188</v>
          </cell>
          <cell r="AI279">
            <v>6045.82</v>
          </cell>
          <cell r="AJ279">
            <v>23684</v>
          </cell>
          <cell r="AK279">
            <v>369802</v>
          </cell>
          <cell r="AL279">
            <v>0</v>
          </cell>
          <cell r="AM279">
            <v>21534</v>
          </cell>
          <cell r="AN279">
            <v>122674</v>
          </cell>
          <cell r="AO279">
            <v>52570</v>
          </cell>
          <cell r="AP279">
            <v>24744</v>
          </cell>
          <cell r="AQ279">
            <v>6386</v>
          </cell>
          <cell r="AR279">
            <v>25419</v>
          </cell>
          <cell r="AS279">
            <v>11127</v>
          </cell>
          <cell r="AT279">
            <v>28311</v>
          </cell>
          <cell r="AU279">
            <v>400</v>
          </cell>
          <cell r="AV279">
            <v>0</v>
          </cell>
          <cell r="AW279">
            <v>0</v>
          </cell>
          <cell r="AX279">
            <v>10039</v>
          </cell>
          <cell r="AY279">
            <v>0</v>
          </cell>
          <cell r="AZ279">
            <v>3562.32</v>
          </cell>
          <cell r="BA279">
            <v>136180</v>
          </cell>
          <cell r="BB279">
            <v>5594</v>
          </cell>
          <cell r="BC279">
            <v>251827</v>
          </cell>
          <cell r="BD279">
            <v>18933</v>
          </cell>
          <cell r="BE279">
            <v>18414</v>
          </cell>
          <cell r="BF279">
            <v>0</v>
          </cell>
          <cell r="BG279">
            <v>183050.3</v>
          </cell>
          <cell r="BH279">
            <v>0</v>
          </cell>
          <cell r="BI279">
            <v>4646</v>
          </cell>
          <cell r="BJ279">
            <v>5095</v>
          </cell>
          <cell r="BK279">
            <v>3598</v>
          </cell>
          <cell r="BL279">
            <v>102857</v>
          </cell>
          <cell r="BM279">
            <v>11907</v>
          </cell>
          <cell r="BN279">
            <v>16847</v>
          </cell>
          <cell r="BO279">
            <v>34674</v>
          </cell>
          <cell r="BP279">
            <v>0</v>
          </cell>
          <cell r="BQ279">
            <v>29118</v>
          </cell>
          <cell r="BR279">
            <v>434863</v>
          </cell>
          <cell r="BS279">
            <v>0</v>
          </cell>
          <cell r="BT279">
            <v>4317</v>
          </cell>
          <cell r="BU279">
            <v>75330</v>
          </cell>
          <cell r="BV279">
            <v>2437</v>
          </cell>
          <cell r="BW279">
            <v>11147.22</v>
          </cell>
          <cell r="BX279">
            <v>24312</v>
          </cell>
          <cell r="BY279">
            <v>6112</v>
          </cell>
          <cell r="BZ279">
            <v>0</v>
          </cell>
          <cell r="CA279">
            <v>2116</v>
          </cell>
          <cell r="CB279">
            <v>10614.9</v>
          </cell>
          <cell r="CC279">
            <v>21844</v>
          </cell>
          <cell r="CD279">
            <v>0</v>
          </cell>
          <cell r="CE279">
            <v>10606</v>
          </cell>
          <cell r="CF279">
            <v>4940.34</v>
          </cell>
          <cell r="CG279">
            <v>2884</v>
          </cell>
          <cell r="CH279">
            <v>0</v>
          </cell>
          <cell r="CI279">
            <v>1693.94</v>
          </cell>
          <cell r="CJ279">
            <v>46622</v>
          </cell>
          <cell r="CK279">
            <v>2660</v>
          </cell>
          <cell r="CL279">
            <v>1336</v>
          </cell>
        </row>
        <row r="280">
          <cell r="A280" t="str">
            <v>5104030202.101</v>
          </cell>
          <cell r="B280" t="str">
            <v>ค่าจ้างที่ปรึกษา</v>
          </cell>
          <cell r="C280">
            <v>0</v>
          </cell>
          <cell r="D280">
            <v>120000</v>
          </cell>
          <cell r="E280">
            <v>0</v>
          </cell>
          <cell r="F280">
            <v>29100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  <cell r="AA280">
            <v>0</v>
          </cell>
          <cell r="AB280">
            <v>0</v>
          </cell>
          <cell r="AC280">
            <v>0</v>
          </cell>
          <cell r="AD280">
            <v>0</v>
          </cell>
          <cell r="AE280">
            <v>0</v>
          </cell>
          <cell r="AF280">
            <v>0</v>
          </cell>
          <cell r="AG280">
            <v>0</v>
          </cell>
          <cell r="AH280">
            <v>65000</v>
          </cell>
          <cell r="AI280">
            <v>55350</v>
          </cell>
          <cell r="AJ280">
            <v>0</v>
          </cell>
          <cell r="AK280">
            <v>62400</v>
          </cell>
          <cell r="AL280">
            <v>0</v>
          </cell>
          <cell r="AM280">
            <v>0</v>
          </cell>
          <cell r="AN280">
            <v>118900</v>
          </cell>
          <cell r="AO280">
            <v>0</v>
          </cell>
          <cell r="AP280">
            <v>0</v>
          </cell>
          <cell r="AQ280">
            <v>0</v>
          </cell>
          <cell r="AR280">
            <v>0</v>
          </cell>
          <cell r="AS280">
            <v>0</v>
          </cell>
          <cell r="AT280">
            <v>0</v>
          </cell>
          <cell r="AU280">
            <v>0</v>
          </cell>
          <cell r="AV280">
            <v>0</v>
          </cell>
          <cell r="AW280">
            <v>0</v>
          </cell>
          <cell r="AX280">
            <v>0</v>
          </cell>
          <cell r="AY280">
            <v>0</v>
          </cell>
          <cell r="AZ280">
            <v>0</v>
          </cell>
          <cell r="BA280">
            <v>0</v>
          </cell>
          <cell r="BB280">
            <v>0</v>
          </cell>
          <cell r="BC280">
            <v>0</v>
          </cell>
          <cell r="BD280">
            <v>0</v>
          </cell>
          <cell r="BE280">
            <v>0</v>
          </cell>
          <cell r="BF280">
            <v>0</v>
          </cell>
          <cell r="BG280">
            <v>2765898.4</v>
          </cell>
          <cell r="BH280">
            <v>0</v>
          </cell>
          <cell r="BI280">
            <v>0</v>
          </cell>
          <cell r="BJ280">
            <v>0</v>
          </cell>
          <cell r="BK280">
            <v>0</v>
          </cell>
          <cell r="BL280">
            <v>0</v>
          </cell>
          <cell r="BM280">
            <v>0</v>
          </cell>
          <cell r="BN280">
            <v>0</v>
          </cell>
          <cell r="BO280">
            <v>17350</v>
          </cell>
          <cell r="BP280">
            <v>0</v>
          </cell>
          <cell r="BQ280">
            <v>0</v>
          </cell>
          <cell r="BR280">
            <v>3390000</v>
          </cell>
          <cell r="BS280">
            <v>0</v>
          </cell>
          <cell r="BT280">
            <v>0</v>
          </cell>
          <cell r="BU280">
            <v>0</v>
          </cell>
          <cell r="BV280">
            <v>0</v>
          </cell>
          <cell r="BW280">
            <v>0</v>
          </cell>
          <cell r="BX280">
            <v>0</v>
          </cell>
          <cell r="BY280">
            <v>43800</v>
          </cell>
          <cell r="BZ280">
            <v>0</v>
          </cell>
          <cell r="CA280">
            <v>0</v>
          </cell>
          <cell r="CB280">
            <v>21300</v>
          </cell>
          <cell r="CC280">
            <v>0</v>
          </cell>
          <cell r="CD280">
            <v>8200</v>
          </cell>
          <cell r="CE280">
            <v>28460</v>
          </cell>
          <cell r="CF280">
            <v>0</v>
          </cell>
          <cell r="CG280">
            <v>3000</v>
          </cell>
          <cell r="CH280">
            <v>0</v>
          </cell>
          <cell r="CI280">
            <v>0</v>
          </cell>
          <cell r="CJ280">
            <v>0</v>
          </cell>
          <cell r="CK280">
            <v>0</v>
          </cell>
          <cell r="CL280">
            <v>0</v>
          </cell>
        </row>
        <row r="281">
          <cell r="A281" t="str">
            <v>5104030203.101</v>
          </cell>
          <cell r="B281" t="str">
            <v>ค่าเบี้ยประกันภัย</v>
          </cell>
          <cell r="C281">
            <v>233996.68</v>
          </cell>
          <cell r="D281">
            <v>0</v>
          </cell>
          <cell r="E281">
            <v>47578.46</v>
          </cell>
          <cell r="F281">
            <v>51549.75</v>
          </cell>
          <cell r="G281">
            <v>47600</v>
          </cell>
          <cell r="H281">
            <v>0</v>
          </cell>
          <cell r="I281">
            <v>87186.81</v>
          </cell>
          <cell r="J281">
            <v>0</v>
          </cell>
          <cell r="K281">
            <v>43315.54</v>
          </cell>
          <cell r="L281">
            <v>122416.24</v>
          </cell>
          <cell r="M281">
            <v>61048.480000000003</v>
          </cell>
          <cell r="N281">
            <v>0</v>
          </cell>
          <cell r="O281">
            <v>154452.35999999999</v>
          </cell>
          <cell r="P281">
            <v>50928.79</v>
          </cell>
          <cell r="Q281">
            <v>256163.52</v>
          </cell>
          <cell r="R281">
            <v>165728.01999999999</v>
          </cell>
          <cell r="S281">
            <v>0</v>
          </cell>
          <cell r="T281">
            <v>82161.02</v>
          </cell>
          <cell r="U281">
            <v>69183.44</v>
          </cell>
          <cell r="V281">
            <v>0</v>
          </cell>
          <cell r="W281">
            <v>139895.76</v>
          </cell>
          <cell r="X281">
            <v>53939.98</v>
          </cell>
          <cell r="Y281">
            <v>79720.539999999994</v>
          </cell>
          <cell r="Z281">
            <v>124845.06</v>
          </cell>
          <cell r="AA281">
            <v>73797.899999999994</v>
          </cell>
          <cell r="AB281">
            <v>68581.75</v>
          </cell>
          <cell r="AC281">
            <v>83030.22</v>
          </cell>
          <cell r="AD281">
            <v>226686.99</v>
          </cell>
          <cell r="AE281">
            <v>97842.75</v>
          </cell>
          <cell r="AF281">
            <v>51915.33</v>
          </cell>
          <cell r="AG281">
            <v>95071.23</v>
          </cell>
          <cell r="AH281">
            <v>111174.49</v>
          </cell>
          <cell r="AI281">
            <v>55140.68</v>
          </cell>
          <cell r="AJ281">
            <v>73302.710000000006</v>
          </cell>
          <cell r="AK281">
            <v>196943.61</v>
          </cell>
          <cell r="AL281">
            <v>132137.51</v>
          </cell>
          <cell r="AM281">
            <v>87512.09</v>
          </cell>
          <cell r="AN281">
            <v>113149.29</v>
          </cell>
          <cell r="AO281">
            <v>55800.5</v>
          </cell>
          <cell r="AP281">
            <v>96434.82</v>
          </cell>
          <cell r="AQ281">
            <v>53120.15</v>
          </cell>
          <cell r="AR281">
            <v>131050.39</v>
          </cell>
          <cell r="AS281">
            <v>9567.94</v>
          </cell>
          <cell r="AT281">
            <v>124299.76</v>
          </cell>
          <cell r="AU281">
            <v>123249.21</v>
          </cell>
          <cell r="AV281">
            <v>105948.19</v>
          </cell>
          <cell r="AW281">
            <v>57032.07</v>
          </cell>
          <cell r="AX281">
            <v>64293.09</v>
          </cell>
          <cell r="AY281">
            <v>0</v>
          </cell>
          <cell r="AZ281">
            <v>0</v>
          </cell>
          <cell r="BA281">
            <v>0</v>
          </cell>
          <cell r="BB281">
            <v>79501</v>
          </cell>
          <cell r="BC281">
            <v>124977.02</v>
          </cell>
          <cell r="BD281">
            <v>143029.04</v>
          </cell>
          <cell r="BE281">
            <v>0</v>
          </cell>
          <cell r="BF281">
            <v>71820.399999999994</v>
          </cell>
          <cell r="BG281">
            <v>0</v>
          </cell>
          <cell r="BH281">
            <v>41598.199999999997</v>
          </cell>
          <cell r="BI281">
            <v>9822.2800000000007</v>
          </cell>
          <cell r="BJ281">
            <v>0</v>
          </cell>
          <cell r="BK281">
            <v>81531.86</v>
          </cell>
          <cell r="BL281">
            <v>0</v>
          </cell>
          <cell r="BM281">
            <v>135052.44</v>
          </cell>
          <cell r="BN281">
            <v>103679.79</v>
          </cell>
          <cell r="BO281">
            <v>127086.92</v>
          </cell>
          <cell r="BP281">
            <v>109258.77</v>
          </cell>
          <cell r="BQ281">
            <v>0</v>
          </cell>
          <cell r="BR281">
            <v>148922</v>
          </cell>
          <cell r="BS281">
            <v>0</v>
          </cell>
          <cell r="BT281">
            <v>41105</v>
          </cell>
          <cell r="BU281">
            <v>101091.39</v>
          </cell>
          <cell r="BV281">
            <v>23660.53</v>
          </cell>
          <cell r="BW281">
            <v>60220.76</v>
          </cell>
          <cell r="BX281">
            <v>58885</v>
          </cell>
          <cell r="BY281">
            <v>12825</v>
          </cell>
          <cell r="BZ281">
            <v>115048</v>
          </cell>
          <cell r="CA281">
            <v>52980</v>
          </cell>
          <cell r="CB281">
            <v>31416.93</v>
          </cell>
          <cell r="CC281">
            <v>145700</v>
          </cell>
          <cell r="CD281">
            <v>35575.18</v>
          </cell>
          <cell r="CE281">
            <v>43346</v>
          </cell>
          <cell r="CF281">
            <v>0</v>
          </cell>
          <cell r="CG281">
            <v>0</v>
          </cell>
          <cell r="CH281">
            <v>137349.98000000001</v>
          </cell>
          <cell r="CI281">
            <v>67292.03</v>
          </cell>
          <cell r="CJ281">
            <v>64420</v>
          </cell>
          <cell r="CK281">
            <v>39866.120000000003</v>
          </cell>
          <cell r="CL281">
            <v>41158.25</v>
          </cell>
        </row>
        <row r="282">
          <cell r="A282" t="str">
            <v>5104030205.101</v>
          </cell>
          <cell r="B282" t="str">
            <v>ยาใช้ไป</v>
          </cell>
          <cell r="C282">
            <v>110988461.23999999</v>
          </cell>
          <cell r="D282">
            <v>7346124.7599999998</v>
          </cell>
          <cell r="E282">
            <v>4894933.21</v>
          </cell>
          <cell r="F282">
            <v>6978787.4199999999</v>
          </cell>
          <cell r="G282">
            <v>4200426.91</v>
          </cell>
          <cell r="H282">
            <v>13144814.68</v>
          </cell>
          <cell r="I282">
            <v>10979979.91</v>
          </cell>
          <cell r="J282">
            <v>16953099.93</v>
          </cell>
          <cell r="K282">
            <v>5832081.04</v>
          </cell>
          <cell r="L282">
            <v>10380870.640000001</v>
          </cell>
          <cell r="M282">
            <v>22330106.789999999</v>
          </cell>
          <cell r="N282">
            <v>2961208.59</v>
          </cell>
          <cell r="O282">
            <v>60041846.259999998</v>
          </cell>
          <cell r="P282">
            <v>8917891.6400000006</v>
          </cell>
          <cell r="Q282">
            <v>10328450.210000001</v>
          </cell>
          <cell r="R282">
            <v>20665233.640000001</v>
          </cell>
          <cell r="S282">
            <v>6140757.4000000004</v>
          </cell>
          <cell r="T282">
            <v>11547998.48</v>
          </cell>
          <cell r="U282">
            <v>8285559.0499999998</v>
          </cell>
          <cell r="V282">
            <v>3432050.66</v>
          </cell>
          <cell r="W282">
            <v>199541022.84</v>
          </cell>
          <cell r="X282">
            <v>4702679.95</v>
          </cell>
          <cell r="Y282">
            <v>14943084.5</v>
          </cell>
          <cell r="Z282">
            <v>9299635.5800000001</v>
          </cell>
          <cell r="AA282">
            <v>2760668.8</v>
          </cell>
          <cell r="AB282">
            <v>4860212.8600000003</v>
          </cell>
          <cell r="AC282">
            <v>8304561.1299999999</v>
          </cell>
          <cell r="AD282">
            <v>21581103.359999999</v>
          </cell>
          <cell r="AE282">
            <v>5884788.6600000001</v>
          </cell>
          <cell r="AF282">
            <v>4387366.22</v>
          </cell>
          <cell r="AG282">
            <v>8300832.0800000001</v>
          </cell>
          <cell r="AH282">
            <v>19975007.289999999</v>
          </cell>
          <cell r="AI282">
            <v>6051194.1699999999</v>
          </cell>
          <cell r="AJ282">
            <v>5067393.7</v>
          </cell>
          <cell r="AK282">
            <v>406150203.88999999</v>
          </cell>
          <cell r="AL282">
            <v>5897556.5300000003</v>
          </cell>
          <cell r="AM282">
            <v>5015957.07</v>
          </cell>
          <cell r="AN282">
            <v>25009180.109999999</v>
          </cell>
          <cell r="AO282">
            <v>15285744.93</v>
          </cell>
          <cell r="AP282">
            <v>9300454.3200000003</v>
          </cell>
          <cell r="AQ282">
            <v>2190734.69</v>
          </cell>
          <cell r="AR282">
            <v>30621377.760000002</v>
          </cell>
          <cell r="AS282">
            <v>7176114.5899999999</v>
          </cell>
          <cell r="AT282">
            <v>19940668.02</v>
          </cell>
          <cell r="AU282">
            <v>16585893.32</v>
          </cell>
          <cell r="AV282">
            <v>5882089.9500000002</v>
          </cell>
          <cell r="AW282">
            <v>4205561.75</v>
          </cell>
          <cell r="AX282">
            <v>7437580.7699999996</v>
          </cell>
          <cell r="AY282">
            <v>8304169.7300000004</v>
          </cell>
          <cell r="AZ282">
            <v>4787936.58</v>
          </cell>
          <cell r="BA282">
            <v>72973237.870000005</v>
          </cell>
          <cell r="BB282">
            <v>5718510.4000000004</v>
          </cell>
          <cell r="BC282">
            <v>202703505.15000001</v>
          </cell>
          <cell r="BD282">
            <v>23998389.890000001</v>
          </cell>
          <cell r="BE282">
            <v>5560347.6299999999</v>
          </cell>
          <cell r="BF282">
            <v>4440425.1100000003</v>
          </cell>
          <cell r="BG282">
            <v>70358331.930000007</v>
          </cell>
          <cell r="BH282">
            <v>4099448.44</v>
          </cell>
          <cell r="BI282">
            <v>1521288.1</v>
          </cell>
          <cell r="BJ282">
            <v>4585788.83</v>
          </cell>
          <cell r="BK282">
            <v>3206991.62</v>
          </cell>
          <cell r="BL282">
            <v>91617532.859999999</v>
          </cell>
          <cell r="BM282">
            <v>16685755.630000001</v>
          </cell>
          <cell r="BN282">
            <v>10664313.59</v>
          </cell>
          <cell r="BO282">
            <v>24420686.02</v>
          </cell>
          <cell r="BP282">
            <v>13390457.029999999</v>
          </cell>
          <cell r="BQ282">
            <v>7329736.1200000001</v>
          </cell>
          <cell r="BR282">
            <v>647918206.82000005</v>
          </cell>
          <cell r="BS282">
            <v>12479930.99</v>
          </cell>
          <cell r="BT282">
            <v>7256684.0700000003</v>
          </cell>
          <cell r="BU282">
            <v>51961810.200000003</v>
          </cell>
          <cell r="BV282">
            <v>1334311.44</v>
          </cell>
          <cell r="BW282">
            <v>8690697.75</v>
          </cell>
          <cell r="BX282">
            <v>32358765.640000001</v>
          </cell>
          <cell r="BY282">
            <v>5309167.49</v>
          </cell>
          <cell r="BZ282">
            <v>5200506.7300000004</v>
          </cell>
          <cell r="CA282">
            <v>8261776.2400000002</v>
          </cell>
          <cell r="CB282">
            <v>8849265.3399999999</v>
          </cell>
          <cell r="CC282">
            <v>23425214.300000001</v>
          </cell>
          <cell r="CD282">
            <v>9458660.2400000002</v>
          </cell>
          <cell r="CE282">
            <v>18159474.32</v>
          </cell>
          <cell r="CF282">
            <v>4070506.69</v>
          </cell>
          <cell r="CG282">
            <v>5093854.18</v>
          </cell>
          <cell r="CH282">
            <v>4662453.17</v>
          </cell>
          <cell r="CI282">
            <v>5271649.47</v>
          </cell>
          <cell r="CJ282">
            <v>21560549.02</v>
          </cell>
          <cell r="CK282">
            <v>2237837.33</v>
          </cell>
          <cell r="CL282">
            <v>2127871.88</v>
          </cell>
        </row>
        <row r="283">
          <cell r="A283" t="str">
            <v>5104030205.102</v>
          </cell>
          <cell r="B283" t="str">
            <v>วัสดุเภสัชกรรมใช้ไป</v>
          </cell>
          <cell r="C283">
            <v>0</v>
          </cell>
          <cell r="D283">
            <v>0</v>
          </cell>
          <cell r="E283">
            <v>291585.03000000003</v>
          </cell>
          <cell r="F283">
            <v>248250</v>
          </cell>
          <cell r="G283">
            <v>346518</v>
          </cell>
          <cell r="H283">
            <v>3351600.07</v>
          </cell>
          <cell r="I283">
            <v>264760</v>
          </cell>
          <cell r="J283">
            <v>153685</v>
          </cell>
          <cell r="K283">
            <v>0</v>
          </cell>
          <cell r="L283">
            <v>234515</v>
          </cell>
          <cell r="M283">
            <v>0</v>
          </cell>
          <cell r="N283">
            <v>40031</v>
          </cell>
          <cell r="O283">
            <v>1321108.8</v>
          </cell>
          <cell r="P283">
            <v>0</v>
          </cell>
          <cell r="Q283">
            <v>14487.98</v>
          </cell>
          <cell r="R283">
            <v>4650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  <cell r="AA283">
            <v>10631</v>
          </cell>
          <cell r="AB283">
            <v>905001.89</v>
          </cell>
          <cell r="AC283">
            <v>0</v>
          </cell>
          <cell r="AD283">
            <v>0</v>
          </cell>
          <cell r="AE283">
            <v>0</v>
          </cell>
          <cell r="AF283">
            <v>0</v>
          </cell>
          <cell r="AG283">
            <v>0</v>
          </cell>
          <cell r="AH283">
            <v>7133.36</v>
          </cell>
          <cell r="AI283">
            <v>0</v>
          </cell>
          <cell r="AJ283">
            <v>0</v>
          </cell>
          <cell r="AK283">
            <v>2794058.06</v>
          </cell>
          <cell r="AL283">
            <v>2708599.79</v>
          </cell>
          <cell r="AM283">
            <v>987579.64</v>
          </cell>
          <cell r="AN283">
            <v>2636200.58</v>
          </cell>
          <cell r="AO283">
            <v>8372017.0700000003</v>
          </cell>
          <cell r="AP283">
            <v>792256.52</v>
          </cell>
          <cell r="AQ283">
            <v>443468.95</v>
          </cell>
          <cell r="AR283">
            <v>1789262.77</v>
          </cell>
          <cell r="AS283">
            <v>580488.02</v>
          </cell>
          <cell r="AT283">
            <v>0</v>
          </cell>
          <cell r="AU283">
            <v>1084800</v>
          </cell>
          <cell r="AV283">
            <v>1440776.25</v>
          </cell>
          <cell r="AW283">
            <v>11860</v>
          </cell>
          <cell r="AX283">
            <v>1586851.92</v>
          </cell>
          <cell r="AY283">
            <v>2271958.9500000002</v>
          </cell>
          <cell r="AZ283">
            <v>0</v>
          </cell>
          <cell r="BA283">
            <v>6865907.9299999997</v>
          </cell>
          <cell r="BB283">
            <v>0</v>
          </cell>
          <cell r="BC283">
            <v>5724988.0999999996</v>
          </cell>
          <cell r="BD283">
            <v>418602.43</v>
          </cell>
          <cell r="BE283">
            <v>118090</v>
          </cell>
          <cell r="BF283">
            <v>93356</v>
          </cell>
          <cell r="BG283">
            <v>2562032.12</v>
          </cell>
          <cell r="BH283">
            <v>0</v>
          </cell>
          <cell r="BI283">
            <v>0</v>
          </cell>
          <cell r="BJ283">
            <v>100167.95</v>
          </cell>
          <cell r="BK283">
            <v>36400</v>
          </cell>
          <cell r="BL283">
            <v>4622087.6399999997</v>
          </cell>
          <cell r="BM283">
            <v>705222.03</v>
          </cell>
          <cell r="BN283">
            <v>0</v>
          </cell>
          <cell r="BO283">
            <v>0</v>
          </cell>
          <cell r="BP283">
            <v>0</v>
          </cell>
          <cell r="BQ283">
            <v>0</v>
          </cell>
          <cell r="BR283">
            <v>45992118.719999999</v>
          </cell>
          <cell r="BS283">
            <v>817784</v>
          </cell>
          <cell r="BT283">
            <v>207600</v>
          </cell>
          <cell r="BU283">
            <v>0</v>
          </cell>
          <cell r="BV283">
            <v>120390</v>
          </cell>
          <cell r="BW283">
            <v>0</v>
          </cell>
          <cell r="BX283">
            <v>0</v>
          </cell>
          <cell r="BY283">
            <v>0</v>
          </cell>
          <cell r="BZ283">
            <v>0</v>
          </cell>
          <cell r="CA283">
            <v>0</v>
          </cell>
          <cell r="CB283">
            <v>0</v>
          </cell>
          <cell r="CC283">
            <v>7950</v>
          </cell>
          <cell r="CD283">
            <v>0</v>
          </cell>
          <cell r="CE283">
            <v>1680880.63</v>
          </cell>
          <cell r="CF283">
            <v>287000</v>
          </cell>
          <cell r="CG283">
            <v>549483.07999999996</v>
          </cell>
          <cell r="CH283">
            <v>416437.29</v>
          </cell>
          <cell r="CI283">
            <v>561377.09</v>
          </cell>
          <cell r="CJ283">
            <v>0</v>
          </cell>
          <cell r="CK283">
            <v>208016.79</v>
          </cell>
          <cell r="CL283">
            <v>100377.68</v>
          </cell>
        </row>
        <row r="284">
          <cell r="A284" t="str">
            <v>5104030205.103</v>
          </cell>
          <cell r="B284" t="str">
            <v>วัสดุทางการแพทย์ทั่วไปใช้ไป</v>
          </cell>
          <cell r="C284">
            <v>51503323.869999997</v>
          </cell>
          <cell r="D284">
            <v>4477637.95</v>
          </cell>
          <cell r="E284">
            <v>1433333.52</v>
          </cell>
          <cell r="F284">
            <v>1684892.21</v>
          </cell>
          <cell r="G284">
            <v>1057593.48</v>
          </cell>
          <cell r="H284">
            <v>1794495.63</v>
          </cell>
          <cell r="I284">
            <v>2534729.65</v>
          </cell>
          <cell r="J284">
            <v>11788178.16</v>
          </cell>
          <cell r="K284">
            <v>1918131.51</v>
          </cell>
          <cell r="L284">
            <v>2259936.33</v>
          </cell>
          <cell r="M284">
            <v>13069245.960000001</v>
          </cell>
          <cell r="N284">
            <v>439745.01</v>
          </cell>
          <cell r="O284">
            <v>28838642.34</v>
          </cell>
          <cell r="P284">
            <v>2459738.58</v>
          </cell>
          <cell r="Q284">
            <v>3435918.71</v>
          </cell>
          <cell r="R284">
            <v>11321965.220000001</v>
          </cell>
          <cell r="S284">
            <v>2840843.45</v>
          </cell>
          <cell r="T284">
            <v>3490035.65</v>
          </cell>
          <cell r="U284">
            <v>2005698.43</v>
          </cell>
          <cell r="V284">
            <v>937233.64</v>
          </cell>
          <cell r="W284">
            <v>96967560.939999998</v>
          </cell>
          <cell r="X284">
            <v>1480935.83</v>
          </cell>
          <cell r="Y284">
            <v>4501031.2</v>
          </cell>
          <cell r="Z284">
            <v>3127016.05</v>
          </cell>
          <cell r="AA284">
            <v>828886.02</v>
          </cell>
          <cell r="AB284">
            <v>469101</v>
          </cell>
          <cell r="AC284">
            <v>3255038.97</v>
          </cell>
          <cell r="AD284">
            <v>8285386.0700000003</v>
          </cell>
          <cell r="AE284">
            <v>3149107.48</v>
          </cell>
          <cell r="AF284">
            <v>2278744.7599999998</v>
          </cell>
          <cell r="AG284">
            <v>2215775.09</v>
          </cell>
          <cell r="AH284">
            <v>5943762.9800000004</v>
          </cell>
          <cell r="AI284">
            <v>2768870.6</v>
          </cell>
          <cell r="AJ284">
            <v>1982961.1</v>
          </cell>
          <cell r="AK284">
            <v>107554684.23</v>
          </cell>
          <cell r="AL284">
            <v>341290</v>
          </cell>
          <cell r="AM284">
            <v>1461814.81</v>
          </cell>
          <cell r="AN284">
            <v>9167452.5</v>
          </cell>
          <cell r="AO284">
            <v>1393646.5</v>
          </cell>
          <cell r="AP284">
            <v>1901715.64</v>
          </cell>
          <cell r="AQ284">
            <v>57310</v>
          </cell>
          <cell r="AR284">
            <v>19049757.739999998</v>
          </cell>
          <cell r="AS284">
            <v>2217390.91</v>
          </cell>
          <cell r="AT284">
            <v>8094765.0599999996</v>
          </cell>
          <cell r="AU284">
            <v>8718125.4700000007</v>
          </cell>
          <cell r="AV284">
            <v>1578941.66</v>
          </cell>
          <cell r="AW284">
            <v>1707456.89</v>
          </cell>
          <cell r="AX284">
            <v>698503.58</v>
          </cell>
          <cell r="AY284">
            <v>1043776.24</v>
          </cell>
          <cell r="AZ284">
            <v>2728881.57</v>
          </cell>
          <cell r="BA284">
            <v>15164038.93</v>
          </cell>
          <cell r="BB284">
            <v>2959424.13</v>
          </cell>
          <cell r="BC284">
            <v>76855746</v>
          </cell>
          <cell r="BD284">
            <v>8240505.9800000004</v>
          </cell>
          <cell r="BE284">
            <v>1231780.79</v>
          </cell>
          <cell r="BF284">
            <v>1502924.49</v>
          </cell>
          <cell r="BG284">
            <v>65762766.979999997</v>
          </cell>
          <cell r="BH284">
            <v>950739.95</v>
          </cell>
          <cell r="BI284">
            <v>350572.04</v>
          </cell>
          <cell r="BJ284">
            <v>1976559.71</v>
          </cell>
          <cell r="BK284">
            <v>1140600.07</v>
          </cell>
          <cell r="BL284">
            <v>49933579.880000003</v>
          </cell>
          <cell r="BM284">
            <v>4270317.75</v>
          </cell>
          <cell r="BN284">
            <v>2871610.32</v>
          </cell>
          <cell r="BO284">
            <v>11506628.6</v>
          </cell>
          <cell r="BP284">
            <v>5005700.8099999996</v>
          </cell>
          <cell r="BQ284">
            <v>6353990.7400000002</v>
          </cell>
          <cell r="BR284">
            <v>313311797.10000002</v>
          </cell>
          <cell r="BS284">
            <v>3935974.37</v>
          </cell>
          <cell r="BT284">
            <v>3124940.79</v>
          </cell>
          <cell r="BU284">
            <v>19678916.719999999</v>
          </cell>
          <cell r="BV284">
            <v>649375.02</v>
          </cell>
          <cell r="BW284">
            <v>2337232</v>
          </cell>
          <cell r="BX284">
            <v>9284185.1999999993</v>
          </cell>
          <cell r="BY284">
            <v>2090852.27</v>
          </cell>
          <cell r="BZ284">
            <v>2226135.66</v>
          </cell>
          <cell r="CA284">
            <v>2695695.31</v>
          </cell>
          <cell r="CB284">
            <v>3609951.02</v>
          </cell>
          <cell r="CC284">
            <v>9247498.7699999996</v>
          </cell>
          <cell r="CD284">
            <v>4011795.7</v>
          </cell>
          <cell r="CE284">
            <v>10559762.470000001</v>
          </cell>
          <cell r="CF284">
            <v>1917522.4</v>
          </cell>
          <cell r="CG284">
            <v>1080714.1399999999</v>
          </cell>
          <cell r="CH284">
            <v>1435224.02</v>
          </cell>
          <cell r="CI284">
            <v>1560285.01</v>
          </cell>
          <cell r="CJ284">
            <v>14130427.789999999</v>
          </cell>
          <cell r="CK284">
            <v>1000644.22</v>
          </cell>
          <cell r="CL284">
            <v>1172565.79</v>
          </cell>
        </row>
        <row r="285">
          <cell r="A285" t="str">
            <v>5104030205.104</v>
          </cell>
          <cell r="B285" t="str">
            <v>วัสดุวิทยาศาสตร์และการแพทย์ใช้ไป</v>
          </cell>
          <cell r="C285">
            <v>25321004.59</v>
          </cell>
          <cell r="D285">
            <v>2998996</v>
          </cell>
          <cell r="E285">
            <v>2348963.7400000002</v>
          </cell>
          <cell r="F285">
            <v>3023343.75</v>
          </cell>
          <cell r="G285">
            <v>1852219</v>
          </cell>
          <cell r="H285">
            <v>2598466.5499999998</v>
          </cell>
          <cell r="I285">
            <v>4285050.1399999997</v>
          </cell>
          <cell r="J285">
            <v>5178796.45</v>
          </cell>
          <cell r="K285">
            <v>3270461.67</v>
          </cell>
          <cell r="L285">
            <v>3487777.01</v>
          </cell>
          <cell r="M285">
            <v>6923899</v>
          </cell>
          <cell r="N285">
            <v>1539870</v>
          </cell>
          <cell r="O285">
            <v>15354134.789999999</v>
          </cell>
          <cell r="P285">
            <v>3744714.49</v>
          </cell>
          <cell r="Q285">
            <v>3149404.6</v>
          </cell>
          <cell r="R285">
            <v>5579672.0499999998</v>
          </cell>
          <cell r="S285">
            <v>2870949.75</v>
          </cell>
          <cell r="T285">
            <v>2275613.6</v>
          </cell>
          <cell r="U285">
            <v>2867880</v>
          </cell>
          <cell r="V285">
            <v>946885</v>
          </cell>
          <cell r="W285">
            <v>31967642.469999999</v>
          </cell>
          <cell r="X285">
            <v>2616922.48</v>
          </cell>
          <cell r="Y285">
            <v>3586393.91</v>
          </cell>
          <cell r="Z285">
            <v>3197882.53</v>
          </cell>
          <cell r="AA285">
            <v>2030608.5</v>
          </cell>
          <cell r="AB285">
            <v>2062394.46</v>
          </cell>
          <cell r="AC285">
            <v>5162227.26</v>
          </cell>
          <cell r="AD285">
            <v>8472572</v>
          </cell>
          <cell r="AE285">
            <v>1960017.98</v>
          </cell>
          <cell r="AF285">
            <v>2595967.54</v>
          </cell>
          <cell r="AG285">
            <v>3853770.9</v>
          </cell>
          <cell r="AH285">
            <v>4715370.05</v>
          </cell>
          <cell r="AI285">
            <v>4078765.19</v>
          </cell>
          <cell r="AJ285">
            <v>1889743.62</v>
          </cell>
          <cell r="AK285">
            <v>50207068.609999999</v>
          </cell>
          <cell r="AL285">
            <v>2349403.6</v>
          </cell>
          <cell r="AM285">
            <v>1947137</v>
          </cell>
          <cell r="AN285">
            <v>6039471.4800000004</v>
          </cell>
          <cell r="AO285">
            <v>9640408.0199999996</v>
          </cell>
          <cell r="AP285">
            <v>4331618.3099999996</v>
          </cell>
          <cell r="AQ285">
            <v>1189226.94</v>
          </cell>
          <cell r="AR285">
            <v>10443289.23</v>
          </cell>
          <cell r="AS285">
            <v>2074880.49</v>
          </cell>
          <cell r="AT285">
            <v>4791314.09</v>
          </cell>
          <cell r="AU285">
            <v>6062445.4100000001</v>
          </cell>
          <cell r="AV285">
            <v>2580378.5499999998</v>
          </cell>
          <cell r="AW285">
            <v>1850682.5</v>
          </cell>
          <cell r="AX285">
            <v>2661999</v>
          </cell>
          <cell r="AY285">
            <v>2695472.25</v>
          </cell>
          <cell r="AZ285">
            <v>2169204.75</v>
          </cell>
          <cell r="BA285">
            <v>23236070.620000001</v>
          </cell>
          <cell r="BB285">
            <v>2257841.2400000002</v>
          </cell>
          <cell r="BC285">
            <v>21420710.469999999</v>
          </cell>
          <cell r="BD285">
            <v>6117532.9699999997</v>
          </cell>
          <cell r="BE285">
            <v>2200325.5</v>
          </cell>
          <cell r="BF285">
            <v>2422055</v>
          </cell>
          <cell r="BG285">
            <v>14876295.189999999</v>
          </cell>
          <cell r="BH285">
            <v>1792229</v>
          </cell>
          <cell r="BI285">
            <v>1054894.22</v>
          </cell>
          <cell r="BJ285">
            <v>2108597.5</v>
          </cell>
          <cell r="BK285">
            <v>436824.93</v>
          </cell>
          <cell r="BL285">
            <v>29551328.960000001</v>
          </cell>
          <cell r="BM285">
            <v>4884803.1500000004</v>
          </cell>
          <cell r="BN285">
            <v>3970328.55</v>
          </cell>
          <cell r="BO285">
            <v>8018115</v>
          </cell>
          <cell r="BP285">
            <v>3964714</v>
          </cell>
          <cell r="BQ285">
            <v>778224.68</v>
          </cell>
          <cell r="BR285">
            <v>77786577.349999994</v>
          </cell>
          <cell r="BS285">
            <v>4412375</v>
          </cell>
          <cell r="BT285">
            <v>3052550.2</v>
          </cell>
          <cell r="BU285">
            <v>16910166.41</v>
          </cell>
          <cell r="BV285">
            <v>672592.45</v>
          </cell>
          <cell r="BW285">
            <v>2792732.91</v>
          </cell>
          <cell r="BX285">
            <v>11918737.800000001</v>
          </cell>
          <cell r="BY285">
            <v>2262027.5</v>
          </cell>
          <cell r="BZ285">
            <v>3153377</v>
          </cell>
          <cell r="CA285">
            <v>2725703.74</v>
          </cell>
          <cell r="CB285">
            <v>3945299</v>
          </cell>
          <cell r="CC285">
            <v>11662548.109999999</v>
          </cell>
          <cell r="CD285">
            <v>4173269.85</v>
          </cell>
          <cell r="CE285">
            <v>7575925.2199999997</v>
          </cell>
          <cell r="CF285">
            <v>1659759.4</v>
          </cell>
          <cell r="CG285">
            <v>2040473.53</v>
          </cell>
          <cell r="CH285">
            <v>1713334.6</v>
          </cell>
          <cell r="CI285">
            <v>1381581.99</v>
          </cell>
          <cell r="CJ285">
            <v>8496990.3900000006</v>
          </cell>
          <cell r="CK285">
            <v>1322881</v>
          </cell>
          <cell r="CL285">
            <v>888359.84</v>
          </cell>
        </row>
        <row r="286">
          <cell r="A286" t="str">
            <v>5104030205.112</v>
          </cell>
          <cell r="B286" t="str">
            <v>วัสดุบริโภคใช้ไป</v>
          </cell>
          <cell r="C286">
            <v>10086666.49</v>
          </cell>
          <cell r="D286">
            <v>356264</v>
          </cell>
          <cell r="E286">
            <v>471304</v>
          </cell>
          <cell r="F286">
            <v>515830</v>
          </cell>
          <cell r="G286">
            <v>155885</v>
          </cell>
          <cell r="H286">
            <v>349974</v>
          </cell>
          <cell r="I286">
            <v>799078.5</v>
          </cell>
          <cell r="J286">
            <v>1193500</v>
          </cell>
          <cell r="K286">
            <v>411720</v>
          </cell>
          <cell r="L286">
            <v>626646.5</v>
          </cell>
          <cell r="M286">
            <v>1498610</v>
          </cell>
          <cell r="N286">
            <v>95832</v>
          </cell>
          <cell r="O286">
            <v>4719983.05</v>
          </cell>
          <cell r="P286">
            <v>779380</v>
          </cell>
          <cell r="Q286">
            <v>964864.5</v>
          </cell>
          <cell r="R286">
            <v>1963658</v>
          </cell>
          <cell r="S286">
            <v>443364.83</v>
          </cell>
          <cell r="T286">
            <v>764613.32</v>
          </cell>
          <cell r="U286">
            <v>472100</v>
          </cell>
          <cell r="V286">
            <v>383020</v>
          </cell>
          <cell r="W286">
            <v>13806841.210000001</v>
          </cell>
          <cell r="X286">
            <v>602215</v>
          </cell>
          <cell r="Y286">
            <v>1695592</v>
          </cell>
          <cell r="Z286">
            <v>1502020</v>
          </cell>
          <cell r="AA286">
            <v>319513</v>
          </cell>
          <cell r="AB286">
            <v>431201</v>
          </cell>
          <cell r="AC286">
            <v>1305734.6000000001</v>
          </cell>
          <cell r="AD286">
            <v>2780120</v>
          </cell>
          <cell r="AE286">
            <v>847214</v>
          </cell>
          <cell r="AF286">
            <v>450559</v>
          </cell>
          <cell r="AG286">
            <v>781872.5</v>
          </cell>
          <cell r="AH286">
            <v>2236203</v>
          </cell>
          <cell r="AI286">
            <v>502756.5</v>
          </cell>
          <cell r="AJ286">
            <v>55379</v>
          </cell>
          <cell r="AK286">
            <v>23631303.190000001</v>
          </cell>
          <cell r="AL286">
            <v>207339</v>
          </cell>
          <cell r="AM286">
            <v>667740</v>
          </cell>
          <cell r="AN286">
            <v>1544209</v>
          </cell>
          <cell r="AO286">
            <v>1477406</v>
          </cell>
          <cell r="AP286">
            <v>763140</v>
          </cell>
          <cell r="AQ286">
            <v>7218</v>
          </cell>
          <cell r="AR286">
            <v>3263659.99</v>
          </cell>
          <cell r="AS286">
            <v>637490</v>
          </cell>
          <cell r="AT286">
            <v>1281434</v>
          </cell>
          <cell r="AU286">
            <v>1839740</v>
          </cell>
          <cell r="AV286">
            <v>742910</v>
          </cell>
          <cell r="AW286">
            <v>656000</v>
          </cell>
          <cell r="AX286">
            <v>23550</v>
          </cell>
          <cell r="AY286">
            <v>493990</v>
          </cell>
          <cell r="AZ286">
            <v>698530</v>
          </cell>
          <cell r="BA286">
            <v>3312139</v>
          </cell>
          <cell r="BB286">
            <v>579680</v>
          </cell>
          <cell r="BC286">
            <v>6019468.2000000002</v>
          </cell>
          <cell r="BD286">
            <v>373873</v>
          </cell>
          <cell r="BE286">
            <v>47200</v>
          </cell>
          <cell r="BF286">
            <v>605250</v>
          </cell>
          <cell r="BG286">
            <v>5323465.5</v>
          </cell>
          <cell r="BH286">
            <v>27873</v>
          </cell>
          <cell r="BI286">
            <v>14335</v>
          </cell>
          <cell r="BJ286">
            <v>40110</v>
          </cell>
          <cell r="BK286">
            <v>22530</v>
          </cell>
          <cell r="BL286">
            <v>5459490.9800000004</v>
          </cell>
          <cell r="BM286">
            <v>1259419</v>
          </cell>
          <cell r="BN286">
            <v>557320</v>
          </cell>
          <cell r="BO286">
            <v>911979</v>
          </cell>
          <cell r="BP286">
            <v>1127551.5</v>
          </cell>
          <cell r="BQ286">
            <v>583591</v>
          </cell>
          <cell r="BR286">
            <v>42567213.979999997</v>
          </cell>
          <cell r="BS286">
            <v>5610</v>
          </cell>
          <cell r="BT286">
            <v>1060165</v>
          </cell>
          <cell r="BU286">
            <v>2712312.1</v>
          </cell>
          <cell r="BV286">
            <v>33420</v>
          </cell>
          <cell r="BW286">
            <v>439357</v>
          </cell>
          <cell r="BX286">
            <v>1734574.9</v>
          </cell>
          <cell r="BY286">
            <v>461930</v>
          </cell>
          <cell r="BZ286">
            <v>386680</v>
          </cell>
          <cell r="CA286">
            <v>377732.5</v>
          </cell>
          <cell r="CB286">
            <v>873670</v>
          </cell>
          <cell r="CC286">
            <v>668090</v>
          </cell>
          <cell r="CD286">
            <v>1686035</v>
          </cell>
          <cell r="CE286">
            <v>903961.75</v>
          </cell>
          <cell r="CF286">
            <v>321452</v>
          </cell>
          <cell r="CG286">
            <v>332104.53000000003</v>
          </cell>
          <cell r="CH286">
            <v>574081</v>
          </cell>
          <cell r="CI286">
            <v>588410</v>
          </cell>
          <cell r="CJ286">
            <v>1855115.3</v>
          </cell>
          <cell r="CK286">
            <v>12180</v>
          </cell>
          <cell r="CL286">
            <v>46391</v>
          </cell>
        </row>
        <row r="287">
          <cell r="A287" t="str">
            <v>5104030205.113</v>
          </cell>
          <cell r="B287" t="str">
            <v>วัสดุเครื่องแต่งกายใช้ไป</v>
          </cell>
          <cell r="C287">
            <v>1394606</v>
          </cell>
          <cell r="D287">
            <v>95300</v>
          </cell>
          <cell r="E287">
            <v>98680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364359</v>
          </cell>
          <cell r="K287">
            <v>22000</v>
          </cell>
          <cell r="L287">
            <v>202936</v>
          </cell>
          <cell r="M287">
            <v>431950</v>
          </cell>
          <cell r="N287">
            <v>0</v>
          </cell>
          <cell r="O287">
            <v>0</v>
          </cell>
          <cell r="P287">
            <v>194165</v>
          </cell>
          <cell r="Q287">
            <v>22200</v>
          </cell>
          <cell r="R287">
            <v>0</v>
          </cell>
          <cell r="S287">
            <v>5500</v>
          </cell>
          <cell r="T287">
            <v>452547.25</v>
          </cell>
          <cell r="U287">
            <v>224600</v>
          </cell>
          <cell r="V287">
            <v>0</v>
          </cell>
          <cell r="W287">
            <v>628645</v>
          </cell>
          <cell r="X287">
            <v>0</v>
          </cell>
          <cell r="Y287">
            <v>759322</v>
          </cell>
          <cell r="Z287">
            <v>20120</v>
          </cell>
          <cell r="AA287">
            <v>38475</v>
          </cell>
          <cell r="AB287">
            <v>295000</v>
          </cell>
          <cell r="AC287">
            <v>172900</v>
          </cell>
          <cell r="AD287">
            <v>75000</v>
          </cell>
          <cell r="AE287">
            <v>0</v>
          </cell>
          <cell r="AF287">
            <v>72220</v>
          </cell>
          <cell r="AG287">
            <v>0</v>
          </cell>
          <cell r="AH287">
            <v>0</v>
          </cell>
          <cell r="AI287">
            <v>251730</v>
          </cell>
          <cell r="AJ287">
            <v>140870</v>
          </cell>
          <cell r="AK287">
            <v>12593858.5</v>
          </cell>
          <cell r="AL287">
            <v>451550</v>
          </cell>
          <cell r="AM287">
            <v>65550</v>
          </cell>
          <cell r="AN287">
            <v>0</v>
          </cell>
          <cell r="AO287">
            <v>351249</v>
          </cell>
          <cell r="AP287">
            <v>312340</v>
          </cell>
          <cell r="AQ287">
            <v>0</v>
          </cell>
          <cell r="AR287">
            <v>1817207</v>
          </cell>
          <cell r="AS287">
            <v>258360</v>
          </cell>
          <cell r="AT287">
            <v>5400</v>
          </cell>
          <cell r="AU287">
            <v>189190</v>
          </cell>
          <cell r="AV287">
            <v>430570</v>
          </cell>
          <cell r="AW287">
            <v>53300</v>
          </cell>
          <cell r="AX287">
            <v>0</v>
          </cell>
          <cell r="AY287">
            <v>200247</v>
          </cell>
          <cell r="AZ287">
            <v>14040</v>
          </cell>
          <cell r="BA287">
            <v>78800</v>
          </cell>
          <cell r="BB287">
            <v>187450</v>
          </cell>
          <cell r="BC287">
            <v>0</v>
          </cell>
          <cell r="BD287">
            <v>10525</v>
          </cell>
          <cell r="BE287">
            <v>395050</v>
          </cell>
          <cell r="BF287">
            <v>0</v>
          </cell>
          <cell r="BG287">
            <v>508541.8</v>
          </cell>
          <cell r="BH287">
            <v>0</v>
          </cell>
          <cell r="BI287">
            <v>0</v>
          </cell>
          <cell r="BJ287">
            <v>0</v>
          </cell>
          <cell r="BK287">
            <v>0</v>
          </cell>
          <cell r="BL287">
            <v>2102151</v>
          </cell>
          <cell r="BM287">
            <v>347370</v>
          </cell>
          <cell r="BN287">
            <v>0</v>
          </cell>
          <cell r="BO287">
            <v>13050</v>
          </cell>
          <cell r="BP287">
            <v>272425</v>
          </cell>
          <cell r="BQ287">
            <v>400</v>
          </cell>
          <cell r="BR287">
            <v>9103774.5600000005</v>
          </cell>
          <cell r="BS287">
            <v>183090</v>
          </cell>
          <cell r="BT287">
            <v>4650</v>
          </cell>
          <cell r="BU287">
            <v>225000</v>
          </cell>
          <cell r="BV287">
            <v>0</v>
          </cell>
          <cell r="BW287">
            <v>17600</v>
          </cell>
          <cell r="BX287">
            <v>427730</v>
          </cell>
          <cell r="BY287">
            <v>66615</v>
          </cell>
          <cell r="BZ287">
            <v>0</v>
          </cell>
          <cell r="CA287">
            <v>34750</v>
          </cell>
          <cell r="CB287">
            <v>581205</v>
          </cell>
          <cell r="CC287">
            <v>215233.2</v>
          </cell>
          <cell r="CD287">
            <v>706791</v>
          </cell>
          <cell r="CE287">
            <v>0</v>
          </cell>
          <cell r="CF287">
            <v>0</v>
          </cell>
          <cell r="CG287">
            <v>13730</v>
          </cell>
          <cell r="CH287">
            <v>30000</v>
          </cell>
          <cell r="CI287">
            <v>14150</v>
          </cell>
          <cell r="CJ287">
            <v>553345</v>
          </cell>
          <cell r="CK287">
            <v>12650</v>
          </cell>
          <cell r="CL287">
            <v>600</v>
          </cell>
        </row>
        <row r="288">
          <cell r="A288" t="str">
            <v>5104030205.117</v>
          </cell>
          <cell r="B288" t="str">
            <v>วัสดุทันตกรรมใช้ไป</v>
          </cell>
          <cell r="C288">
            <v>1016888.88</v>
          </cell>
          <cell r="D288">
            <v>421675.73</v>
          </cell>
          <cell r="E288">
            <v>331872.82</v>
          </cell>
          <cell r="F288">
            <v>345854.73</v>
          </cell>
          <cell r="G288">
            <v>273145.75</v>
          </cell>
          <cell r="H288">
            <v>218512.64000000001</v>
          </cell>
          <cell r="I288">
            <v>1037822.38</v>
          </cell>
          <cell r="J288">
            <v>392271</v>
          </cell>
          <cell r="K288">
            <v>441126.48</v>
          </cell>
          <cell r="L288">
            <v>312824.14</v>
          </cell>
          <cell r="M288">
            <v>1229136</v>
          </cell>
          <cell r="N288">
            <v>149811.5</v>
          </cell>
          <cell r="O288">
            <v>877350.85</v>
          </cell>
          <cell r="P288">
            <v>562279.34</v>
          </cell>
          <cell r="Q288">
            <v>465118.39</v>
          </cell>
          <cell r="R288">
            <v>617922.27</v>
          </cell>
          <cell r="S288">
            <v>729734.7</v>
          </cell>
          <cell r="T288">
            <v>600806.06999999995</v>
          </cell>
          <cell r="U288">
            <v>455039.34</v>
          </cell>
          <cell r="V288">
            <v>161280</v>
          </cell>
          <cell r="W288">
            <v>1588329.44</v>
          </cell>
          <cell r="X288">
            <v>510856.59</v>
          </cell>
          <cell r="Y288">
            <v>1135715.6100000001</v>
          </cell>
          <cell r="Z288">
            <v>309254.01</v>
          </cell>
          <cell r="AA288">
            <v>323168.52</v>
          </cell>
          <cell r="AB288">
            <v>442032.61</v>
          </cell>
          <cell r="AC288">
            <v>267678.43</v>
          </cell>
          <cell r="AD288">
            <v>1157071.2</v>
          </cell>
          <cell r="AE288">
            <v>430043.09</v>
          </cell>
          <cell r="AF288">
            <v>315877.07</v>
          </cell>
          <cell r="AG288">
            <v>292501.67</v>
          </cell>
          <cell r="AH288">
            <v>563666.29</v>
          </cell>
          <cell r="AI288">
            <v>189711.57</v>
          </cell>
          <cell r="AJ288">
            <v>268753.11</v>
          </cell>
          <cell r="AK288">
            <v>2889376.18</v>
          </cell>
          <cell r="AL288">
            <v>381350.45</v>
          </cell>
          <cell r="AM288">
            <v>333009.59999999998</v>
          </cell>
          <cell r="AN288">
            <v>1288051.1200000001</v>
          </cell>
          <cell r="AO288">
            <v>408257</v>
          </cell>
          <cell r="AP288">
            <v>323165.24</v>
          </cell>
          <cell r="AQ288">
            <v>219690.25</v>
          </cell>
          <cell r="AR288">
            <v>2098925.94</v>
          </cell>
          <cell r="AS288">
            <v>460604.45</v>
          </cell>
          <cell r="AT288">
            <v>568705.37</v>
          </cell>
          <cell r="AU288">
            <v>619256.94999999995</v>
          </cell>
          <cell r="AV288">
            <v>324065.67</v>
          </cell>
          <cell r="AW288">
            <v>297840.3</v>
          </cell>
          <cell r="AX288">
            <v>290043.31</v>
          </cell>
          <cell r="AY288">
            <v>660005.05000000005</v>
          </cell>
          <cell r="AZ288">
            <v>453320.2</v>
          </cell>
          <cell r="BA288">
            <v>915709.48</v>
          </cell>
          <cell r="BB288">
            <v>326313.5</v>
          </cell>
          <cell r="BC288">
            <v>2500646.91</v>
          </cell>
          <cell r="BD288">
            <v>866172.3</v>
          </cell>
          <cell r="BE288">
            <v>231504.02</v>
          </cell>
          <cell r="BF288">
            <v>323286</v>
          </cell>
          <cell r="BG288">
            <v>2260015.84</v>
          </cell>
          <cell r="BH288">
            <v>132301.34</v>
          </cell>
          <cell r="BI288">
            <v>139339.9</v>
          </cell>
          <cell r="BJ288">
            <v>1047343.8</v>
          </cell>
          <cell r="BK288">
            <v>77043</v>
          </cell>
          <cell r="BL288">
            <v>1166645.21</v>
          </cell>
          <cell r="BM288">
            <v>1925757.74</v>
          </cell>
          <cell r="BN288">
            <v>462797.26</v>
          </cell>
          <cell r="BO288">
            <v>2432796.58</v>
          </cell>
          <cell r="BP288">
            <v>679267.06</v>
          </cell>
          <cell r="BQ288">
            <v>490130.35</v>
          </cell>
          <cell r="BR288">
            <v>2230284.4</v>
          </cell>
          <cell r="BS288">
            <v>388229.69</v>
          </cell>
          <cell r="BT288">
            <v>621437.13</v>
          </cell>
          <cell r="BU288">
            <v>1457298.33</v>
          </cell>
          <cell r="BV288">
            <v>31375</v>
          </cell>
          <cell r="BW288">
            <v>510948.65</v>
          </cell>
          <cell r="BX288">
            <v>1088476.31</v>
          </cell>
          <cell r="BY288">
            <v>497777.49</v>
          </cell>
          <cell r="BZ288">
            <v>114739.8</v>
          </cell>
          <cell r="CA288">
            <v>335127.81</v>
          </cell>
          <cell r="CB288">
            <v>674410.27</v>
          </cell>
          <cell r="CC288">
            <v>744914.71</v>
          </cell>
          <cell r="CD288">
            <v>360943.5</v>
          </cell>
          <cell r="CE288">
            <v>635907.02</v>
          </cell>
          <cell r="CF288">
            <v>296039.65000000002</v>
          </cell>
          <cell r="CG288">
            <v>238043.96</v>
          </cell>
          <cell r="CH288">
            <v>250715.83</v>
          </cell>
          <cell r="CI288">
            <v>276121.51</v>
          </cell>
          <cell r="CJ288">
            <v>975650.38</v>
          </cell>
          <cell r="CK288">
            <v>100948</v>
          </cell>
          <cell r="CL288">
            <v>299757</v>
          </cell>
        </row>
        <row r="289">
          <cell r="A289" t="str">
            <v>5104030205.118</v>
          </cell>
          <cell r="B289" t="str">
            <v>วัสดุเอกซเรย์ใช้ไป</v>
          </cell>
          <cell r="C289">
            <v>0</v>
          </cell>
          <cell r="D289">
            <v>63695</v>
          </cell>
          <cell r="E289">
            <v>800</v>
          </cell>
          <cell r="F289">
            <v>77250</v>
          </cell>
          <cell r="G289">
            <v>85440</v>
          </cell>
          <cell r="H289">
            <v>0</v>
          </cell>
          <cell r="I289">
            <v>3500</v>
          </cell>
          <cell r="J289">
            <v>0</v>
          </cell>
          <cell r="K289">
            <v>113350</v>
          </cell>
          <cell r="L289">
            <v>155195</v>
          </cell>
          <cell r="M289">
            <v>333561</v>
          </cell>
          <cell r="N289">
            <v>28260</v>
          </cell>
          <cell r="O289">
            <v>0</v>
          </cell>
          <cell r="P289">
            <v>30880</v>
          </cell>
          <cell r="Q289">
            <v>181415</v>
          </cell>
          <cell r="R289">
            <v>31672</v>
          </cell>
          <cell r="S289">
            <v>46420</v>
          </cell>
          <cell r="T289">
            <v>0</v>
          </cell>
          <cell r="U289">
            <v>0</v>
          </cell>
          <cell r="V289">
            <v>93640</v>
          </cell>
          <cell r="W289">
            <v>175730</v>
          </cell>
          <cell r="X289">
            <v>73170</v>
          </cell>
          <cell r="Y289">
            <v>30658</v>
          </cell>
          <cell r="Z289">
            <v>0</v>
          </cell>
          <cell r="AA289">
            <v>59390</v>
          </cell>
          <cell r="AB289">
            <v>65545</v>
          </cell>
          <cell r="AC289">
            <v>0</v>
          </cell>
          <cell r="AD289">
            <v>0</v>
          </cell>
          <cell r="AE289">
            <v>45825</v>
          </cell>
          <cell r="AF289">
            <v>263447.84999999998</v>
          </cell>
          <cell r="AG289">
            <v>3500</v>
          </cell>
          <cell r="AH289">
            <v>0</v>
          </cell>
          <cell r="AI289">
            <v>0</v>
          </cell>
          <cell r="AJ289">
            <v>90540</v>
          </cell>
          <cell r="AK289">
            <v>0</v>
          </cell>
          <cell r="AL289">
            <v>168165</v>
          </cell>
          <cell r="AM289">
            <v>0</v>
          </cell>
          <cell r="AN289">
            <v>301325</v>
          </cell>
          <cell r="AO289">
            <v>408210</v>
          </cell>
          <cell r="AP289">
            <v>79960</v>
          </cell>
          <cell r="AQ289">
            <v>0</v>
          </cell>
          <cell r="AR289">
            <v>0</v>
          </cell>
          <cell r="AS289">
            <v>99415</v>
          </cell>
          <cell r="AT289">
            <v>193260</v>
          </cell>
          <cell r="AU289">
            <v>0</v>
          </cell>
          <cell r="AV289">
            <v>137236</v>
          </cell>
          <cell r="AW289">
            <v>96700</v>
          </cell>
          <cell r="AX289">
            <v>0</v>
          </cell>
          <cell r="AY289">
            <v>23000</v>
          </cell>
          <cell r="AZ289">
            <v>83450</v>
          </cell>
          <cell r="BA289">
            <v>1250850</v>
          </cell>
          <cell r="BB289">
            <v>86665</v>
          </cell>
          <cell r="BC289">
            <v>21220</v>
          </cell>
          <cell r="BD289">
            <v>653900</v>
          </cell>
          <cell r="BE289">
            <v>110545</v>
          </cell>
          <cell r="BF289">
            <v>8310</v>
          </cell>
          <cell r="BG289">
            <v>0</v>
          </cell>
          <cell r="BH289">
            <v>63890</v>
          </cell>
          <cell r="BI289">
            <v>0</v>
          </cell>
          <cell r="BJ289">
            <v>133925</v>
          </cell>
          <cell r="BK289">
            <v>59365.5</v>
          </cell>
          <cell r="BL289">
            <v>78110</v>
          </cell>
          <cell r="BM289">
            <v>66715</v>
          </cell>
          <cell r="BN289">
            <v>131820</v>
          </cell>
          <cell r="BO289">
            <v>0</v>
          </cell>
          <cell r="BP289">
            <v>0</v>
          </cell>
          <cell r="BQ289">
            <v>91705</v>
          </cell>
          <cell r="BR289">
            <v>0</v>
          </cell>
          <cell r="BS289">
            <v>0</v>
          </cell>
          <cell r="BT289">
            <v>0</v>
          </cell>
          <cell r="BU289">
            <v>24817.5</v>
          </cell>
          <cell r="BV289">
            <v>15276</v>
          </cell>
          <cell r="BW289">
            <v>114865</v>
          </cell>
          <cell r="BX289">
            <v>0</v>
          </cell>
          <cell r="BY289">
            <v>23550</v>
          </cell>
          <cell r="BZ289">
            <v>0</v>
          </cell>
          <cell r="CA289">
            <v>0</v>
          </cell>
          <cell r="CB289">
            <v>0</v>
          </cell>
          <cell r="CC289">
            <v>0</v>
          </cell>
          <cell r="CD289">
            <v>0</v>
          </cell>
          <cell r="CE289">
            <v>0</v>
          </cell>
          <cell r="CF289">
            <v>140315.64000000001</v>
          </cell>
          <cell r="CG289">
            <v>79075</v>
          </cell>
          <cell r="CH289">
            <v>0</v>
          </cell>
          <cell r="CI289">
            <v>109195</v>
          </cell>
          <cell r="CJ289">
            <v>0</v>
          </cell>
          <cell r="CK289">
            <v>35200</v>
          </cell>
          <cell r="CL289">
            <v>96415</v>
          </cell>
        </row>
        <row r="290">
          <cell r="A290" t="str">
            <v>5104030206.101</v>
          </cell>
          <cell r="B290" t="str">
            <v>ค่าครุภัณฑ์มูลค่าต่ำกว่าเกณฑ์</v>
          </cell>
          <cell r="C290">
            <v>2554818</v>
          </cell>
          <cell r="D290">
            <v>181810</v>
          </cell>
          <cell r="E290">
            <v>183919.86</v>
          </cell>
          <cell r="F290">
            <v>242163</v>
          </cell>
          <cell r="G290">
            <v>253685</v>
          </cell>
          <cell r="H290">
            <v>99705</v>
          </cell>
          <cell r="I290">
            <v>83658</v>
          </cell>
          <cell r="J290">
            <v>212800</v>
          </cell>
          <cell r="K290">
            <v>75160</v>
          </cell>
          <cell r="L290">
            <v>332530</v>
          </cell>
          <cell r="M290">
            <v>675774.5</v>
          </cell>
          <cell r="N290">
            <v>8550</v>
          </cell>
          <cell r="O290">
            <v>1162509</v>
          </cell>
          <cell r="P290">
            <v>332627.09999999998</v>
          </cell>
          <cell r="Q290">
            <v>197670</v>
          </cell>
          <cell r="R290">
            <v>499260</v>
          </cell>
          <cell r="S290">
            <v>31985</v>
          </cell>
          <cell r="T290">
            <v>366989</v>
          </cell>
          <cell r="U290">
            <v>2015</v>
          </cell>
          <cell r="V290">
            <v>55300</v>
          </cell>
          <cell r="W290">
            <v>1389001.04</v>
          </cell>
          <cell r="X290">
            <v>307974</v>
          </cell>
          <cell r="Y290">
            <v>433910</v>
          </cell>
          <cell r="Z290">
            <v>1001448</v>
          </cell>
          <cell r="AA290">
            <v>140540</v>
          </cell>
          <cell r="AB290">
            <v>209110</v>
          </cell>
          <cell r="AC290">
            <v>308301</v>
          </cell>
          <cell r="AD290">
            <v>961790</v>
          </cell>
          <cell r="AE290">
            <v>242480</v>
          </cell>
          <cell r="AF290">
            <v>234840.45</v>
          </cell>
          <cell r="AG290">
            <v>64520</v>
          </cell>
          <cell r="AH290">
            <v>389590</v>
          </cell>
          <cell r="AI290">
            <v>344156</v>
          </cell>
          <cell r="AJ290">
            <v>298535.09999999998</v>
          </cell>
          <cell r="AK290">
            <v>3930426.09</v>
          </cell>
          <cell r="AL290">
            <v>458164</v>
          </cell>
          <cell r="AM290">
            <v>139410</v>
          </cell>
          <cell r="AN290">
            <v>234490</v>
          </cell>
          <cell r="AO290">
            <v>194940</v>
          </cell>
          <cell r="AP290">
            <v>385290</v>
          </cell>
          <cell r="AQ290">
            <v>39685</v>
          </cell>
          <cell r="AR290">
            <v>0</v>
          </cell>
          <cell r="AS290">
            <v>293412.09999999998</v>
          </cell>
          <cell r="AT290">
            <v>164095</v>
          </cell>
          <cell r="AU290">
            <v>575700</v>
          </cell>
          <cell r="AV290">
            <v>125900</v>
          </cell>
          <cell r="AW290">
            <v>137313</v>
          </cell>
          <cell r="AX290">
            <v>49720</v>
          </cell>
          <cell r="AY290">
            <v>157270</v>
          </cell>
          <cell r="AZ290">
            <v>267948</v>
          </cell>
          <cell r="BA290">
            <v>537926</v>
          </cell>
          <cell r="BB290">
            <v>321650</v>
          </cell>
          <cell r="BC290">
            <v>976437</v>
          </cell>
          <cell r="BD290">
            <v>254985</v>
          </cell>
          <cell r="BE290">
            <v>144590</v>
          </cell>
          <cell r="BF290">
            <v>235200</v>
          </cell>
          <cell r="BG290">
            <v>1223199.48</v>
          </cell>
          <cell r="BH290">
            <v>290096</v>
          </cell>
          <cell r="BI290">
            <v>95542.2</v>
          </cell>
          <cell r="BJ290">
            <v>115200</v>
          </cell>
          <cell r="BK290">
            <v>116700</v>
          </cell>
          <cell r="BL290">
            <v>2335957.2999999998</v>
          </cell>
          <cell r="BM290">
            <v>270089</v>
          </cell>
          <cell r="BN290">
            <v>82247</v>
          </cell>
          <cell r="BO290">
            <v>221333.89</v>
          </cell>
          <cell r="BP290">
            <v>0</v>
          </cell>
          <cell r="BQ290">
            <v>0</v>
          </cell>
          <cell r="BR290">
            <v>4497818.5999999996</v>
          </cell>
          <cell r="BS290">
            <v>363915</v>
          </cell>
          <cell r="BT290">
            <v>211295.21</v>
          </cell>
          <cell r="BU290">
            <v>656510</v>
          </cell>
          <cell r="BV290">
            <v>380727</v>
          </cell>
          <cell r="BW290">
            <v>213060.7</v>
          </cell>
          <cell r="BX290">
            <v>298634</v>
          </cell>
          <cell r="BY290">
            <v>283317</v>
          </cell>
          <cell r="BZ290">
            <v>9100</v>
          </cell>
          <cell r="CA290">
            <v>72370</v>
          </cell>
          <cell r="CB290">
            <v>168716</v>
          </cell>
          <cell r="CC290">
            <v>462130</v>
          </cell>
          <cell r="CD290">
            <v>256348.5</v>
          </cell>
          <cell r="CE290">
            <v>284887.5</v>
          </cell>
          <cell r="CF290">
            <v>0</v>
          </cell>
          <cell r="CG290">
            <v>170850</v>
          </cell>
          <cell r="CH290">
            <v>378422.6</v>
          </cell>
          <cell r="CI290">
            <v>313514.01</v>
          </cell>
          <cell r="CJ290">
            <v>978890.5</v>
          </cell>
          <cell r="CK290">
            <v>298575.05</v>
          </cell>
          <cell r="CL290">
            <v>249032</v>
          </cell>
        </row>
        <row r="291">
          <cell r="A291" t="str">
            <v>5104030207.101</v>
          </cell>
          <cell r="B291" t="str">
            <v>ค่าใช้จ่ายในการประชุม</v>
          </cell>
          <cell r="C291">
            <v>0</v>
          </cell>
          <cell r="D291">
            <v>0</v>
          </cell>
          <cell r="E291">
            <v>59934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1000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4975</v>
          </cell>
          <cell r="Z291">
            <v>0</v>
          </cell>
          <cell r="AA291">
            <v>28500</v>
          </cell>
          <cell r="AB291">
            <v>0</v>
          </cell>
          <cell r="AC291">
            <v>68395</v>
          </cell>
          <cell r="AD291">
            <v>3500</v>
          </cell>
          <cell r="AE291">
            <v>3000</v>
          </cell>
          <cell r="AF291">
            <v>54393</v>
          </cell>
          <cell r="AG291">
            <v>54800</v>
          </cell>
          <cell r="AH291">
            <v>0</v>
          </cell>
          <cell r="AI291">
            <v>240092</v>
          </cell>
          <cell r="AJ291">
            <v>26950</v>
          </cell>
          <cell r="AK291">
            <v>0</v>
          </cell>
          <cell r="AL291">
            <v>0</v>
          </cell>
          <cell r="AM291">
            <v>0</v>
          </cell>
          <cell r="AN291">
            <v>0</v>
          </cell>
          <cell r="AO291">
            <v>0</v>
          </cell>
          <cell r="AP291">
            <v>0</v>
          </cell>
          <cell r="AQ291">
            <v>1500</v>
          </cell>
          <cell r="AR291">
            <v>0</v>
          </cell>
          <cell r="AS291">
            <v>0</v>
          </cell>
          <cell r="AT291">
            <v>0</v>
          </cell>
          <cell r="AU291">
            <v>0</v>
          </cell>
          <cell r="AV291">
            <v>0</v>
          </cell>
          <cell r="AW291">
            <v>0</v>
          </cell>
          <cell r="AX291">
            <v>0</v>
          </cell>
          <cell r="AY291">
            <v>0</v>
          </cell>
          <cell r="AZ291">
            <v>0</v>
          </cell>
          <cell r="BA291">
            <v>0</v>
          </cell>
          <cell r="BB291">
            <v>0</v>
          </cell>
          <cell r="BC291">
            <v>31020</v>
          </cell>
          <cell r="BD291">
            <v>0</v>
          </cell>
          <cell r="BE291">
            <v>0</v>
          </cell>
          <cell r="BF291">
            <v>0</v>
          </cell>
          <cell r="BG291">
            <v>0</v>
          </cell>
          <cell r="BH291">
            <v>0</v>
          </cell>
          <cell r="BI291">
            <v>0</v>
          </cell>
          <cell r="BJ291">
            <v>0</v>
          </cell>
          <cell r="BK291">
            <v>0</v>
          </cell>
          <cell r="BL291">
            <v>9920</v>
          </cell>
          <cell r="BM291">
            <v>0</v>
          </cell>
          <cell r="BN291">
            <v>0</v>
          </cell>
          <cell r="BO291">
            <v>0</v>
          </cell>
          <cell r="BP291">
            <v>0</v>
          </cell>
          <cell r="BQ291">
            <v>0</v>
          </cell>
          <cell r="BR291">
            <v>1248997</v>
          </cell>
          <cell r="BS291">
            <v>3850</v>
          </cell>
          <cell r="BT291">
            <v>18660</v>
          </cell>
          <cell r="BU291">
            <v>506281.23</v>
          </cell>
          <cell r="BV291">
            <v>0</v>
          </cell>
          <cell r="BW291">
            <v>0</v>
          </cell>
          <cell r="BX291">
            <v>0</v>
          </cell>
          <cell r="BY291">
            <v>0</v>
          </cell>
          <cell r="BZ291">
            <v>0</v>
          </cell>
          <cell r="CA291">
            <v>0</v>
          </cell>
          <cell r="CB291">
            <v>5510</v>
          </cell>
          <cell r="CC291">
            <v>45000</v>
          </cell>
          <cell r="CD291">
            <v>0</v>
          </cell>
          <cell r="CE291">
            <v>0</v>
          </cell>
          <cell r="CF291">
            <v>0</v>
          </cell>
          <cell r="CG291">
            <v>3000</v>
          </cell>
          <cell r="CH291">
            <v>0</v>
          </cell>
          <cell r="CI291">
            <v>0</v>
          </cell>
          <cell r="CJ291">
            <v>0</v>
          </cell>
          <cell r="CK291">
            <v>0</v>
          </cell>
          <cell r="CL291">
            <v>0</v>
          </cell>
        </row>
        <row r="292">
          <cell r="A292" t="str">
            <v>5104030208.101</v>
          </cell>
          <cell r="B292" t="str">
            <v>ค่ารับรองและพิธีการ</v>
          </cell>
          <cell r="C292">
            <v>0</v>
          </cell>
          <cell r="D292">
            <v>0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0</v>
          </cell>
          <cell r="Y292">
            <v>0</v>
          </cell>
          <cell r="Z292">
            <v>0</v>
          </cell>
          <cell r="AA292">
            <v>0</v>
          </cell>
          <cell r="AB292">
            <v>0</v>
          </cell>
          <cell r="AC292">
            <v>0</v>
          </cell>
          <cell r="AD292">
            <v>27350</v>
          </cell>
          <cell r="AE292">
            <v>0</v>
          </cell>
          <cell r="AF292">
            <v>0</v>
          </cell>
          <cell r="AG292">
            <v>0</v>
          </cell>
          <cell r="AH292">
            <v>0</v>
          </cell>
          <cell r="AI292">
            <v>0</v>
          </cell>
          <cell r="AJ292">
            <v>0</v>
          </cell>
          <cell r="AK292">
            <v>0</v>
          </cell>
          <cell r="AL292">
            <v>0</v>
          </cell>
          <cell r="AM292">
            <v>0</v>
          </cell>
          <cell r="AN292">
            <v>0</v>
          </cell>
          <cell r="AO292">
            <v>0</v>
          </cell>
          <cell r="AP292">
            <v>0</v>
          </cell>
          <cell r="AQ292">
            <v>0</v>
          </cell>
          <cell r="AR292">
            <v>0</v>
          </cell>
          <cell r="AS292">
            <v>0</v>
          </cell>
          <cell r="AT292">
            <v>0</v>
          </cell>
          <cell r="AU292">
            <v>0</v>
          </cell>
          <cell r="AV292">
            <v>0</v>
          </cell>
          <cell r="AW292">
            <v>0</v>
          </cell>
          <cell r="AX292">
            <v>0</v>
          </cell>
          <cell r="AY292">
            <v>0</v>
          </cell>
          <cell r="AZ292">
            <v>0</v>
          </cell>
          <cell r="BA292">
            <v>0</v>
          </cell>
          <cell r="BB292">
            <v>0</v>
          </cell>
          <cell r="BC292">
            <v>0</v>
          </cell>
          <cell r="BD292">
            <v>0</v>
          </cell>
          <cell r="BE292">
            <v>102500</v>
          </cell>
          <cell r="BF292">
            <v>0</v>
          </cell>
          <cell r="BG292">
            <v>0</v>
          </cell>
          <cell r="BH292">
            <v>0</v>
          </cell>
          <cell r="BI292">
            <v>0</v>
          </cell>
          <cell r="BJ292">
            <v>0</v>
          </cell>
          <cell r="BK292">
            <v>0</v>
          </cell>
          <cell r="BL292">
            <v>0</v>
          </cell>
          <cell r="BM292">
            <v>0</v>
          </cell>
          <cell r="BN292">
            <v>0</v>
          </cell>
          <cell r="BO292">
            <v>0</v>
          </cell>
          <cell r="BP292">
            <v>0</v>
          </cell>
          <cell r="BQ292">
            <v>0</v>
          </cell>
          <cell r="BR292">
            <v>0</v>
          </cell>
          <cell r="BS292">
            <v>0</v>
          </cell>
          <cell r="BT292">
            <v>0</v>
          </cell>
          <cell r="BU292">
            <v>0</v>
          </cell>
          <cell r="BV292">
            <v>0</v>
          </cell>
          <cell r="BW292">
            <v>0</v>
          </cell>
          <cell r="BX292">
            <v>0</v>
          </cell>
          <cell r="BY292">
            <v>0</v>
          </cell>
          <cell r="BZ292">
            <v>0</v>
          </cell>
          <cell r="CA292">
            <v>0</v>
          </cell>
          <cell r="CB292">
            <v>0</v>
          </cell>
          <cell r="CC292">
            <v>0</v>
          </cell>
          <cell r="CD292">
            <v>0</v>
          </cell>
          <cell r="CE292">
            <v>0</v>
          </cell>
          <cell r="CF292">
            <v>0</v>
          </cell>
          <cell r="CG292">
            <v>0</v>
          </cell>
          <cell r="CH292">
            <v>0</v>
          </cell>
          <cell r="CI292">
            <v>0</v>
          </cell>
          <cell r="CJ292">
            <v>0</v>
          </cell>
          <cell r="CK292">
            <v>0</v>
          </cell>
          <cell r="CL292">
            <v>0</v>
          </cell>
        </row>
        <row r="293">
          <cell r="A293" t="str">
            <v>5104030210.101</v>
          </cell>
          <cell r="B293" t="str">
            <v xml:space="preserve">ค่าเช่าอสังหาริมทรัพย์ 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48000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72000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0</v>
          </cell>
          <cell r="AA293">
            <v>0</v>
          </cell>
          <cell r="AB293">
            <v>0</v>
          </cell>
          <cell r="AC293">
            <v>0</v>
          </cell>
          <cell r="AD293">
            <v>0</v>
          </cell>
          <cell r="AE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0</v>
          </cell>
          <cell r="AJ293">
            <v>0</v>
          </cell>
          <cell r="AK293">
            <v>0</v>
          </cell>
          <cell r="AL293">
            <v>0</v>
          </cell>
          <cell r="AM293">
            <v>0</v>
          </cell>
          <cell r="AN293">
            <v>0</v>
          </cell>
          <cell r="AO293">
            <v>0</v>
          </cell>
          <cell r="AP293">
            <v>0</v>
          </cell>
          <cell r="AQ293">
            <v>0</v>
          </cell>
          <cell r="AR293">
            <v>0</v>
          </cell>
          <cell r="AS293">
            <v>0</v>
          </cell>
          <cell r="AT293">
            <v>0</v>
          </cell>
          <cell r="AU293">
            <v>0</v>
          </cell>
          <cell r="AV293">
            <v>0</v>
          </cell>
          <cell r="AW293">
            <v>0</v>
          </cell>
          <cell r="AX293">
            <v>0</v>
          </cell>
          <cell r="AY293">
            <v>0</v>
          </cell>
          <cell r="AZ293">
            <v>0</v>
          </cell>
          <cell r="BA293">
            <v>0</v>
          </cell>
          <cell r="BB293">
            <v>0</v>
          </cell>
          <cell r="BC293">
            <v>0</v>
          </cell>
          <cell r="BD293">
            <v>0</v>
          </cell>
          <cell r="BE293">
            <v>0</v>
          </cell>
          <cell r="BF293">
            <v>0</v>
          </cell>
          <cell r="BG293">
            <v>276000</v>
          </cell>
          <cell r="BH293">
            <v>0</v>
          </cell>
          <cell r="BI293">
            <v>0</v>
          </cell>
          <cell r="BJ293">
            <v>0</v>
          </cell>
          <cell r="BK293">
            <v>0</v>
          </cell>
          <cell r="BL293">
            <v>0</v>
          </cell>
          <cell r="BM293">
            <v>107000</v>
          </cell>
          <cell r="BN293">
            <v>0</v>
          </cell>
          <cell r="BO293">
            <v>0</v>
          </cell>
          <cell r="BP293">
            <v>0</v>
          </cell>
          <cell r="BQ293">
            <v>0</v>
          </cell>
          <cell r="BR293">
            <v>480000</v>
          </cell>
          <cell r="BS293">
            <v>0</v>
          </cell>
          <cell r="BT293">
            <v>0</v>
          </cell>
          <cell r="BU293">
            <v>0</v>
          </cell>
          <cell r="BV293">
            <v>0</v>
          </cell>
          <cell r="BW293">
            <v>0</v>
          </cell>
          <cell r="BX293">
            <v>83810</v>
          </cell>
          <cell r="BY293">
            <v>0</v>
          </cell>
          <cell r="BZ293">
            <v>0</v>
          </cell>
          <cell r="CA293">
            <v>0</v>
          </cell>
          <cell r="CB293">
            <v>0</v>
          </cell>
          <cell r="CC293">
            <v>80000</v>
          </cell>
          <cell r="CD293">
            <v>0</v>
          </cell>
          <cell r="CE293">
            <v>0</v>
          </cell>
          <cell r="CF293">
            <v>0</v>
          </cell>
          <cell r="CG293">
            <v>0</v>
          </cell>
          <cell r="CH293">
            <v>0</v>
          </cell>
          <cell r="CI293">
            <v>0</v>
          </cell>
          <cell r="CJ293">
            <v>0</v>
          </cell>
          <cell r="CK293">
            <v>0</v>
          </cell>
          <cell r="CL293">
            <v>0</v>
          </cell>
        </row>
        <row r="294">
          <cell r="A294" t="str">
            <v>5104030212.101</v>
          </cell>
          <cell r="B294" t="str">
            <v xml:space="preserve">ค่าเช่าเบ็ดเตล็ด </v>
          </cell>
          <cell r="C294">
            <v>3698000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480000</v>
          </cell>
          <cell r="J294">
            <v>0</v>
          </cell>
          <cell r="K294">
            <v>0</v>
          </cell>
          <cell r="L294">
            <v>50717.599999999999</v>
          </cell>
          <cell r="M294">
            <v>0</v>
          </cell>
          <cell r="N294">
            <v>0</v>
          </cell>
          <cell r="O294">
            <v>893947.62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80500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  <cell r="AH294">
            <v>745000</v>
          </cell>
          <cell r="AI294">
            <v>0</v>
          </cell>
          <cell r="AJ294">
            <v>2075.8000000000002</v>
          </cell>
          <cell r="AK294">
            <v>0</v>
          </cell>
          <cell r="AL294">
            <v>0</v>
          </cell>
          <cell r="AM294">
            <v>0</v>
          </cell>
          <cell r="AN294">
            <v>0</v>
          </cell>
          <cell r="AO294">
            <v>3144</v>
          </cell>
          <cell r="AP294">
            <v>0</v>
          </cell>
          <cell r="AQ294">
            <v>0</v>
          </cell>
          <cell r="AR294">
            <v>0</v>
          </cell>
          <cell r="AS294">
            <v>0</v>
          </cell>
          <cell r="AT294">
            <v>0</v>
          </cell>
          <cell r="AU294">
            <v>0</v>
          </cell>
          <cell r="AV294">
            <v>0</v>
          </cell>
          <cell r="AW294">
            <v>0</v>
          </cell>
          <cell r="AX294">
            <v>0</v>
          </cell>
          <cell r="AY294">
            <v>0</v>
          </cell>
          <cell r="AZ294">
            <v>1177</v>
          </cell>
          <cell r="BA294">
            <v>0</v>
          </cell>
          <cell r="BB294">
            <v>0</v>
          </cell>
          <cell r="BC294">
            <v>0</v>
          </cell>
          <cell r="BD294">
            <v>0</v>
          </cell>
          <cell r="BE294">
            <v>0</v>
          </cell>
          <cell r="BF294">
            <v>0</v>
          </cell>
          <cell r="BG294">
            <v>2027500</v>
          </cell>
          <cell r="BH294">
            <v>0</v>
          </cell>
          <cell r="BI294">
            <v>0</v>
          </cell>
          <cell r="BJ294">
            <v>0</v>
          </cell>
          <cell r="BK294">
            <v>22470</v>
          </cell>
          <cell r="BL294">
            <v>0</v>
          </cell>
          <cell r="BM294">
            <v>246000</v>
          </cell>
          <cell r="BN294">
            <v>0</v>
          </cell>
          <cell r="BO294">
            <v>0</v>
          </cell>
          <cell r="BP294">
            <v>0</v>
          </cell>
          <cell r="BQ294">
            <v>0</v>
          </cell>
          <cell r="BR294">
            <v>0</v>
          </cell>
          <cell r="BS294">
            <v>0</v>
          </cell>
          <cell r="BT294">
            <v>0</v>
          </cell>
          <cell r="BU294">
            <v>346158</v>
          </cell>
          <cell r="BV294">
            <v>0</v>
          </cell>
          <cell r="BW294">
            <v>0</v>
          </cell>
          <cell r="BX294">
            <v>962050</v>
          </cell>
          <cell r="BY294">
            <v>1284</v>
          </cell>
          <cell r="BZ294">
            <v>0</v>
          </cell>
          <cell r="CA294">
            <v>0</v>
          </cell>
          <cell r="CB294">
            <v>0</v>
          </cell>
          <cell r="CC294">
            <v>0</v>
          </cell>
          <cell r="CD294">
            <v>0</v>
          </cell>
          <cell r="CE294">
            <v>70000</v>
          </cell>
          <cell r="CF294">
            <v>3210</v>
          </cell>
          <cell r="CG294">
            <v>0</v>
          </cell>
          <cell r="CH294">
            <v>0</v>
          </cell>
          <cell r="CI294">
            <v>0</v>
          </cell>
          <cell r="CJ294">
            <v>0</v>
          </cell>
          <cell r="CK294">
            <v>299852</v>
          </cell>
          <cell r="CL294">
            <v>0</v>
          </cell>
        </row>
        <row r="295">
          <cell r="A295" t="str">
            <v>5104030217.101</v>
          </cell>
          <cell r="B295" t="str">
            <v>เงินชดเชยค่างานสิ่งก่อสร้าง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  <cell r="AA295">
            <v>0</v>
          </cell>
          <cell r="AB295">
            <v>0</v>
          </cell>
          <cell r="AC295">
            <v>0</v>
          </cell>
          <cell r="AD295">
            <v>0</v>
          </cell>
          <cell r="AE295">
            <v>0</v>
          </cell>
          <cell r="AF295">
            <v>0</v>
          </cell>
          <cell r="AG295">
            <v>0</v>
          </cell>
          <cell r="AH295">
            <v>0</v>
          </cell>
          <cell r="AI295">
            <v>0</v>
          </cell>
          <cell r="AJ295">
            <v>0</v>
          </cell>
          <cell r="AK295">
            <v>2230777.5299999998</v>
          </cell>
          <cell r="AL295">
            <v>0</v>
          </cell>
          <cell r="AM295">
            <v>0</v>
          </cell>
          <cell r="AN295">
            <v>0</v>
          </cell>
          <cell r="AO295">
            <v>0</v>
          </cell>
          <cell r="AP295">
            <v>0</v>
          </cell>
          <cell r="AQ295">
            <v>0</v>
          </cell>
          <cell r="AR295">
            <v>0</v>
          </cell>
          <cell r="AS295">
            <v>0</v>
          </cell>
          <cell r="AT295">
            <v>0</v>
          </cell>
          <cell r="AU295">
            <v>0</v>
          </cell>
          <cell r="AV295">
            <v>0</v>
          </cell>
          <cell r="AW295">
            <v>0</v>
          </cell>
          <cell r="AX295">
            <v>0</v>
          </cell>
          <cell r="AY295">
            <v>0</v>
          </cell>
          <cell r="AZ295">
            <v>0</v>
          </cell>
          <cell r="BA295">
            <v>0</v>
          </cell>
          <cell r="BB295">
            <v>0</v>
          </cell>
          <cell r="BC295">
            <v>0</v>
          </cell>
          <cell r="BD295">
            <v>0</v>
          </cell>
          <cell r="BE295">
            <v>0</v>
          </cell>
          <cell r="BF295">
            <v>0</v>
          </cell>
          <cell r="BG295">
            <v>0</v>
          </cell>
          <cell r="BH295">
            <v>0</v>
          </cell>
          <cell r="BI295">
            <v>0</v>
          </cell>
          <cell r="BJ295">
            <v>0</v>
          </cell>
          <cell r="BK295">
            <v>0</v>
          </cell>
          <cell r="BL295">
            <v>0</v>
          </cell>
          <cell r="BM295">
            <v>0</v>
          </cell>
          <cell r="BN295">
            <v>0</v>
          </cell>
          <cell r="BO295">
            <v>0</v>
          </cell>
          <cell r="BP295">
            <v>0</v>
          </cell>
          <cell r="BQ295">
            <v>0</v>
          </cell>
          <cell r="BR295">
            <v>9248474.5800000001</v>
          </cell>
          <cell r="BS295">
            <v>0</v>
          </cell>
          <cell r="BT295">
            <v>0</v>
          </cell>
          <cell r="BU295">
            <v>0</v>
          </cell>
          <cell r="BV295">
            <v>0</v>
          </cell>
          <cell r="BW295">
            <v>0</v>
          </cell>
          <cell r="BX295">
            <v>0</v>
          </cell>
          <cell r="BY295">
            <v>0</v>
          </cell>
          <cell r="BZ295">
            <v>0</v>
          </cell>
          <cell r="CA295">
            <v>0</v>
          </cell>
          <cell r="CB295">
            <v>0</v>
          </cell>
          <cell r="CC295">
            <v>0</v>
          </cell>
          <cell r="CD295">
            <v>0</v>
          </cell>
          <cell r="CE295">
            <v>0</v>
          </cell>
          <cell r="CF295">
            <v>0</v>
          </cell>
          <cell r="CG295">
            <v>0</v>
          </cell>
          <cell r="CH295">
            <v>0</v>
          </cell>
          <cell r="CI295">
            <v>0</v>
          </cell>
          <cell r="CJ295">
            <v>0</v>
          </cell>
          <cell r="CK295">
            <v>0</v>
          </cell>
          <cell r="CL295">
            <v>0</v>
          </cell>
        </row>
        <row r="296">
          <cell r="A296" t="str">
            <v>5104030218.101</v>
          </cell>
          <cell r="B296" t="str">
            <v>ค่าใช้จ่ายผลักส่งเป็นรายได้แผ่นดิน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>
            <v>17.93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350131.84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0</v>
          </cell>
          <cell r="AB296">
            <v>0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  <cell r="AG296">
            <v>0</v>
          </cell>
          <cell r="AH296">
            <v>0</v>
          </cell>
          <cell r="AI296">
            <v>0</v>
          </cell>
          <cell r="AJ296">
            <v>0</v>
          </cell>
          <cell r="AK296">
            <v>0</v>
          </cell>
          <cell r="AL296">
            <v>0</v>
          </cell>
          <cell r="AM296">
            <v>0</v>
          </cell>
          <cell r="AN296">
            <v>0</v>
          </cell>
          <cell r="AO296">
            <v>0</v>
          </cell>
          <cell r="AP296">
            <v>0</v>
          </cell>
          <cell r="AQ296">
            <v>0</v>
          </cell>
          <cell r="AR296">
            <v>0</v>
          </cell>
          <cell r="AS296">
            <v>0</v>
          </cell>
          <cell r="AT296">
            <v>0</v>
          </cell>
          <cell r="AU296">
            <v>0</v>
          </cell>
          <cell r="AV296">
            <v>0</v>
          </cell>
          <cell r="AW296">
            <v>0</v>
          </cell>
          <cell r="AX296">
            <v>0</v>
          </cell>
          <cell r="AY296">
            <v>0</v>
          </cell>
          <cell r="AZ296">
            <v>0</v>
          </cell>
          <cell r="BA296">
            <v>0</v>
          </cell>
          <cell r="BB296">
            <v>0</v>
          </cell>
          <cell r="BC296">
            <v>0</v>
          </cell>
          <cell r="BD296">
            <v>0</v>
          </cell>
          <cell r="BE296">
            <v>0</v>
          </cell>
          <cell r="BF296">
            <v>0</v>
          </cell>
          <cell r="BG296">
            <v>0</v>
          </cell>
          <cell r="BH296">
            <v>0</v>
          </cell>
          <cell r="BI296">
            <v>0</v>
          </cell>
          <cell r="BJ296">
            <v>0</v>
          </cell>
          <cell r="BK296">
            <v>0</v>
          </cell>
          <cell r="BL296">
            <v>0</v>
          </cell>
          <cell r="BM296">
            <v>0</v>
          </cell>
          <cell r="BN296">
            <v>0</v>
          </cell>
          <cell r="BO296">
            <v>0</v>
          </cell>
          <cell r="BP296">
            <v>0</v>
          </cell>
          <cell r="BQ296">
            <v>0</v>
          </cell>
          <cell r="BR296">
            <v>0</v>
          </cell>
          <cell r="BS296">
            <v>0</v>
          </cell>
          <cell r="BT296">
            <v>0</v>
          </cell>
          <cell r="BU296">
            <v>0</v>
          </cell>
          <cell r="BV296">
            <v>0</v>
          </cell>
          <cell r="BW296">
            <v>0</v>
          </cell>
          <cell r="BX296">
            <v>0</v>
          </cell>
          <cell r="BY296">
            <v>0</v>
          </cell>
          <cell r="BZ296">
            <v>0</v>
          </cell>
          <cell r="CA296">
            <v>0</v>
          </cell>
          <cell r="CB296">
            <v>0</v>
          </cell>
          <cell r="CC296">
            <v>0</v>
          </cell>
          <cell r="CD296">
            <v>0</v>
          </cell>
          <cell r="CE296">
            <v>0</v>
          </cell>
          <cell r="CF296">
            <v>0</v>
          </cell>
          <cell r="CG296">
            <v>0</v>
          </cell>
          <cell r="CH296">
            <v>0</v>
          </cell>
          <cell r="CI296">
            <v>0</v>
          </cell>
          <cell r="CJ296">
            <v>0</v>
          </cell>
          <cell r="CK296">
            <v>0</v>
          </cell>
          <cell r="CL296">
            <v>0</v>
          </cell>
        </row>
        <row r="297">
          <cell r="A297" t="str">
            <v>5104030219.101</v>
          </cell>
          <cell r="B297" t="str">
            <v>ค่าประชาสัมพันธ์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18341.599999999999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0</v>
          </cell>
          <cell r="AA297">
            <v>0</v>
          </cell>
          <cell r="AB297">
            <v>0</v>
          </cell>
          <cell r="AC297">
            <v>0</v>
          </cell>
          <cell r="AD297">
            <v>0</v>
          </cell>
          <cell r="AE297">
            <v>0</v>
          </cell>
          <cell r="AF297">
            <v>0</v>
          </cell>
          <cell r="AG297">
            <v>0</v>
          </cell>
          <cell r="AH297">
            <v>0</v>
          </cell>
          <cell r="AI297">
            <v>0</v>
          </cell>
          <cell r="AJ297">
            <v>0</v>
          </cell>
          <cell r="AK297">
            <v>0</v>
          </cell>
          <cell r="AL297">
            <v>0</v>
          </cell>
          <cell r="AM297">
            <v>0</v>
          </cell>
          <cell r="AN297">
            <v>0</v>
          </cell>
          <cell r="AO297">
            <v>0</v>
          </cell>
          <cell r="AP297">
            <v>0</v>
          </cell>
          <cell r="AQ297">
            <v>0</v>
          </cell>
          <cell r="AR297">
            <v>0</v>
          </cell>
          <cell r="AS297">
            <v>0</v>
          </cell>
          <cell r="AT297">
            <v>0</v>
          </cell>
          <cell r="AU297">
            <v>0</v>
          </cell>
          <cell r="AV297">
            <v>0</v>
          </cell>
          <cell r="AW297">
            <v>0</v>
          </cell>
          <cell r="AX297">
            <v>0</v>
          </cell>
          <cell r="AY297">
            <v>0</v>
          </cell>
          <cell r="AZ297">
            <v>0</v>
          </cell>
          <cell r="BA297">
            <v>0</v>
          </cell>
          <cell r="BB297">
            <v>0</v>
          </cell>
          <cell r="BC297">
            <v>0</v>
          </cell>
          <cell r="BD297">
            <v>0</v>
          </cell>
          <cell r="BE297">
            <v>22508</v>
          </cell>
          <cell r="BF297">
            <v>0</v>
          </cell>
          <cell r="BG297">
            <v>0</v>
          </cell>
          <cell r="BH297">
            <v>0</v>
          </cell>
          <cell r="BI297">
            <v>0</v>
          </cell>
          <cell r="BJ297">
            <v>0</v>
          </cell>
          <cell r="BK297">
            <v>0</v>
          </cell>
          <cell r="BL297">
            <v>0</v>
          </cell>
          <cell r="BM297">
            <v>0</v>
          </cell>
          <cell r="BN297">
            <v>0</v>
          </cell>
          <cell r="BO297">
            <v>0</v>
          </cell>
          <cell r="BP297">
            <v>0</v>
          </cell>
          <cell r="BQ297">
            <v>0</v>
          </cell>
          <cell r="BR297">
            <v>24000</v>
          </cell>
          <cell r="BS297">
            <v>0</v>
          </cell>
          <cell r="BT297">
            <v>0</v>
          </cell>
          <cell r="BU297">
            <v>0</v>
          </cell>
          <cell r="BV297">
            <v>0</v>
          </cell>
          <cell r="BW297">
            <v>0</v>
          </cell>
          <cell r="BX297">
            <v>0</v>
          </cell>
          <cell r="BY297">
            <v>0</v>
          </cell>
          <cell r="BZ297">
            <v>0</v>
          </cell>
          <cell r="CA297">
            <v>0</v>
          </cell>
          <cell r="CB297">
            <v>0</v>
          </cell>
          <cell r="CC297">
            <v>0</v>
          </cell>
          <cell r="CD297">
            <v>0</v>
          </cell>
          <cell r="CE297">
            <v>0</v>
          </cell>
          <cell r="CF297">
            <v>0</v>
          </cell>
          <cell r="CG297">
            <v>0</v>
          </cell>
          <cell r="CH297">
            <v>0</v>
          </cell>
          <cell r="CI297">
            <v>0</v>
          </cell>
          <cell r="CJ297">
            <v>0</v>
          </cell>
          <cell r="CK297">
            <v>0</v>
          </cell>
          <cell r="CL297">
            <v>0</v>
          </cell>
        </row>
        <row r="298">
          <cell r="A298" t="str">
            <v>5104030220.101</v>
          </cell>
          <cell r="B298" t="str">
            <v>ค่าชดใช้ค่าเสียหาย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0</v>
          </cell>
          <cell r="X298">
            <v>0</v>
          </cell>
          <cell r="Y298">
            <v>0</v>
          </cell>
          <cell r="Z298">
            <v>0</v>
          </cell>
          <cell r="AA298">
            <v>0</v>
          </cell>
          <cell r="AB298">
            <v>0</v>
          </cell>
          <cell r="AC298">
            <v>0</v>
          </cell>
          <cell r="AD298">
            <v>0</v>
          </cell>
          <cell r="AE298">
            <v>0</v>
          </cell>
          <cell r="AF298">
            <v>0</v>
          </cell>
          <cell r="AG298">
            <v>0</v>
          </cell>
          <cell r="AH298">
            <v>0</v>
          </cell>
          <cell r="AI298">
            <v>0</v>
          </cell>
          <cell r="AJ298">
            <v>0</v>
          </cell>
          <cell r="AK298">
            <v>0</v>
          </cell>
          <cell r="AL298">
            <v>0</v>
          </cell>
          <cell r="AM298">
            <v>0</v>
          </cell>
          <cell r="AN298">
            <v>0</v>
          </cell>
          <cell r="AO298">
            <v>0</v>
          </cell>
          <cell r="AP298">
            <v>0</v>
          </cell>
          <cell r="AQ298">
            <v>0</v>
          </cell>
          <cell r="AR298">
            <v>0</v>
          </cell>
          <cell r="AS298">
            <v>0</v>
          </cell>
          <cell r="AT298">
            <v>0</v>
          </cell>
          <cell r="AU298">
            <v>0</v>
          </cell>
          <cell r="AV298">
            <v>0</v>
          </cell>
          <cell r="AW298">
            <v>0</v>
          </cell>
          <cell r="AX298">
            <v>0</v>
          </cell>
          <cell r="AY298">
            <v>0</v>
          </cell>
          <cell r="AZ298">
            <v>0</v>
          </cell>
          <cell r="BA298">
            <v>0</v>
          </cell>
          <cell r="BB298">
            <v>0</v>
          </cell>
          <cell r="BC298">
            <v>0</v>
          </cell>
          <cell r="BD298">
            <v>0</v>
          </cell>
          <cell r="BE298">
            <v>0</v>
          </cell>
          <cell r="BF298">
            <v>0</v>
          </cell>
          <cell r="BG298">
            <v>0</v>
          </cell>
          <cell r="BH298">
            <v>0</v>
          </cell>
          <cell r="BI298">
            <v>0</v>
          </cell>
          <cell r="BJ298">
            <v>0</v>
          </cell>
          <cell r="BK298">
            <v>0</v>
          </cell>
          <cell r="BL298">
            <v>0</v>
          </cell>
          <cell r="BM298">
            <v>0</v>
          </cell>
          <cell r="BN298">
            <v>0</v>
          </cell>
          <cell r="BO298">
            <v>0</v>
          </cell>
          <cell r="BP298">
            <v>0</v>
          </cell>
          <cell r="BQ298">
            <v>0</v>
          </cell>
          <cell r="BR298">
            <v>0</v>
          </cell>
          <cell r="BS298">
            <v>0</v>
          </cell>
          <cell r="BT298">
            <v>0</v>
          </cell>
          <cell r="BU298">
            <v>0</v>
          </cell>
          <cell r="BV298">
            <v>0</v>
          </cell>
          <cell r="BW298">
            <v>0</v>
          </cell>
          <cell r="BX298">
            <v>0</v>
          </cell>
          <cell r="BY298">
            <v>0</v>
          </cell>
          <cell r="BZ298">
            <v>0</v>
          </cell>
          <cell r="CA298">
            <v>0</v>
          </cell>
          <cell r="CB298">
            <v>0</v>
          </cell>
          <cell r="CC298">
            <v>0</v>
          </cell>
          <cell r="CD298">
            <v>0</v>
          </cell>
          <cell r="CE298">
            <v>0</v>
          </cell>
          <cell r="CF298">
            <v>0</v>
          </cell>
          <cell r="CG298">
            <v>0</v>
          </cell>
          <cell r="CH298">
            <v>0</v>
          </cell>
          <cell r="CI298">
            <v>0</v>
          </cell>
          <cell r="CJ298">
            <v>0</v>
          </cell>
          <cell r="CK298">
            <v>0</v>
          </cell>
          <cell r="CL298">
            <v>0</v>
          </cell>
        </row>
        <row r="299">
          <cell r="A299" t="str">
            <v>5104030299.101</v>
          </cell>
          <cell r="B299" t="str">
            <v>ค่าใช้จ่ายด้านสังคมสงเคราะห์</v>
          </cell>
          <cell r="C299">
            <v>3974977</v>
          </cell>
          <cell r="D299">
            <v>0</v>
          </cell>
          <cell r="E299">
            <v>165267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10968</v>
          </cell>
          <cell r="M299">
            <v>174956.48</v>
          </cell>
          <cell r="N299">
            <v>0</v>
          </cell>
          <cell r="O299">
            <v>188240.75</v>
          </cell>
          <cell r="P299">
            <v>218269.75</v>
          </cell>
          <cell r="Q299">
            <v>44275.1</v>
          </cell>
          <cell r="R299">
            <v>476.75</v>
          </cell>
          <cell r="S299">
            <v>723</v>
          </cell>
          <cell r="T299">
            <v>612813</v>
          </cell>
          <cell r="U299">
            <v>4653</v>
          </cell>
          <cell r="V299">
            <v>38889.74</v>
          </cell>
          <cell r="W299">
            <v>5900269</v>
          </cell>
          <cell r="X299">
            <v>51881</v>
          </cell>
          <cell r="Y299">
            <v>173576</v>
          </cell>
          <cell r="Z299">
            <v>0</v>
          </cell>
          <cell r="AA299">
            <v>34570</v>
          </cell>
          <cell r="AB299">
            <v>758737.44</v>
          </cell>
          <cell r="AC299">
            <v>74860</v>
          </cell>
          <cell r="AD299">
            <v>383257</v>
          </cell>
          <cell r="AE299">
            <v>125590.64</v>
          </cell>
          <cell r="AF299">
            <v>83806</v>
          </cell>
          <cell r="AG299">
            <v>121126</v>
          </cell>
          <cell r="AH299">
            <v>880904.4</v>
          </cell>
          <cell r="AI299">
            <v>0</v>
          </cell>
          <cell r="AJ299">
            <v>68187.75</v>
          </cell>
          <cell r="AK299">
            <v>189626983.25</v>
          </cell>
          <cell r="AL299">
            <v>688097.12</v>
          </cell>
          <cell r="AM299">
            <v>247516</v>
          </cell>
          <cell r="AN299">
            <v>53973</v>
          </cell>
          <cell r="AO299">
            <v>37960.5</v>
          </cell>
          <cell r="AP299">
            <v>339916.74</v>
          </cell>
          <cell r="AQ299">
            <v>285100.79999999999</v>
          </cell>
          <cell r="AR299">
            <v>3020794.27</v>
          </cell>
          <cell r="AS299">
            <v>19539.75</v>
          </cell>
          <cell r="AT299">
            <v>1808220</v>
          </cell>
          <cell r="AU299">
            <v>585797.37</v>
          </cell>
          <cell r="AV299">
            <v>672871.14</v>
          </cell>
          <cell r="AW299">
            <v>0</v>
          </cell>
          <cell r="AX299">
            <v>127125</v>
          </cell>
          <cell r="AY299">
            <v>190091.86</v>
          </cell>
          <cell r="AZ299">
            <v>165062.79999999999</v>
          </cell>
          <cell r="BA299">
            <v>1823932.5</v>
          </cell>
          <cell r="BB299">
            <v>827143.03</v>
          </cell>
          <cell r="BC299">
            <v>1426776.84</v>
          </cell>
          <cell r="BD299">
            <v>229155</v>
          </cell>
          <cell r="BE299">
            <v>145037.25</v>
          </cell>
          <cell r="BF299">
            <v>112290</v>
          </cell>
          <cell r="BG299">
            <v>305368.24</v>
          </cell>
          <cell r="BH299">
            <v>19355.2</v>
          </cell>
          <cell r="BI299">
            <v>7770</v>
          </cell>
          <cell r="BJ299">
            <v>53674</v>
          </cell>
          <cell r="BK299">
            <v>76108</v>
          </cell>
          <cell r="BL299">
            <v>69204</v>
          </cell>
          <cell r="BM299">
            <v>0</v>
          </cell>
          <cell r="BN299">
            <v>0</v>
          </cell>
          <cell r="BO299">
            <v>11641</v>
          </cell>
          <cell r="BP299">
            <v>646361</v>
          </cell>
          <cell r="BQ299">
            <v>1216331</v>
          </cell>
          <cell r="BR299">
            <v>6739043</v>
          </cell>
          <cell r="BS299">
            <v>644471.80000000005</v>
          </cell>
          <cell r="BT299">
            <v>59656.76</v>
          </cell>
          <cell r="BU299">
            <v>74063.48</v>
          </cell>
          <cell r="BV299">
            <v>77918</v>
          </cell>
          <cell r="BW299">
            <v>84911.99</v>
          </cell>
          <cell r="BX299">
            <v>845796.75</v>
          </cell>
          <cell r="BY299">
            <v>579762.42000000004</v>
          </cell>
          <cell r="BZ299">
            <v>63702.75</v>
          </cell>
          <cell r="CA299">
            <v>64056</v>
          </cell>
          <cell r="CB299">
            <v>348034.76</v>
          </cell>
          <cell r="CC299">
            <v>1487260.75</v>
          </cell>
          <cell r="CD299">
            <v>401432.7</v>
          </cell>
          <cell r="CE299">
            <v>1299272.78</v>
          </cell>
          <cell r="CF299">
            <v>940252.92</v>
          </cell>
          <cell r="CG299">
            <v>105730</v>
          </cell>
          <cell r="CH299">
            <v>612020.12</v>
          </cell>
          <cell r="CI299">
            <v>124367</v>
          </cell>
          <cell r="CJ299">
            <v>4798500.87</v>
          </cell>
          <cell r="CK299">
            <v>73714</v>
          </cell>
          <cell r="CL299">
            <v>130912.23</v>
          </cell>
        </row>
        <row r="300">
          <cell r="A300" t="str">
            <v>5104030299.102</v>
          </cell>
          <cell r="B300" t="str">
            <v>ค่าใช้จ่ายตามโครงการ(PP)</v>
          </cell>
          <cell r="C300">
            <v>4530420</v>
          </cell>
          <cell r="D300">
            <v>177800</v>
          </cell>
          <cell r="E300">
            <v>253880</v>
          </cell>
          <cell r="F300">
            <v>344600</v>
          </cell>
          <cell r="G300">
            <v>157500</v>
          </cell>
          <cell r="H300">
            <v>20000</v>
          </cell>
          <cell r="I300">
            <v>0</v>
          </cell>
          <cell r="J300">
            <v>127740</v>
          </cell>
          <cell r="K300">
            <v>858738</v>
          </cell>
          <cell r="L300">
            <v>106330</v>
          </cell>
          <cell r="M300">
            <v>340505</v>
          </cell>
          <cell r="N300">
            <v>58250</v>
          </cell>
          <cell r="O300">
            <v>579594.75</v>
          </cell>
          <cell r="P300">
            <v>1332362</v>
          </cell>
          <cell r="Q300">
            <v>2506663.7799999998</v>
          </cell>
          <cell r="R300">
            <v>584929</v>
          </cell>
          <cell r="S300">
            <v>300215</v>
          </cell>
          <cell r="T300">
            <v>208426</v>
          </cell>
          <cell r="U300">
            <v>57000</v>
          </cell>
          <cell r="V300">
            <v>1163130</v>
          </cell>
          <cell r="W300">
            <v>7800</v>
          </cell>
          <cell r="X300">
            <v>293582</v>
          </cell>
          <cell r="Y300">
            <v>126000</v>
          </cell>
          <cell r="Z300">
            <v>56340</v>
          </cell>
          <cell r="AA300">
            <v>0</v>
          </cell>
          <cell r="AB300">
            <v>0</v>
          </cell>
          <cell r="AC300">
            <v>0</v>
          </cell>
          <cell r="AD300">
            <v>1570930</v>
          </cell>
          <cell r="AE300">
            <v>110000</v>
          </cell>
          <cell r="AF300">
            <v>417310.5</v>
          </cell>
          <cell r="AG300">
            <v>100264</v>
          </cell>
          <cell r="AH300">
            <v>0</v>
          </cell>
          <cell r="AI300">
            <v>320720.56</v>
          </cell>
          <cell r="AJ300">
            <v>123170</v>
          </cell>
          <cell r="AK300">
            <v>1254852.5</v>
          </cell>
          <cell r="AL300">
            <v>96420</v>
          </cell>
          <cell r="AM300">
            <v>234020</v>
          </cell>
          <cell r="AN300">
            <v>425940</v>
          </cell>
          <cell r="AO300">
            <v>1688319</v>
          </cell>
          <cell r="AP300">
            <v>832502</v>
          </cell>
          <cell r="AQ300">
            <v>881581.5</v>
          </cell>
          <cell r="AR300">
            <v>183012</v>
          </cell>
          <cell r="AS300">
            <v>99520</v>
          </cell>
          <cell r="AT300">
            <v>388050</v>
          </cell>
          <cell r="AU300">
            <v>727785</v>
          </cell>
          <cell r="AV300">
            <v>2195954.2000000002</v>
          </cell>
          <cell r="AW300">
            <v>35580</v>
          </cell>
          <cell r="AX300">
            <v>0</v>
          </cell>
          <cell r="AY300">
            <v>24790</v>
          </cell>
          <cell r="AZ300">
            <v>305100</v>
          </cell>
          <cell r="BA300">
            <v>1177680</v>
          </cell>
          <cell r="BB300">
            <v>580490.75</v>
          </cell>
          <cell r="BC300">
            <v>774100</v>
          </cell>
          <cell r="BD300">
            <v>317556.09999999998</v>
          </cell>
          <cell r="BE300">
            <v>842430</v>
          </cell>
          <cell r="BF300">
            <v>1105138</v>
          </cell>
          <cell r="BG300">
            <v>1258458.6000000001</v>
          </cell>
          <cell r="BH300">
            <v>19920</v>
          </cell>
          <cell r="BI300">
            <v>106489</v>
          </cell>
          <cell r="BJ300">
            <v>128250</v>
          </cell>
          <cell r="BK300">
            <v>0</v>
          </cell>
          <cell r="BL300">
            <v>917290</v>
          </cell>
          <cell r="BM300">
            <v>564640</v>
          </cell>
          <cell r="BN300">
            <v>1483614</v>
          </cell>
          <cell r="BO300">
            <v>1143465</v>
          </cell>
          <cell r="BP300">
            <v>1341451</v>
          </cell>
          <cell r="BQ300">
            <v>129212</v>
          </cell>
          <cell r="BR300">
            <v>4062295.2</v>
          </cell>
          <cell r="BS300">
            <v>250889</v>
          </cell>
          <cell r="BT300">
            <v>110780</v>
          </cell>
          <cell r="BU300">
            <v>0</v>
          </cell>
          <cell r="BV300">
            <v>36400</v>
          </cell>
          <cell r="BW300">
            <v>0</v>
          </cell>
          <cell r="BX300">
            <v>0</v>
          </cell>
          <cell r="BY300">
            <v>702940.8</v>
          </cell>
          <cell r="BZ300">
            <v>1137260</v>
          </cell>
          <cell r="CA300">
            <v>126637.5</v>
          </cell>
          <cell r="CB300">
            <v>1254532</v>
          </cell>
          <cell r="CC300">
            <v>1284260</v>
          </cell>
          <cell r="CD300">
            <v>1701212</v>
          </cell>
          <cell r="CE300">
            <v>190000</v>
          </cell>
          <cell r="CF300">
            <v>122070</v>
          </cell>
          <cell r="CG300">
            <v>164220</v>
          </cell>
          <cell r="CH300">
            <v>0</v>
          </cell>
          <cell r="CI300">
            <v>0</v>
          </cell>
          <cell r="CJ300">
            <v>16340</v>
          </cell>
          <cell r="CK300">
            <v>312994</v>
          </cell>
          <cell r="CL300">
            <v>553369.5</v>
          </cell>
        </row>
        <row r="301">
          <cell r="A301" t="str">
            <v>5104030299.103</v>
          </cell>
          <cell r="B301" t="str">
            <v>ค่าใช้จ่ายตามโครงการ</v>
          </cell>
          <cell r="C301">
            <v>4368292</v>
          </cell>
          <cell r="D301">
            <v>166020</v>
          </cell>
          <cell r="E301">
            <v>415555</v>
          </cell>
          <cell r="F301">
            <v>589120</v>
          </cell>
          <cell r="G301">
            <v>277925</v>
          </cell>
          <cell r="H301">
            <v>681531</v>
          </cell>
          <cell r="I301">
            <v>17610</v>
          </cell>
          <cell r="J301">
            <v>585629</v>
          </cell>
          <cell r="K301">
            <v>53110</v>
          </cell>
          <cell r="L301">
            <v>1123845</v>
          </cell>
          <cell r="M301">
            <v>1309060</v>
          </cell>
          <cell r="N301">
            <v>49780</v>
          </cell>
          <cell r="O301">
            <v>1971355.7</v>
          </cell>
          <cell r="P301">
            <v>1350665</v>
          </cell>
          <cell r="Q301">
            <v>4016773.67</v>
          </cell>
          <cell r="R301">
            <v>1138018.2</v>
          </cell>
          <cell r="S301">
            <v>665742</v>
          </cell>
          <cell r="T301">
            <v>1135748</v>
          </cell>
          <cell r="U301">
            <v>744349.6</v>
          </cell>
          <cell r="V301">
            <v>424809</v>
          </cell>
          <cell r="W301">
            <v>6120931.5700000003</v>
          </cell>
          <cell r="X301">
            <v>27200</v>
          </cell>
          <cell r="Y301">
            <v>802211</v>
          </cell>
          <cell r="Z301">
            <v>713564.71</v>
          </cell>
          <cell r="AA301">
            <v>106579</v>
          </cell>
          <cell r="AB301">
            <v>252864</v>
          </cell>
          <cell r="AC301">
            <v>51920</v>
          </cell>
          <cell r="AD301">
            <v>141915</v>
          </cell>
          <cell r="AE301">
            <v>208208</v>
          </cell>
          <cell r="AF301">
            <v>317257</v>
          </cell>
          <cell r="AG301">
            <v>36450</v>
          </cell>
          <cell r="AH301">
            <v>1076166.1000000001</v>
          </cell>
          <cell r="AI301">
            <v>63166</v>
          </cell>
          <cell r="AJ301">
            <v>538186</v>
          </cell>
          <cell r="AK301">
            <v>9885642.5500000007</v>
          </cell>
          <cell r="AL301">
            <v>698349</v>
          </cell>
          <cell r="AM301">
            <v>272612</v>
          </cell>
          <cell r="AN301">
            <v>337367.5</v>
          </cell>
          <cell r="AO301">
            <v>0</v>
          </cell>
          <cell r="AP301">
            <v>352954</v>
          </cell>
          <cell r="AQ301">
            <v>235950</v>
          </cell>
          <cell r="AR301">
            <v>4127901</v>
          </cell>
          <cell r="AS301">
            <v>581263</v>
          </cell>
          <cell r="AT301">
            <v>890798.65</v>
          </cell>
          <cell r="AU301">
            <v>93200</v>
          </cell>
          <cell r="AV301">
            <v>0</v>
          </cell>
          <cell r="AW301">
            <v>1086906.6000000001</v>
          </cell>
          <cell r="AX301">
            <v>1667371.75</v>
          </cell>
          <cell r="AY301">
            <v>517715</v>
          </cell>
          <cell r="AZ301">
            <v>431965</v>
          </cell>
          <cell r="BA301">
            <v>3384187.5</v>
          </cell>
          <cell r="BB301">
            <v>358712</v>
          </cell>
          <cell r="BC301">
            <v>2117231</v>
          </cell>
          <cell r="BD301">
            <v>1576070</v>
          </cell>
          <cell r="BE301">
            <v>791092</v>
          </cell>
          <cell r="BF301">
            <v>1036278.5</v>
          </cell>
          <cell r="BG301">
            <v>13908255</v>
          </cell>
          <cell r="BH301">
            <v>1793879.88</v>
          </cell>
          <cell r="BI301">
            <v>383502</v>
          </cell>
          <cell r="BJ301">
            <v>1544965</v>
          </cell>
          <cell r="BK301">
            <v>201305</v>
          </cell>
          <cell r="BL301">
            <v>2112145.5</v>
          </cell>
          <cell r="BM301">
            <v>3910012.97</v>
          </cell>
          <cell r="BN301">
            <v>1737543</v>
          </cell>
          <cell r="BO301">
            <v>2908718.7</v>
          </cell>
          <cell r="BP301">
            <v>3905217.57</v>
          </cell>
          <cell r="BQ301">
            <v>1652950</v>
          </cell>
          <cell r="BR301">
            <v>5427229.4900000002</v>
          </cell>
          <cell r="BS301">
            <v>967985</v>
          </cell>
          <cell r="BT301">
            <v>2077824.45</v>
          </cell>
          <cell r="BU301">
            <v>4098098</v>
          </cell>
          <cell r="BV301">
            <v>416290</v>
          </cell>
          <cell r="BW301">
            <v>744400</v>
          </cell>
          <cell r="BX301">
            <v>1260896.05</v>
          </cell>
          <cell r="BY301">
            <v>485003</v>
          </cell>
          <cell r="BZ301">
            <v>27679</v>
          </cell>
          <cell r="CA301">
            <v>622105</v>
          </cell>
          <cell r="CB301">
            <v>336515</v>
          </cell>
          <cell r="CC301">
            <v>1783104</v>
          </cell>
          <cell r="CD301">
            <v>475302</v>
          </cell>
          <cell r="CE301">
            <v>3569391.95</v>
          </cell>
          <cell r="CF301">
            <v>335460</v>
          </cell>
          <cell r="CG301">
            <v>559792</v>
          </cell>
          <cell r="CH301">
            <v>601176.85</v>
          </cell>
          <cell r="CI301">
            <v>435115</v>
          </cell>
          <cell r="CJ301">
            <v>7853210.5999999996</v>
          </cell>
          <cell r="CK301">
            <v>178310</v>
          </cell>
          <cell r="CL301">
            <v>829420</v>
          </cell>
        </row>
        <row r="302">
          <cell r="A302" t="str">
            <v>5104030299.104</v>
          </cell>
          <cell r="B302" t="str">
            <v>ค่าใช้สอยอื่นๆ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17200</v>
          </cell>
          <cell r="H302">
            <v>0</v>
          </cell>
          <cell r="I302">
            <v>188797</v>
          </cell>
          <cell r="J302">
            <v>0</v>
          </cell>
          <cell r="K302">
            <v>15500</v>
          </cell>
          <cell r="L302">
            <v>0</v>
          </cell>
          <cell r="M302">
            <v>0</v>
          </cell>
          <cell r="N302">
            <v>0</v>
          </cell>
          <cell r="O302">
            <v>18000</v>
          </cell>
          <cell r="P302">
            <v>12500</v>
          </cell>
          <cell r="Q302">
            <v>0</v>
          </cell>
          <cell r="R302">
            <v>6689.31</v>
          </cell>
          <cell r="S302">
            <v>0</v>
          </cell>
          <cell r="T302">
            <v>0</v>
          </cell>
          <cell r="U302">
            <v>3000</v>
          </cell>
          <cell r="V302">
            <v>0</v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  <cell r="AA302">
            <v>0</v>
          </cell>
          <cell r="AB302">
            <v>0</v>
          </cell>
          <cell r="AC302">
            <v>0</v>
          </cell>
          <cell r="AD302">
            <v>49987</v>
          </cell>
          <cell r="AE302">
            <v>8700</v>
          </cell>
          <cell r="AF302">
            <v>0</v>
          </cell>
          <cell r="AG302">
            <v>0</v>
          </cell>
          <cell r="AH302">
            <v>18200</v>
          </cell>
          <cell r="AI302">
            <v>5545</v>
          </cell>
          <cell r="AJ302">
            <v>0</v>
          </cell>
          <cell r="AK302">
            <v>34837076.469999999</v>
          </cell>
          <cell r="AL302">
            <v>152032.4</v>
          </cell>
          <cell r="AM302">
            <v>14915</v>
          </cell>
          <cell r="AN302">
            <v>0</v>
          </cell>
          <cell r="AO302">
            <v>7370</v>
          </cell>
          <cell r="AP302">
            <v>0</v>
          </cell>
          <cell r="AQ302">
            <v>176272</v>
          </cell>
          <cell r="AR302">
            <v>0</v>
          </cell>
          <cell r="AS302">
            <v>120</v>
          </cell>
          <cell r="AT302">
            <v>0</v>
          </cell>
          <cell r="AU302">
            <v>28850</v>
          </cell>
          <cell r="AV302">
            <v>0</v>
          </cell>
          <cell r="AW302">
            <v>0</v>
          </cell>
          <cell r="AX302">
            <v>173175</v>
          </cell>
          <cell r="AY302">
            <v>163256.79999999999</v>
          </cell>
          <cell r="AZ302">
            <v>18751.16</v>
          </cell>
          <cell r="BA302">
            <v>0</v>
          </cell>
          <cell r="BB302">
            <v>0</v>
          </cell>
          <cell r="BC302">
            <v>23802</v>
          </cell>
          <cell r="BD302">
            <v>10000</v>
          </cell>
          <cell r="BE302">
            <v>0</v>
          </cell>
          <cell r="BF302">
            <v>20790</v>
          </cell>
          <cell r="BG302">
            <v>26610</v>
          </cell>
          <cell r="BH302">
            <v>0</v>
          </cell>
          <cell r="BI302">
            <v>0</v>
          </cell>
          <cell r="BJ302">
            <v>2800</v>
          </cell>
          <cell r="BK302">
            <v>3400</v>
          </cell>
          <cell r="BL302">
            <v>0</v>
          </cell>
          <cell r="BM302">
            <v>75</v>
          </cell>
          <cell r="BN302">
            <v>0</v>
          </cell>
          <cell r="BO302">
            <v>4748</v>
          </cell>
          <cell r="BP302">
            <v>0</v>
          </cell>
          <cell r="BQ302">
            <v>0</v>
          </cell>
          <cell r="BR302">
            <v>0</v>
          </cell>
          <cell r="BS302">
            <v>101145.14</v>
          </cell>
          <cell r="BT302">
            <v>0</v>
          </cell>
          <cell r="BU302">
            <v>0</v>
          </cell>
          <cell r="BV302">
            <v>13500</v>
          </cell>
          <cell r="BW302">
            <v>0</v>
          </cell>
          <cell r="BX302">
            <v>203621</v>
          </cell>
          <cell r="BY302">
            <v>0</v>
          </cell>
          <cell r="BZ302">
            <v>0</v>
          </cell>
          <cell r="CA302">
            <v>0</v>
          </cell>
          <cell r="CB302">
            <v>3300</v>
          </cell>
          <cell r="CC302">
            <v>44260</v>
          </cell>
          <cell r="CD302">
            <v>0</v>
          </cell>
          <cell r="CE302">
            <v>0</v>
          </cell>
          <cell r="CF302">
            <v>15000</v>
          </cell>
          <cell r="CG302">
            <v>0</v>
          </cell>
          <cell r="CH302">
            <v>0</v>
          </cell>
          <cell r="CI302">
            <v>0</v>
          </cell>
          <cell r="CJ302">
            <v>0</v>
          </cell>
          <cell r="CK302">
            <v>13807.64</v>
          </cell>
          <cell r="CL302">
            <v>0</v>
          </cell>
        </row>
        <row r="303">
          <cell r="A303" t="str">
            <v>5104030299.202</v>
          </cell>
          <cell r="B303" t="str">
            <v>ค่ารักษาตามจ่าย UC ในสังกัด สธ.</v>
          </cell>
          <cell r="C303">
            <v>4344354</v>
          </cell>
          <cell r="D303">
            <v>1816056.65</v>
          </cell>
          <cell r="E303">
            <v>4830824.8</v>
          </cell>
          <cell r="F303">
            <v>2766790.98</v>
          </cell>
          <cell r="G303">
            <v>527127</v>
          </cell>
          <cell r="H303">
            <v>4275689.5999999996</v>
          </cell>
          <cell r="I303">
            <v>4087188.5</v>
          </cell>
          <cell r="J303">
            <v>3494833.5</v>
          </cell>
          <cell r="K303">
            <v>898528.2</v>
          </cell>
          <cell r="L303">
            <v>1912695.96</v>
          </cell>
          <cell r="M303">
            <v>5422892.5</v>
          </cell>
          <cell r="N303">
            <v>0</v>
          </cell>
          <cell r="O303">
            <v>5147947</v>
          </cell>
          <cell r="P303">
            <v>5913716.3499999996</v>
          </cell>
          <cell r="Q303">
            <v>6082706.3499999996</v>
          </cell>
          <cell r="R303">
            <v>3459397.25</v>
          </cell>
          <cell r="S303">
            <v>1268686.5</v>
          </cell>
          <cell r="T303">
            <v>971224.25</v>
          </cell>
          <cell r="U303">
            <v>2415770.5</v>
          </cell>
          <cell r="V303">
            <v>816432.89</v>
          </cell>
          <cell r="W303">
            <v>2629156.77</v>
          </cell>
          <cell r="X303">
            <v>235338.75</v>
          </cell>
          <cell r="Y303">
            <v>282405.59999999998</v>
          </cell>
          <cell r="Z303">
            <v>540453.5</v>
          </cell>
          <cell r="AA303">
            <v>82121.5</v>
          </cell>
          <cell r="AB303">
            <v>208856.5</v>
          </cell>
          <cell r="AC303">
            <v>213928.75</v>
          </cell>
          <cell r="AD303">
            <v>1369667</v>
          </cell>
          <cell r="AE303">
            <v>80931.25</v>
          </cell>
          <cell r="AF303">
            <v>435885.51</v>
          </cell>
          <cell r="AG303">
            <v>315204.78000000003</v>
          </cell>
          <cell r="AH303">
            <v>410636</v>
          </cell>
          <cell r="AI303">
            <v>295140.25</v>
          </cell>
          <cell r="AJ303">
            <v>202293.5</v>
          </cell>
          <cell r="AK303">
            <v>3131831.22</v>
          </cell>
          <cell r="AL303">
            <v>4691432</v>
          </cell>
          <cell r="AM303">
            <v>2329335</v>
          </cell>
          <cell r="AN303">
            <v>5766863.1299999999</v>
          </cell>
          <cell r="AO303">
            <v>4252301.5</v>
          </cell>
          <cell r="AP303">
            <v>4644274.25</v>
          </cell>
          <cell r="AQ303">
            <v>2088715.2</v>
          </cell>
          <cell r="AR303">
            <v>2831098.43</v>
          </cell>
          <cell r="AS303">
            <v>606280</v>
          </cell>
          <cell r="AT303">
            <v>3212964</v>
          </cell>
          <cell r="AU303">
            <v>6502406.2599999998</v>
          </cell>
          <cell r="AV303">
            <v>3854291</v>
          </cell>
          <cell r="AW303">
            <v>970924.5</v>
          </cell>
          <cell r="AX303">
            <v>1670762.05</v>
          </cell>
          <cell r="AY303">
            <v>844781</v>
          </cell>
          <cell r="AZ303">
            <v>4171665.56</v>
          </cell>
          <cell r="BA303">
            <v>4969028.29</v>
          </cell>
          <cell r="BB303">
            <v>6490706</v>
          </cell>
          <cell r="BC303">
            <v>2089942.5</v>
          </cell>
          <cell r="BD303">
            <v>8018785.9400000004</v>
          </cell>
          <cell r="BE303">
            <v>654387.5</v>
          </cell>
          <cell r="BF303">
            <v>1507947.5</v>
          </cell>
          <cell r="BG303">
            <v>2323702.0499999998</v>
          </cell>
          <cell r="BH303">
            <v>1492627.5</v>
          </cell>
          <cell r="BI303">
            <v>5200101.25</v>
          </cell>
          <cell r="BJ303">
            <v>3214403.75</v>
          </cell>
          <cell r="BK303">
            <v>8109218</v>
          </cell>
          <cell r="BL303">
            <v>698399</v>
          </cell>
          <cell r="BM303">
            <v>12286499.85</v>
          </cell>
          <cell r="BN303">
            <v>7909573.1600000001</v>
          </cell>
          <cell r="BO303">
            <v>7657293.4800000004</v>
          </cell>
          <cell r="BP303">
            <v>2580549.25</v>
          </cell>
          <cell r="BQ303">
            <v>3144715.9</v>
          </cell>
          <cell r="BR303">
            <v>336719</v>
          </cell>
          <cell r="BS303">
            <v>12169303.75</v>
          </cell>
          <cell r="BT303">
            <v>10455740.5</v>
          </cell>
          <cell r="BU303">
            <v>13180034.5</v>
          </cell>
          <cell r="BV303">
            <v>1529918</v>
          </cell>
          <cell r="BW303">
            <v>8474570.8000000007</v>
          </cell>
          <cell r="BX303">
            <v>15121132</v>
          </cell>
          <cell r="BY303">
            <v>4656697</v>
          </cell>
          <cell r="BZ303">
            <v>2212642</v>
          </cell>
          <cell r="CA303">
            <v>6990142.25</v>
          </cell>
          <cell r="CB303">
            <v>8038364.5</v>
          </cell>
          <cell r="CC303">
            <v>14557909</v>
          </cell>
          <cell r="CD303">
            <v>7391510.0999999996</v>
          </cell>
          <cell r="CE303">
            <v>11573939.9</v>
          </cell>
          <cell r="CF303">
            <v>5490530.25</v>
          </cell>
          <cell r="CG303">
            <v>2355218</v>
          </cell>
          <cell r="CH303">
            <v>1846805.4</v>
          </cell>
          <cell r="CI303">
            <v>2742119.9</v>
          </cell>
          <cell r="CJ303">
            <v>15537813</v>
          </cell>
          <cell r="CK303">
            <v>5668724.1699999999</v>
          </cell>
          <cell r="CL303">
            <v>5691205.7300000004</v>
          </cell>
        </row>
        <row r="304">
          <cell r="A304" t="str">
            <v>5104030299.203</v>
          </cell>
          <cell r="B304" t="str">
            <v>ค่ารักษาตามจ่าย UC นอกสังกัด สธ.</v>
          </cell>
          <cell r="C304">
            <v>372200</v>
          </cell>
          <cell r="D304">
            <v>188221</v>
          </cell>
          <cell r="E304">
            <v>1732695.75</v>
          </cell>
          <cell r="F304">
            <v>387122</v>
          </cell>
          <cell r="G304">
            <v>0</v>
          </cell>
          <cell r="H304">
            <v>621061</v>
          </cell>
          <cell r="I304">
            <v>572338.30000000005</v>
          </cell>
          <cell r="J304">
            <v>642196.75</v>
          </cell>
          <cell r="K304">
            <v>95513</v>
          </cell>
          <cell r="L304">
            <v>149212</v>
          </cell>
          <cell r="M304">
            <v>1995820.85</v>
          </cell>
          <cell r="N304">
            <v>0</v>
          </cell>
          <cell r="O304">
            <v>2193404.5499999998</v>
          </cell>
          <cell r="P304">
            <v>1534389.55</v>
          </cell>
          <cell r="Q304">
            <v>506893.05</v>
          </cell>
          <cell r="R304">
            <v>883484.25</v>
          </cell>
          <cell r="S304">
            <v>132157</v>
          </cell>
          <cell r="T304">
            <v>479360</v>
          </cell>
          <cell r="U304">
            <v>107566.3</v>
          </cell>
          <cell r="V304">
            <v>0</v>
          </cell>
          <cell r="W304">
            <v>0</v>
          </cell>
          <cell r="X304">
            <v>953084.25</v>
          </cell>
          <cell r="Y304">
            <v>0</v>
          </cell>
          <cell r="Z304">
            <v>918156.1</v>
          </cell>
          <cell r="AA304">
            <v>203571.25</v>
          </cell>
          <cell r="AB304">
            <v>540722.30000000005</v>
          </cell>
          <cell r="AC304">
            <v>434056.3</v>
          </cell>
          <cell r="AD304">
            <v>3363484.39</v>
          </cell>
          <cell r="AE304">
            <v>604214.46</v>
          </cell>
          <cell r="AF304">
            <v>496270.75</v>
          </cell>
          <cell r="AG304">
            <v>530979.25</v>
          </cell>
          <cell r="AH304">
            <v>1343543.87</v>
          </cell>
          <cell r="AI304">
            <v>739138.35</v>
          </cell>
          <cell r="AJ304">
            <v>1027988.2</v>
          </cell>
          <cell r="AK304">
            <v>237464.8</v>
          </cell>
          <cell r="AL304">
            <v>37209.5</v>
          </cell>
          <cell r="AM304">
            <v>1398</v>
          </cell>
          <cell r="AN304">
            <v>593979</v>
          </cell>
          <cell r="AO304">
            <v>1984598.94</v>
          </cell>
          <cell r="AP304">
            <v>460802.25</v>
          </cell>
          <cell r="AQ304">
            <v>25605</v>
          </cell>
          <cell r="AR304">
            <v>7280</v>
          </cell>
          <cell r="AS304">
            <v>503251.75</v>
          </cell>
          <cell r="AT304">
            <v>484644.33</v>
          </cell>
          <cell r="AU304">
            <v>2033561.45</v>
          </cell>
          <cell r="AV304">
            <v>188606.75</v>
          </cell>
          <cell r="AW304">
            <v>164698.25</v>
          </cell>
          <cell r="AX304">
            <v>1387</v>
          </cell>
          <cell r="AY304">
            <v>462599.45</v>
          </cell>
          <cell r="AZ304">
            <v>330616.5</v>
          </cell>
          <cell r="BA304">
            <v>0</v>
          </cell>
          <cell r="BB304">
            <v>437752.5</v>
          </cell>
          <cell r="BC304">
            <v>2417739.38</v>
          </cell>
          <cell r="BD304">
            <v>1868335.35</v>
          </cell>
          <cell r="BE304">
            <v>460900.25</v>
          </cell>
          <cell r="BF304">
            <v>0</v>
          </cell>
          <cell r="BG304">
            <v>1994739.65</v>
          </cell>
          <cell r="BH304">
            <v>133136.75</v>
          </cell>
          <cell r="BI304">
            <v>261146</v>
          </cell>
          <cell r="BJ304">
            <v>1526455</v>
          </cell>
          <cell r="BK304">
            <v>575573.75</v>
          </cell>
          <cell r="BL304">
            <v>1278340.95</v>
          </cell>
          <cell r="BM304">
            <v>0</v>
          </cell>
          <cell r="BN304">
            <v>0</v>
          </cell>
          <cell r="BO304">
            <v>541223.05000000005</v>
          </cell>
          <cell r="BP304">
            <v>0</v>
          </cell>
          <cell r="BQ304">
            <v>0</v>
          </cell>
          <cell r="BR304">
            <v>5493454.5800000001</v>
          </cell>
          <cell r="BS304">
            <v>145040.75</v>
          </cell>
          <cell r="BT304">
            <v>30342</v>
          </cell>
          <cell r="BU304">
            <v>2339529.6</v>
          </cell>
          <cell r="BV304">
            <v>59995.75</v>
          </cell>
          <cell r="BW304">
            <v>689367.05</v>
          </cell>
          <cell r="BX304">
            <v>1818190.4</v>
          </cell>
          <cell r="BY304">
            <v>218569.22</v>
          </cell>
          <cell r="BZ304">
            <v>369017.3</v>
          </cell>
          <cell r="CA304">
            <v>830804.75</v>
          </cell>
          <cell r="CB304">
            <v>827769.85</v>
          </cell>
          <cell r="CC304">
            <v>1480886.83</v>
          </cell>
          <cell r="CD304">
            <v>331213.5</v>
          </cell>
          <cell r="CE304">
            <v>1214057.45</v>
          </cell>
          <cell r="CF304">
            <v>29618.25</v>
          </cell>
          <cell r="CG304">
            <v>236839.6</v>
          </cell>
          <cell r="CH304">
            <v>354179.5</v>
          </cell>
          <cell r="CI304">
            <v>219215.3</v>
          </cell>
          <cell r="CJ304">
            <v>1548176</v>
          </cell>
          <cell r="CK304">
            <v>367299.97</v>
          </cell>
          <cell r="CL304">
            <v>530375.26</v>
          </cell>
        </row>
        <row r="305">
          <cell r="A305" t="str">
            <v>5104030299.502</v>
          </cell>
          <cell r="B305" t="str">
            <v>ค่าใช้จ่ายตามโครง การ (P&amp;P) แรงงานต่างด้าว</v>
          </cell>
          <cell r="C305">
            <v>0</v>
          </cell>
          <cell r="D305">
            <v>0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2520</v>
          </cell>
          <cell r="J305">
            <v>52388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  <cell r="O305">
            <v>56220.12</v>
          </cell>
          <cell r="P305">
            <v>0</v>
          </cell>
          <cell r="Q305">
            <v>0</v>
          </cell>
          <cell r="R305">
            <v>1440</v>
          </cell>
          <cell r="S305">
            <v>16200</v>
          </cell>
          <cell r="T305">
            <v>0</v>
          </cell>
          <cell r="U305">
            <v>0</v>
          </cell>
          <cell r="V305">
            <v>3975.8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0</v>
          </cell>
          <cell r="AI305">
            <v>0</v>
          </cell>
          <cell r="AJ305">
            <v>0</v>
          </cell>
          <cell r="AK305">
            <v>0</v>
          </cell>
          <cell r="AL305">
            <v>0</v>
          </cell>
          <cell r="AM305">
            <v>0</v>
          </cell>
          <cell r="AN305">
            <v>0</v>
          </cell>
          <cell r="AO305">
            <v>0</v>
          </cell>
          <cell r="AP305">
            <v>9652.7999999999993</v>
          </cell>
          <cell r="AQ305">
            <v>0</v>
          </cell>
          <cell r="AR305">
            <v>0</v>
          </cell>
          <cell r="AS305">
            <v>0</v>
          </cell>
          <cell r="AT305">
            <v>0</v>
          </cell>
          <cell r="AU305">
            <v>0</v>
          </cell>
          <cell r="AV305">
            <v>0</v>
          </cell>
          <cell r="AW305">
            <v>0</v>
          </cell>
          <cell r="AX305">
            <v>0</v>
          </cell>
          <cell r="AY305">
            <v>0</v>
          </cell>
          <cell r="AZ305">
            <v>0</v>
          </cell>
          <cell r="BA305">
            <v>0</v>
          </cell>
          <cell r="BB305">
            <v>0</v>
          </cell>
          <cell r="BC305">
            <v>50</v>
          </cell>
          <cell r="BD305">
            <v>0</v>
          </cell>
          <cell r="BE305">
            <v>0</v>
          </cell>
          <cell r="BF305">
            <v>61105.86</v>
          </cell>
          <cell r="BG305">
            <v>0</v>
          </cell>
          <cell r="BH305">
            <v>92386.89</v>
          </cell>
          <cell r="BI305">
            <v>0</v>
          </cell>
          <cell r="BJ305">
            <v>0</v>
          </cell>
          <cell r="BK305">
            <v>0</v>
          </cell>
          <cell r="BL305">
            <v>0</v>
          </cell>
          <cell r="BM305">
            <v>0</v>
          </cell>
          <cell r="BN305">
            <v>0</v>
          </cell>
          <cell r="BO305">
            <v>2780</v>
          </cell>
          <cell r="BP305">
            <v>0</v>
          </cell>
          <cell r="BQ305">
            <v>0</v>
          </cell>
          <cell r="BR305">
            <v>0</v>
          </cell>
          <cell r="BS305">
            <v>0</v>
          </cell>
          <cell r="BT305">
            <v>0</v>
          </cell>
          <cell r="BU305">
            <v>0</v>
          </cell>
          <cell r="BV305">
            <v>0</v>
          </cell>
          <cell r="BW305">
            <v>0</v>
          </cell>
          <cell r="BX305">
            <v>0</v>
          </cell>
          <cell r="BY305">
            <v>0</v>
          </cell>
          <cell r="BZ305">
            <v>0</v>
          </cell>
          <cell r="CA305">
            <v>0</v>
          </cell>
          <cell r="CB305">
            <v>0</v>
          </cell>
          <cell r="CC305">
            <v>0</v>
          </cell>
          <cell r="CD305">
            <v>6385</v>
          </cell>
          <cell r="CE305">
            <v>0</v>
          </cell>
          <cell r="CF305">
            <v>0</v>
          </cell>
          <cell r="CG305">
            <v>0</v>
          </cell>
          <cell r="CH305">
            <v>0</v>
          </cell>
          <cell r="CI305">
            <v>0</v>
          </cell>
          <cell r="CJ305">
            <v>0</v>
          </cell>
          <cell r="CK305">
            <v>0</v>
          </cell>
          <cell r="CL305">
            <v>0</v>
          </cell>
        </row>
        <row r="306">
          <cell r="A306" t="str">
            <v>5104030299.701</v>
          </cell>
          <cell r="B306" t="str">
            <v>ค่าใช้จ่ายตามโครง การ (P&amp;P) บุคคลที่มีปัญหาสถานะและสิทธิ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  <cell r="O306">
            <v>1400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  <cell r="AA306">
            <v>0</v>
          </cell>
          <cell r="AB306">
            <v>0</v>
          </cell>
          <cell r="AC306">
            <v>0</v>
          </cell>
          <cell r="AD306">
            <v>0</v>
          </cell>
          <cell r="AE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0</v>
          </cell>
          <cell r="AJ306">
            <v>0</v>
          </cell>
          <cell r="AK306">
            <v>0</v>
          </cell>
          <cell r="AL306">
            <v>0</v>
          </cell>
          <cell r="AM306">
            <v>0</v>
          </cell>
          <cell r="AN306">
            <v>0</v>
          </cell>
          <cell r="AO306">
            <v>0</v>
          </cell>
          <cell r="AP306">
            <v>0</v>
          </cell>
          <cell r="AQ306">
            <v>0</v>
          </cell>
          <cell r="AR306">
            <v>0</v>
          </cell>
          <cell r="AS306">
            <v>0</v>
          </cell>
          <cell r="AT306">
            <v>0</v>
          </cell>
          <cell r="AU306">
            <v>0</v>
          </cell>
          <cell r="AV306">
            <v>0</v>
          </cell>
          <cell r="AW306">
            <v>0</v>
          </cell>
          <cell r="AX306">
            <v>0</v>
          </cell>
          <cell r="AY306">
            <v>0</v>
          </cell>
          <cell r="AZ306">
            <v>0</v>
          </cell>
          <cell r="BA306">
            <v>0</v>
          </cell>
          <cell r="BB306">
            <v>0</v>
          </cell>
          <cell r="BC306">
            <v>0</v>
          </cell>
          <cell r="BD306">
            <v>0</v>
          </cell>
          <cell r="BE306">
            <v>0</v>
          </cell>
          <cell r="BF306">
            <v>0</v>
          </cell>
          <cell r="BG306">
            <v>0</v>
          </cell>
          <cell r="BH306">
            <v>32677</v>
          </cell>
          <cell r="BI306">
            <v>0</v>
          </cell>
          <cell r="BJ306">
            <v>0</v>
          </cell>
          <cell r="BK306">
            <v>0</v>
          </cell>
          <cell r="BL306">
            <v>0</v>
          </cell>
          <cell r="BM306">
            <v>0</v>
          </cell>
          <cell r="BN306">
            <v>0</v>
          </cell>
          <cell r="BO306">
            <v>0</v>
          </cell>
          <cell r="BP306">
            <v>0</v>
          </cell>
          <cell r="BQ306">
            <v>0</v>
          </cell>
          <cell r="BR306">
            <v>0</v>
          </cell>
          <cell r="BS306">
            <v>0</v>
          </cell>
          <cell r="BT306">
            <v>0</v>
          </cell>
          <cell r="BU306">
            <v>0</v>
          </cell>
          <cell r="BV306">
            <v>0</v>
          </cell>
          <cell r="BW306">
            <v>0</v>
          </cell>
          <cell r="BX306">
            <v>0</v>
          </cell>
          <cell r="BY306">
            <v>0</v>
          </cell>
          <cell r="BZ306">
            <v>0</v>
          </cell>
          <cell r="CA306">
            <v>0</v>
          </cell>
          <cell r="CB306">
            <v>0</v>
          </cell>
          <cell r="CC306">
            <v>0</v>
          </cell>
          <cell r="CD306">
            <v>0</v>
          </cell>
          <cell r="CE306">
            <v>0</v>
          </cell>
          <cell r="CF306">
            <v>0</v>
          </cell>
          <cell r="CG306">
            <v>0</v>
          </cell>
          <cell r="CH306">
            <v>0</v>
          </cell>
          <cell r="CI306">
            <v>0</v>
          </cell>
          <cell r="CJ306">
            <v>0</v>
          </cell>
          <cell r="CK306">
            <v>0</v>
          </cell>
          <cell r="CL306">
            <v>0</v>
          </cell>
        </row>
        <row r="307">
          <cell r="A307" t="str">
            <v>5104030299.702</v>
          </cell>
          <cell r="B307" t="str">
            <v>ค่ารักษาตามจ่ายบุคคลที่มีปัญหาสถานะและสิทธิ</v>
          </cell>
          <cell r="C307">
            <v>3180</v>
          </cell>
          <cell r="D307">
            <v>0</v>
          </cell>
          <cell r="E307">
            <v>0</v>
          </cell>
          <cell r="F307">
            <v>7302.5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970</v>
          </cell>
          <cell r="L307">
            <v>0</v>
          </cell>
          <cell r="M307">
            <v>5074</v>
          </cell>
          <cell r="N307">
            <v>0</v>
          </cell>
          <cell r="O307">
            <v>5970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1010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I307">
            <v>0</v>
          </cell>
          <cell r="AJ307">
            <v>0</v>
          </cell>
          <cell r="AK307">
            <v>0</v>
          </cell>
          <cell r="AL307">
            <v>0</v>
          </cell>
          <cell r="AM307">
            <v>0</v>
          </cell>
          <cell r="AN307">
            <v>0</v>
          </cell>
          <cell r="AO307">
            <v>13812.5</v>
          </cell>
          <cell r="AP307">
            <v>0</v>
          </cell>
          <cell r="AQ307">
            <v>0</v>
          </cell>
          <cell r="AR307">
            <v>0</v>
          </cell>
          <cell r="AS307">
            <v>0</v>
          </cell>
          <cell r="AT307">
            <v>0</v>
          </cell>
          <cell r="AU307">
            <v>0</v>
          </cell>
          <cell r="AV307">
            <v>0</v>
          </cell>
          <cell r="AW307">
            <v>0</v>
          </cell>
          <cell r="AX307">
            <v>0</v>
          </cell>
          <cell r="AY307">
            <v>0</v>
          </cell>
          <cell r="AZ307">
            <v>0</v>
          </cell>
          <cell r="BA307">
            <v>0</v>
          </cell>
          <cell r="BB307">
            <v>0</v>
          </cell>
          <cell r="BC307">
            <v>30558.5</v>
          </cell>
          <cell r="BD307">
            <v>59636</v>
          </cell>
          <cell r="BE307">
            <v>57429.25</v>
          </cell>
          <cell r="BF307">
            <v>5525</v>
          </cell>
          <cell r="BG307">
            <v>37041</v>
          </cell>
          <cell r="BH307">
            <v>0</v>
          </cell>
          <cell r="BI307">
            <v>0</v>
          </cell>
          <cell r="BJ307">
            <v>0</v>
          </cell>
          <cell r="BK307">
            <v>0</v>
          </cell>
          <cell r="BL307">
            <v>0</v>
          </cell>
          <cell r="BM307">
            <v>0</v>
          </cell>
          <cell r="BN307">
            <v>0</v>
          </cell>
          <cell r="BO307">
            <v>0</v>
          </cell>
          <cell r="BP307">
            <v>0</v>
          </cell>
          <cell r="BQ307">
            <v>0</v>
          </cell>
          <cell r="BR307">
            <v>17635</v>
          </cell>
          <cell r="BS307">
            <v>0</v>
          </cell>
          <cell r="BT307">
            <v>0</v>
          </cell>
          <cell r="BU307">
            <v>40124.5</v>
          </cell>
          <cell r="BV307">
            <v>0</v>
          </cell>
          <cell r="BW307">
            <v>0</v>
          </cell>
          <cell r="BX307">
            <v>0</v>
          </cell>
          <cell r="BY307">
            <v>0</v>
          </cell>
          <cell r="BZ307">
            <v>0</v>
          </cell>
          <cell r="CA307">
            <v>0</v>
          </cell>
          <cell r="CB307">
            <v>0</v>
          </cell>
          <cell r="CC307">
            <v>0</v>
          </cell>
          <cell r="CD307">
            <v>0</v>
          </cell>
          <cell r="CE307">
            <v>14456</v>
          </cell>
          <cell r="CF307">
            <v>0</v>
          </cell>
          <cell r="CG307">
            <v>490</v>
          </cell>
          <cell r="CH307">
            <v>0</v>
          </cell>
          <cell r="CI307">
            <v>0</v>
          </cell>
          <cell r="CJ307">
            <v>3548</v>
          </cell>
          <cell r="CK307">
            <v>0</v>
          </cell>
          <cell r="CL307">
            <v>0</v>
          </cell>
        </row>
        <row r="308">
          <cell r="A308" t="str">
            <v>5104040199.101</v>
          </cell>
          <cell r="B308" t="str">
            <v>ค่าตอบแทนในการปฏิบัติงานของเจ้าหน้าที่  (บริการ)</v>
          </cell>
          <cell r="C308">
            <v>42921349</v>
          </cell>
          <cell r="D308">
            <v>5880368</v>
          </cell>
          <cell r="E308">
            <v>3428363.35</v>
          </cell>
          <cell r="F308">
            <v>3500247.5</v>
          </cell>
          <cell r="G308">
            <v>3661320</v>
          </cell>
          <cell r="H308">
            <v>4963441</v>
          </cell>
          <cell r="I308">
            <v>4028820</v>
          </cell>
          <cell r="J308">
            <v>16259459.25</v>
          </cell>
          <cell r="K308">
            <v>0</v>
          </cell>
          <cell r="L308">
            <v>6015912</v>
          </cell>
          <cell r="M308">
            <v>16217454.5</v>
          </cell>
          <cell r="N308">
            <v>2379245</v>
          </cell>
          <cell r="O308">
            <v>41708226.560000002</v>
          </cell>
          <cell r="P308">
            <v>7734039.5</v>
          </cell>
          <cell r="Q308">
            <v>9403025.6799999997</v>
          </cell>
          <cell r="R308">
            <v>15423905.5</v>
          </cell>
          <cell r="S308">
            <v>9763438</v>
          </cell>
          <cell r="T308">
            <v>9231417</v>
          </cell>
          <cell r="U308">
            <v>7380635.0499999998</v>
          </cell>
          <cell r="V308">
            <v>4158754.5</v>
          </cell>
          <cell r="W308">
            <v>70734020.5</v>
          </cell>
          <cell r="X308">
            <v>4624972.5</v>
          </cell>
          <cell r="Y308">
            <v>8021850</v>
          </cell>
          <cell r="Z308">
            <v>9139888.75</v>
          </cell>
          <cell r="AA308">
            <v>3334110</v>
          </cell>
          <cell r="AB308">
            <v>4312040</v>
          </cell>
          <cell r="AC308">
            <v>8210432.5</v>
          </cell>
          <cell r="AD308">
            <v>12161207.5</v>
          </cell>
          <cell r="AE308">
            <v>7136402.1200000001</v>
          </cell>
          <cell r="AF308">
            <v>4296332.5</v>
          </cell>
          <cell r="AG308">
            <v>7257927.5</v>
          </cell>
          <cell r="AH308">
            <v>7178123.75</v>
          </cell>
          <cell r="AI308">
            <v>6527397.5</v>
          </cell>
          <cell r="AJ308">
            <v>3776270</v>
          </cell>
          <cell r="AK308">
            <v>111857134</v>
          </cell>
          <cell r="AL308">
            <v>5236170</v>
          </cell>
          <cell r="AM308">
            <v>450000</v>
          </cell>
          <cell r="AN308">
            <v>11836147.25</v>
          </cell>
          <cell r="AO308">
            <v>11956949</v>
          </cell>
          <cell r="AP308">
            <v>5576280</v>
          </cell>
          <cell r="AQ308">
            <v>2543170</v>
          </cell>
          <cell r="AR308">
            <v>20482497.5</v>
          </cell>
          <cell r="AS308">
            <v>4753830</v>
          </cell>
          <cell r="AT308">
            <v>12009801.5</v>
          </cell>
          <cell r="AU308">
            <v>9508660</v>
          </cell>
          <cell r="AV308">
            <v>4503330</v>
          </cell>
          <cell r="AW308">
            <v>3627665</v>
          </cell>
          <cell r="AX308">
            <v>76740</v>
          </cell>
          <cell r="AY308">
            <v>4534085</v>
          </cell>
          <cell r="AZ308">
            <v>4698744</v>
          </cell>
          <cell r="BA308">
            <v>32762524</v>
          </cell>
          <cell r="BB308">
            <v>5814907.5</v>
          </cell>
          <cell r="BC308">
            <v>51737917</v>
          </cell>
          <cell r="BD308">
            <v>15380405.5</v>
          </cell>
          <cell r="BE308">
            <v>6134409.75</v>
          </cell>
          <cell r="BF308">
            <v>5278271</v>
          </cell>
          <cell r="BG308">
            <v>35510918.700000003</v>
          </cell>
          <cell r="BH308">
            <v>4157706</v>
          </cell>
          <cell r="BI308">
            <v>3047835</v>
          </cell>
          <cell r="BJ308">
            <v>5403300</v>
          </cell>
          <cell r="BK308">
            <v>3520494</v>
          </cell>
          <cell r="BL308">
            <v>55555107</v>
          </cell>
          <cell r="BM308">
            <v>12532775</v>
          </cell>
          <cell r="BN308">
            <v>5874830</v>
          </cell>
          <cell r="BO308">
            <v>13427138.5</v>
          </cell>
          <cell r="BP308">
            <v>9558571</v>
          </cell>
          <cell r="BQ308">
            <v>9024037.5</v>
          </cell>
          <cell r="BR308">
            <v>165605661.75</v>
          </cell>
          <cell r="BS308">
            <v>7760213</v>
          </cell>
          <cell r="BT308">
            <v>6082670</v>
          </cell>
          <cell r="BU308">
            <v>27411600</v>
          </cell>
          <cell r="BV308">
            <v>2973681.5</v>
          </cell>
          <cell r="BW308">
            <v>5291452.58</v>
          </cell>
          <cell r="BX308">
            <v>13552814</v>
          </cell>
          <cell r="BY308">
            <v>4671400.5</v>
          </cell>
          <cell r="BZ308">
            <v>5831345.75</v>
          </cell>
          <cell r="CA308">
            <v>6928873.75</v>
          </cell>
          <cell r="CB308">
            <v>5969432.5</v>
          </cell>
          <cell r="CC308">
            <v>15169818</v>
          </cell>
          <cell r="CD308">
            <v>8649158</v>
          </cell>
          <cell r="CE308">
            <v>11144790</v>
          </cell>
          <cell r="CF308">
            <v>6389297.5</v>
          </cell>
          <cell r="CG308">
            <v>4391620</v>
          </cell>
          <cell r="CH308">
            <v>4860985.5</v>
          </cell>
          <cell r="CI308">
            <v>4920403</v>
          </cell>
          <cell r="CJ308">
            <v>18868495.879999999</v>
          </cell>
          <cell r="CK308">
            <v>3853620</v>
          </cell>
          <cell r="CL308">
            <v>3029680</v>
          </cell>
        </row>
        <row r="309">
          <cell r="A309" t="str">
            <v>5104040199.102</v>
          </cell>
          <cell r="B309" t="str">
            <v>ค่าตอบแทนในการปฏิบัติงานของเจ้าหน้าที่  (สนับสนุน)</v>
          </cell>
          <cell r="C309">
            <v>7232650</v>
          </cell>
          <cell r="D309">
            <v>1247534</v>
          </cell>
          <cell r="E309">
            <v>1256193.8</v>
          </cell>
          <cell r="F309">
            <v>471210</v>
          </cell>
          <cell r="G309">
            <v>430260</v>
          </cell>
          <cell r="H309">
            <v>3900</v>
          </cell>
          <cell r="I309">
            <v>95385</v>
          </cell>
          <cell r="J309">
            <v>88350</v>
          </cell>
          <cell r="K309">
            <v>0</v>
          </cell>
          <cell r="L309">
            <v>244330</v>
          </cell>
          <cell r="M309">
            <v>48170</v>
          </cell>
          <cell r="N309">
            <v>1080</v>
          </cell>
          <cell r="O309">
            <v>4492507.68</v>
          </cell>
          <cell r="P309">
            <v>407440</v>
          </cell>
          <cell r="Q309">
            <v>1255885.45</v>
          </cell>
          <cell r="R309">
            <v>1481424</v>
          </cell>
          <cell r="S309">
            <v>894846</v>
          </cell>
          <cell r="T309">
            <v>1026980</v>
          </cell>
          <cell r="U309">
            <v>624069.5</v>
          </cell>
          <cell r="V309">
            <v>421128.75</v>
          </cell>
          <cell r="W309">
            <v>3526131</v>
          </cell>
          <cell r="X309">
            <v>421957.5</v>
          </cell>
          <cell r="Y309">
            <v>580740</v>
          </cell>
          <cell r="Z309">
            <v>52960</v>
          </cell>
          <cell r="AA309">
            <v>139432.5</v>
          </cell>
          <cell r="AB309">
            <v>97680</v>
          </cell>
          <cell r="AC309">
            <v>0</v>
          </cell>
          <cell r="AD309">
            <v>199627.5</v>
          </cell>
          <cell r="AE309">
            <v>281000</v>
          </cell>
          <cell r="AF309">
            <v>20020</v>
          </cell>
          <cell r="AG309">
            <v>801378.75</v>
          </cell>
          <cell r="AH309">
            <v>293040</v>
          </cell>
          <cell r="AI309">
            <v>36040</v>
          </cell>
          <cell r="AJ309">
            <v>1331797.5</v>
          </cell>
          <cell r="AK309">
            <v>8932719</v>
          </cell>
          <cell r="AL309">
            <v>851093</v>
          </cell>
          <cell r="AM309">
            <v>0</v>
          </cell>
          <cell r="AN309">
            <v>501215</v>
          </cell>
          <cell r="AO309">
            <v>0</v>
          </cell>
          <cell r="AP309">
            <v>139660</v>
          </cell>
          <cell r="AQ309">
            <v>254085</v>
          </cell>
          <cell r="AR309">
            <v>1901640</v>
          </cell>
          <cell r="AS309">
            <v>492090</v>
          </cell>
          <cell r="AT309">
            <v>0</v>
          </cell>
          <cell r="AU309">
            <v>217380</v>
          </cell>
          <cell r="AV309">
            <v>127607.5</v>
          </cell>
          <cell r="AW309">
            <v>391175</v>
          </cell>
          <cell r="AX309">
            <v>8820</v>
          </cell>
          <cell r="AY309">
            <v>6300</v>
          </cell>
          <cell r="AZ309">
            <v>549149</v>
          </cell>
          <cell r="BA309">
            <v>0</v>
          </cell>
          <cell r="BB309">
            <v>685192.5</v>
          </cell>
          <cell r="BC309">
            <v>13000924</v>
          </cell>
          <cell r="BD309">
            <v>1277122.5</v>
          </cell>
          <cell r="BE309">
            <v>98970</v>
          </cell>
          <cell r="BF309">
            <v>2293683.5</v>
          </cell>
          <cell r="BG309">
            <v>2439660</v>
          </cell>
          <cell r="BH309">
            <v>90690</v>
          </cell>
          <cell r="BI309">
            <v>376380</v>
          </cell>
          <cell r="BJ309">
            <v>724560</v>
          </cell>
          <cell r="BK309">
            <v>369815</v>
          </cell>
          <cell r="BL309">
            <v>7211332</v>
          </cell>
          <cell r="BM309">
            <v>3052270</v>
          </cell>
          <cell r="BN309">
            <v>756000</v>
          </cell>
          <cell r="BO309">
            <v>2133290</v>
          </cell>
          <cell r="BP309">
            <v>1280220</v>
          </cell>
          <cell r="BQ309">
            <v>370180</v>
          </cell>
          <cell r="BR309">
            <v>48701277.25</v>
          </cell>
          <cell r="BS309">
            <v>1135422.5</v>
          </cell>
          <cell r="BT309">
            <v>623520</v>
          </cell>
          <cell r="BU309">
            <v>2837063</v>
          </cell>
          <cell r="BV309">
            <v>618548.75</v>
          </cell>
          <cell r="BW309">
            <v>1020622.5</v>
          </cell>
          <cell r="BX309">
            <v>2772787.5</v>
          </cell>
          <cell r="BY309">
            <v>1435636.5</v>
          </cell>
          <cell r="BZ309">
            <v>667315</v>
          </cell>
          <cell r="CA309">
            <v>252270</v>
          </cell>
          <cell r="CB309">
            <v>739792.5</v>
          </cell>
          <cell r="CC309">
            <v>2733000</v>
          </cell>
          <cell r="CD309">
            <v>443120</v>
          </cell>
          <cell r="CE309">
            <v>2483360</v>
          </cell>
          <cell r="CF309">
            <v>82290</v>
          </cell>
          <cell r="CG309">
            <v>489990</v>
          </cell>
          <cell r="CH309">
            <v>733837.5</v>
          </cell>
          <cell r="CI309">
            <v>1021300</v>
          </cell>
          <cell r="CJ309">
            <v>1210150.5</v>
          </cell>
          <cell r="CK309">
            <v>895513</v>
          </cell>
          <cell r="CL309">
            <v>446585</v>
          </cell>
        </row>
        <row r="310">
          <cell r="A310" t="str">
            <v>5104040199.103</v>
          </cell>
          <cell r="B310" t="str">
            <v>ค่าตอบแทนการปฎิบัติงานในคลินิกพิเศษนอกเวลา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958697.5</v>
          </cell>
          <cell r="J310">
            <v>0</v>
          </cell>
          <cell r="K310">
            <v>0</v>
          </cell>
          <cell r="L310">
            <v>18810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52825</v>
          </cell>
          <cell r="Z310">
            <v>0</v>
          </cell>
          <cell r="AA310">
            <v>0</v>
          </cell>
          <cell r="AB310">
            <v>0</v>
          </cell>
          <cell r="AC310">
            <v>0</v>
          </cell>
          <cell r="AD310">
            <v>274020</v>
          </cell>
          <cell r="AE310">
            <v>0</v>
          </cell>
          <cell r="AF310">
            <v>0</v>
          </cell>
          <cell r="AG310">
            <v>0</v>
          </cell>
          <cell r="AH310">
            <v>0</v>
          </cell>
          <cell r="AI310">
            <v>0</v>
          </cell>
          <cell r="AJ310">
            <v>0</v>
          </cell>
          <cell r="AK310">
            <v>19550</v>
          </cell>
          <cell r="AL310">
            <v>0</v>
          </cell>
          <cell r="AM310">
            <v>0</v>
          </cell>
          <cell r="AN310">
            <v>0</v>
          </cell>
          <cell r="AO310">
            <v>0</v>
          </cell>
          <cell r="AP310">
            <v>163825</v>
          </cell>
          <cell r="AQ310">
            <v>0</v>
          </cell>
          <cell r="AR310">
            <v>0</v>
          </cell>
          <cell r="AS310">
            <v>0</v>
          </cell>
          <cell r="AT310">
            <v>0</v>
          </cell>
          <cell r="AU310">
            <v>0</v>
          </cell>
          <cell r="AV310">
            <v>0</v>
          </cell>
          <cell r="AW310">
            <v>0</v>
          </cell>
          <cell r="AX310">
            <v>10050</v>
          </cell>
          <cell r="AY310">
            <v>0</v>
          </cell>
          <cell r="AZ310">
            <v>0</v>
          </cell>
          <cell r="BA310">
            <v>0</v>
          </cell>
          <cell r="BB310">
            <v>0</v>
          </cell>
          <cell r="BC310">
            <v>716870</v>
          </cell>
          <cell r="BD310">
            <v>11625</v>
          </cell>
          <cell r="BE310">
            <v>0</v>
          </cell>
          <cell r="BF310">
            <v>0</v>
          </cell>
          <cell r="BG310">
            <v>1808819</v>
          </cell>
          <cell r="BH310">
            <v>0</v>
          </cell>
          <cell r="BI310">
            <v>0</v>
          </cell>
          <cell r="BJ310">
            <v>0</v>
          </cell>
          <cell r="BK310">
            <v>0</v>
          </cell>
          <cell r="BL310">
            <v>123980</v>
          </cell>
          <cell r="BM310">
            <v>0</v>
          </cell>
          <cell r="BN310">
            <v>0</v>
          </cell>
          <cell r="BO310">
            <v>0</v>
          </cell>
          <cell r="BP310">
            <v>0</v>
          </cell>
          <cell r="BQ310">
            <v>0</v>
          </cell>
          <cell r="BR310">
            <v>0</v>
          </cell>
          <cell r="BS310">
            <v>0</v>
          </cell>
          <cell r="BT310">
            <v>0</v>
          </cell>
          <cell r="BU310">
            <v>0</v>
          </cell>
          <cell r="BV310">
            <v>0</v>
          </cell>
          <cell r="BW310">
            <v>0</v>
          </cell>
          <cell r="BX310">
            <v>0</v>
          </cell>
          <cell r="BY310">
            <v>28342.5</v>
          </cell>
          <cell r="BZ310">
            <v>0</v>
          </cell>
          <cell r="CA310">
            <v>39206.25</v>
          </cell>
          <cell r="CB310">
            <v>0</v>
          </cell>
          <cell r="CC310">
            <v>0</v>
          </cell>
          <cell r="CD310">
            <v>0</v>
          </cell>
          <cell r="CE310">
            <v>0</v>
          </cell>
          <cell r="CF310">
            <v>0</v>
          </cell>
          <cell r="CG310">
            <v>0</v>
          </cell>
          <cell r="CH310">
            <v>0</v>
          </cell>
          <cell r="CI310">
            <v>0</v>
          </cell>
          <cell r="CJ310">
            <v>0</v>
          </cell>
          <cell r="CK310">
            <v>0</v>
          </cell>
          <cell r="CL310">
            <v>0</v>
          </cell>
        </row>
        <row r="311">
          <cell r="A311" t="str">
            <v>5104040199.104</v>
          </cell>
          <cell r="B311" t="str">
            <v>ค่าตอบแทนการปฎิบัติงานชันสูตรพลิกศพ</v>
          </cell>
          <cell r="C311">
            <v>44000</v>
          </cell>
          <cell r="D311">
            <v>12000</v>
          </cell>
          <cell r="E311">
            <v>17545</v>
          </cell>
          <cell r="F311">
            <v>12700</v>
          </cell>
          <cell r="G311">
            <v>3700</v>
          </cell>
          <cell r="H311">
            <v>0</v>
          </cell>
          <cell r="I311">
            <v>10400</v>
          </cell>
          <cell r="J311">
            <v>45400</v>
          </cell>
          <cell r="K311">
            <v>13700</v>
          </cell>
          <cell r="L311">
            <v>9437.5</v>
          </cell>
          <cell r="M311">
            <v>89700</v>
          </cell>
          <cell r="N311">
            <v>1800</v>
          </cell>
          <cell r="O311">
            <v>76050</v>
          </cell>
          <cell r="P311">
            <v>5200</v>
          </cell>
          <cell r="Q311">
            <v>28700</v>
          </cell>
          <cell r="R311">
            <v>0</v>
          </cell>
          <cell r="S311">
            <v>0</v>
          </cell>
          <cell r="T311">
            <v>2900</v>
          </cell>
          <cell r="U311">
            <v>0</v>
          </cell>
          <cell r="V311">
            <v>2400</v>
          </cell>
          <cell r="W311">
            <v>14100</v>
          </cell>
          <cell r="X311">
            <v>5900</v>
          </cell>
          <cell r="Y311">
            <v>10100</v>
          </cell>
          <cell r="Z311">
            <v>800</v>
          </cell>
          <cell r="AA311">
            <v>0</v>
          </cell>
          <cell r="AB311">
            <v>8000</v>
          </cell>
          <cell r="AC311">
            <v>3200</v>
          </cell>
          <cell r="AD311">
            <v>0</v>
          </cell>
          <cell r="AE311">
            <v>15600</v>
          </cell>
          <cell r="AF311">
            <v>0</v>
          </cell>
          <cell r="AG311">
            <v>16600</v>
          </cell>
          <cell r="AH311">
            <v>0</v>
          </cell>
          <cell r="AI311">
            <v>2400</v>
          </cell>
          <cell r="AJ311">
            <v>0</v>
          </cell>
          <cell r="AK311">
            <v>323750</v>
          </cell>
          <cell r="AL311">
            <v>17200</v>
          </cell>
          <cell r="AM311">
            <v>5600</v>
          </cell>
          <cell r="AN311">
            <v>0</v>
          </cell>
          <cell r="AO311">
            <v>24130</v>
          </cell>
          <cell r="AP311">
            <v>11700</v>
          </cell>
          <cell r="AQ311">
            <v>0</v>
          </cell>
          <cell r="AR311">
            <v>5220</v>
          </cell>
          <cell r="AS311">
            <v>9400</v>
          </cell>
          <cell r="AT311">
            <v>11800</v>
          </cell>
          <cell r="AU311">
            <v>41400</v>
          </cell>
          <cell r="AV311">
            <v>0</v>
          </cell>
          <cell r="AW311">
            <v>4700</v>
          </cell>
          <cell r="AX311">
            <v>17450</v>
          </cell>
          <cell r="AY311">
            <v>8000</v>
          </cell>
          <cell r="AZ311">
            <v>11200</v>
          </cell>
          <cell r="BA311">
            <v>1300</v>
          </cell>
          <cell r="BB311">
            <v>3700</v>
          </cell>
          <cell r="BC311">
            <v>185100</v>
          </cell>
          <cell r="BD311">
            <v>20900</v>
          </cell>
          <cell r="BE311">
            <v>22900</v>
          </cell>
          <cell r="BF311">
            <v>3200</v>
          </cell>
          <cell r="BG311">
            <v>0</v>
          </cell>
          <cell r="BH311">
            <v>10400</v>
          </cell>
          <cell r="BI311">
            <v>0</v>
          </cell>
          <cell r="BJ311">
            <v>5300</v>
          </cell>
          <cell r="BK311">
            <v>0</v>
          </cell>
          <cell r="BL311">
            <v>0</v>
          </cell>
          <cell r="BM311">
            <v>24800</v>
          </cell>
          <cell r="BN311">
            <v>11200</v>
          </cell>
          <cell r="BO311">
            <v>3700</v>
          </cell>
          <cell r="BP311">
            <v>0</v>
          </cell>
          <cell r="BQ311">
            <v>4000</v>
          </cell>
          <cell r="BR311">
            <v>892950</v>
          </cell>
          <cell r="BS311">
            <v>0</v>
          </cell>
          <cell r="BT311">
            <v>0</v>
          </cell>
          <cell r="BU311">
            <v>17000</v>
          </cell>
          <cell r="BV311">
            <v>0</v>
          </cell>
          <cell r="BW311">
            <v>0</v>
          </cell>
          <cell r="BX311">
            <v>39790</v>
          </cell>
          <cell r="BY311">
            <v>11200</v>
          </cell>
          <cell r="BZ311">
            <v>10400</v>
          </cell>
          <cell r="CA311">
            <v>8000</v>
          </cell>
          <cell r="CB311">
            <v>16700</v>
          </cell>
          <cell r="CC311">
            <v>34800</v>
          </cell>
          <cell r="CD311">
            <v>0</v>
          </cell>
          <cell r="CE311">
            <v>30100</v>
          </cell>
          <cell r="CF311">
            <v>3200</v>
          </cell>
          <cell r="CG311">
            <v>0</v>
          </cell>
          <cell r="CH311">
            <v>0</v>
          </cell>
          <cell r="CI311">
            <v>0</v>
          </cell>
          <cell r="CJ311">
            <v>96000</v>
          </cell>
          <cell r="CK311">
            <v>0</v>
          </cell>
          <cell r="CL311">
            <v>1200</v>
          </cell>
        </row>
        <row r="312">
          <cell r="A312" t="str">
            <v>5104040199.105</v>
          </cell>
          <cell r="B312" t="str">
            <v>ค่าตอบแทนปฎิบัติงานแพทย์สาขาส่งเสริมพิเศษ</v>
          </cell>
          <cell r="C312">
            <v>63000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240000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40000</v>
          </cell>
          <cell r="P312">
            <v>0</v>
          </cell>
          <cell r="Q312">
            <v>0</v>
          </cell>
          <cell r="R312">
            <v>45000</v>
          </cell>
          <cell r="S312">
            <v>0</v>
          </cell>
          <cell r="T312">
            <v>0</v>
          </cell>
          <cell r="U312">
            <v>60000</v>
          </cell>
          <cell r="V312">
            <v>0</v>
          </cell>
          <cell r="W312">
            <v>2865000</v>
          </cell>
          <cell r="X312">
            <v>60000</v>
          </cell>
          <cell r="Y312">
            <v>65000</v>
          </cell>
          <cell r="Z312">
            <v>0</v>
          </cell>
          <cell r="AA312">
            <v>60000</v>
          </cell>
          <cell r="AB312">
            <v>60000</v>
          </cell>
          <cell r="AC312">
            <v>180000</v>
          </cell>
          <cell r="AD312">
            <v>120000</v>
          </cell>
          <cell r="AE312">
            <v>55000</v>
          </cell>
          <cell r="AF312">
            <v>60000</v>
          </cell>
          <cell r="AG312">
            <v>60000</v>
          </cell>
          <cell r="AH312">
            <v>425000</v>
          </cell>
          <cell r="AI312">
            <v>120000</v>
          </cell>
          <cell r="AJ312">
            <v>60000</v>
          </cell>
          <cell r="AK312">
            <v>0</v>
          </cell>
          <cell r="AL312">
            <v>0</v>
          </cell>
          <cell r="AM312">
            <v>0</v>
          </cell>
          <cell r="AN312">
            <v>0</v>
          </cell>
          <cell r="AO312">
            <v>0</v>
          </cell>
          <cell r="AP312">
            <v>0</v>
          </cell>
          <cell r="AQ312">
            <v>0</v>
          </cell>
          <cell r="AR312">
            <v>0</v>
          </cell>
          <cell r="AS312">
            <v>0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0</v>
          </cell>
          <cell r="AY312">
            <v>0</v>
          </cell>
          <cell r="AZ312">
            <v>0</v>
          </cell>
          <cell r="BA312">
            <v>0</v>
          </cell>
          <cell r="BB312">
            <v>0</v>
          </cell>
          <cell r="BC312">
            <v>110000</v>
          </cell>
          <cell r="BD312">
            <v>25000</v>
          </cell>
          <cell r="BE312">
            <v>0</v>
          </cell>
          <cell r="BF312">
            <v>0</v>
          </cell>
          <cell r="BG312">
            <v>325600</v>
          </cell>
          <cell r="BH312">
            <v>0</v>
          </cell>
          <cell r="BI312">
            <v>0</v>
          </cell>
          <cell r="BJ312">
            <v>0</v>
          </cell>
          <cell r="BK312">
            <v>0</v>
          </cell>
          <cell r="BL312">
            <v>450000</v>
          </cell>
          <cell r="BM312">
            <v>0</v>
          </cell>
          <cell r="BN312">
            <v>0</v>
          </cell>
          <cell r="BO312">
            <v>0</v>
          </cell>
          <cell r="BP312">
            <v>0</v>
          </cell>
          <cell r="BQ312">
            <v>0</v>
          </cell>
          <cell r="BR312">
            <v>635000</v>
          </cell>
          <cell r="BS312">
            <v>2400</v>
          </cell>
          <cell r="BT312">
            <v>0</v>
          </cell>
          <cell r="BU312">
            <v>0</v>
          </cell>
          <cell r="BV312">
            <v>0</v>
          </cell>
          <cell r="BW312">
            <v>0</v>
          </cell>
          <cell r="BX312">
            <v>0</v>
          </cell>
          <cell r="BY312">
            <v>0</v>
          </cell>
          <cell r="BZ312">
            <v>0</v>
          </cell>
          <cell r="CA312">
            <v>0</v>
          </cell>
          <cell r="CB312">
            <v>0</v>
          </cell>
          <cell r="CC312">
            <v>0</v>
          </cell>
          <cell r="CD312">
            <v>0</v>
          </cell>
          <cell r="CE312">
            <v>0</v>
          </cell>
          <cell r="CF312">
            <v>0</v>
          </cell>
          <cell r="CG312">
            <v>0</v>
          </cell>
          <cell r="CH312">
            <v>0</v>
          </cell>
          <cell r="CI312">
            <v>9900</v>
          </cell>
          <cell r="CJ312">
            <v>0</v>
          </cell>
          <cell r="CK312">
            <v>0</v>
          </cell>
          <cell r="CL312">
            <v>0</v>
          </cell>
        </row>
        <row r="313">
          <cell r="A313" t="str">
            <v>5104040199.106</v>
          </cell>
          <cell r="B313" t="str">
            <v>ค่าตอบแทนเงินเพิ่มพิเศษแพทย์ไม่ทำเวชปฏิบัติฯลฯ(บริการ)</v>
          </cell>
          <cell r="C313">
            <v>3960000</v>
          </cell>
          <cell r="D313">
            <v>490000</v>
          </cell>
          <cell r="E313">
            <v>380000</v>
          </cell>
          <cell r="F313">
            <v>240000</v>
          </cell>
          <cell r="G313">
            <v>230000</v>
          </cell>
          <cell r="H313">
            <v>440000</v>
          </cell>
          <cell r="I313">
            <v>390000</v>
          </cell>
          <cell r="J313">
            <v>1490000</v>
          </cell>
          <cell r="K313">
            <v>0</v>
          </cell>
          <cell r="L313">
            <v>350000</v>
          </cell>
          <cell r="M313">
            <v>1040000</v>
          </cell>
          <cell r="N313">
            <v>170000</v>
          </cell>
          <cell r="O313">
            <v>1840000</v>
          </cell>
          <cell r="P313">
            <v>460000</v>
          </cell>
          <cell r="Q313">
            <v>520000</v>
          </cell>
          <cell r="R313">
            <v>800000</v>
          </cell>
          <cell r="S313">
            <v>450000</v>
          </cell>
          <cell r="T313">
            <v>830000</v>
          </cell>
          <cell r="U313">
            <v>360000</v>
          </cell>
          <cell r="V313">
            <v>150000</v>
          </cell>
          <cell r="W313">
            <v>3640000</v>
          </cell>
          <cell r="X313">
            <v>350000</v>
          </cell>
          <cell r="Y313">
            <v>140000</v>
          </cell>
          <cell r="Z313">
            <v>730000</v>
          </cell>
          <cell r="AA313">
            <v>250000</v>
          </cell>
          <cell r="AB313">
            <v>240000</v>
          </cell>
          <cell r="AC313">
            <v>450000</v>
          </cell>
          <cell r="AD313">
            <v>1220000</v>
          </cell>
          <cell r="AE313">
            <v>400000</v>
          </cell>
          <cell r="AF313">
            <v>160000</v>
          </cell>
          <cell r="AG313">
            <v>610000</v>
          </cell>
          <cell r="AH313">
            <v>870000</v>
          </cell>
          <cell r="AI313">
            <v>320000</v>
          </cell>
          <cell r="AJ313">
            <v>240000</v>
          </cell>
          <cell r="AK313">
            <v>6510000</v>
          </cell>
          <cell r="AL313">
            <v>220000</v>
          </cell>
          <cell r="AM313">
            <v>0</v>
          </cell>
          <cell r="AN313">
            <v>850000</v>
          </cell>
          <cell r="AO313">
            <v>340000</v>
          </cell>
          <cell r="AP313">
            <v>360000</v>
          </cell>
          <cell r="AQ313">
            <v>120000</v>
          </cell>
          <cell r="AR313">
            <v>1060000</v>
          </cell>
          <cell r="AS313">
            <v>240000</v>
          </cell>
          <cell r="AT313">
            <v>730000</v>
          </cell>
          <cell r="AU313">
            <v>530000</v>
          </cell>
          <cell r="AV313">
            <v>380000</v>
          </cell>
          <cell r="AW313">
            <v>230000</v>
          </cell>
          <cell r="AX313">
            <v>350000</v>
          </cell>
          <cell r="AY313">
            <v>220000</v>
          </cell>
          <cell r="AZ313">
            <v>370000</v>
          </cell>
          <cell r="BA313">
            <v>1800000</v>
          </cell>
          <cell r="BB313">
            <v>370000</v>
          </cell>
          <cell r="BC313">
            <v>3325000</v>
          </cell>
          <cell r="BD313">
            <v>1580000</v>
          </cell>
          <cell r="BE313">
            <v>240000</v>
          </cell>
          <cell r="BF313">
            <v>640000</v>
          </cell>
          <cell r="BG313">
            <v>3030000</v>
          </cell>
          <cell r="BH313">
            <v>100000</v>
          </cell>
          <cell r="BI313">
            <v>460000</v>
          </cell>
          <cell r="BJ313">
            <v>360000</v>
          </cell>
          <cell r="BK313">
            <v>250000</v>
          </cell>
          <cell r="BL313">
            <v>2630000</v>
          </cell>
          <cell r="BM313">
            <v>700000</v>
          </cell>
          <cell r="BN313">
            <v>450000</v>
          </cell>
          <cell r="BO313">
            <v>645000</v>
          </cell>
          <cell r="BP313">
            <v>540000</v>
          </cell>
          <cell r="BQ313">
            <v>510000</v>
          </cell>
          <cell r="BR313">
            <v>12615000</v>
          </cell>
          <cell r="BS313">
            <v>720000</v>
          </cell>
          <cell r="BT313">
            <v>560000</v>
          </cell>
          <cell r="BU313">
            <v>1700000</v>
          </cell>
          <cell r="BV313">
            <v>140000</v>
          </cell>
          <cell r="BW313">
            <v>500000</v>
          </cell>
          <cell r="BX313">
            <v>1205000</v>
          </cell>
          <cell r="BY313">
            <v>440000</v>
          </cell>
          <cell r="BZ313">
            <v>390000</v>
          </cell>
          <cell r="CA313">
            <v>300000</v>
          </cell>
          <cell r="CB313">
            <v>600000</v>
          </cell>
          <cell r="CC313">
            <v>1030000</v>
          </cell>
          <cell r="CD313">
            <v>360000</v>
          </cell>
          <cell r="CE313">
            <v>910000</v>
          </cell>
          <cell r="CF313">
            <v>370000</v>
          </cell>
          <cell r="CG313">
            <v>230000</v>
          </cell>
          <cell r="CH313">
            <v>140000</v>
          </cell>
          <cell r="CI313">
            <v>350000</v>
          </cell>
          <cell r="CJ313">
            <v>1040000</v>
          </cell>
          <cell r="CK313">
            <v>280000</v>
          </cell>
          <cell r="CL313">
            <v>280000</v>
          </cell>
        </row>
        <row r="314">
          <cell r="A314" t="str">
            <v>5104040199.107</v>
          </cell>
          <cell r="B314" t="str">
            <v>ค่าตอบแทนเงินเพิ่มพิเศษทันตแพทย์ไม่ทำเวชปฏิบัติฯลฯ(บริการ)</v>
          </cell>
          <cell r="C314">
            <v>1130000</v>
          </cell>
          <cell r="D314">
            <v>170000</v>
          </cell>
          <cell r="E314">
            <v>250000</v>
          </cell>
          <cell r="F314">
            <v>130000</v>
          </cell>
          <cell r="G314">
            <v>120000</v>
          </cell>
          <cell r="H314">
            <v>335000</v>
          </cell>
          <cell r="I314">
            <v>360000</v>
          </cell>
          <cell r="J314">
            <v>320000</v>
          </cell>
          <cell r="K314">
            <v>0</v>
          </cell>
          <cell r="L314">
            <v>320000</v>
          </cell>
          <cell r="M314">
            <v>460000</v>
          </cell>
          <cell r="N314">
            <v>200000</v>
          </cell>
          <cell r="O314">
            <v>420000</v>
          </cell>
          <cell r="P314">
            <v>420000</v>
          </cell>
          <cell r="Q314">
            <v>340000</v>
          </cell>
          <cell r="R314">
            <v>220000</v>
          </cell>
          <cell r="S314">
            <v>220000</v>
          </cell>
          <cell r="T314">
            <v>240000</v>
          </cell>
          <cell r="U314">
            <v>120000</v>
          </cell>
          <cell r="V314">
            <v>120000</v>
          </cell>
          <cell r="W314">
            <v>600000</v>
          </cell>
          <cell r="X314">
            <v>0</v>
          </cell>
          <cell r="Y314">
            <v>640000</v>
          </cell>
          <cell r="Z314">
            <v>0</v>
          </cell>
          <cell r="AA314">
            <v>120000</v>
          </cell>
          <cell r="AB314">
            <v>240000</v>
          </cell>
          <cell r="AC314">
            <v>230000</v>
          </cell>
          <cell r="AD314">
            <v>120000</v>
          </cell>
          <cell r="AE314">
            <v>360000</v>
          </cell>
          <cell r="AF314">
            <v>360000</v>
          </cell>
          <cell r="AG314">
            <v>240000</v>
          </cell>
          <cell r="AH314">
            <v>380000</v>
          </cell>
          <cell r="AI314">
            <v>240000</v>
          </cell>
          <cell r="AJ314">
            <v>250000</v>
          </cell>
          <cell r="AK314">
            <v>630000</v>
          </cell>
          <cell r="AL314">
            <v>110000</v>
          </cell>
          <cell r="AM314">
            <v>0</v>
          </cell>
          <cell r="AN314">
            <v>595000</v>
          </cell>
          <cell r="AO314">
            <v>260000</v>
          </cell>
          <cell r="AP314">
            <v>40000</v>
          </cell>
          <cell r="AQ314">
            <v>100000</v>
          </cell>
          <cell r="AR314">
            <v>440000</v>
          </cell>
          <cell r="AS314">
            <v>140000</v>
          </cell>
          <cell r="AT314">
            <v>450000</v>
          </cell>
          <cell r="AU314">
            <v>240000</v>
          </cell>
          <cell r="AV314">
            <v>130000</v>
          </cell>
          <cell r="AW314">
            <v>180000</v>
          </cell>
          <cell r="AX314">
            <v>190000</v>
          </cell>
          <cell r="AY314">
            <v>220000</v>
          </cell>
          <cell r="AZ314">
            <v>240000</v>
          </cell>
          <cell r="BA314">
            <v>310000</v>
          </cell>
          <cell r="BB314">
            <v>240000</v>
          </cell>
          <cell r="BC314">
            <v>830000</v>
          </cell>
          <cell r="BD314">
            <v>260000</v>
          </cell>
          <cell r="BE314">
            <v>0</v>
          </cell>
          <cell r="BF314">
            <v>160000</v>
          </cell>
          <cell r="BG314">
            <v>520000</v>
          </cell>
          <cell r="BH314">
            <v>70000</v>
          </cell>
          <cell r="BI314">
            <v>0</v>
          </cell>
          <cell r="BJ314">
            <v>100000</v>
          </cell>
          <cell r="BK314">
            <v>120000</v>
          </cell>
          <cell r="BL314">
            <v>360000</v>
          </cell>
          <cell r="BM314">
            <v>650000</v>
          </cell>
          <cell r="BN314">
            <v>320000</v>
          </cell>
          <cell r="BO314">
            <v>450000</v>
          </cell>
          <cell r="BP314">
            <v>480000</v>
          </cell>
          <cell r="BQ314">
            <v>130000</v>
          </cell>
          <cell r="BR314">
            <v>890000</v>
          </cell>
          <cell r="BS314">
            <v>110000</v>
          </cell>
          <cell r="BT314">
            <v>230000</v>
          </cell>
          <cell r="BU314">
            <v>470000</v>
          </cell>
          <cell r="BV314">
            <v>0</v>
          </cell>
          <cell r="BW314">
            <v>230000</v>
          </cell>
          <cell r="BX314">
            <v>460000</v>
          </cell>
          <cell r="BY314">
            <v>120000</v>
          </cell>
          <cell r="BZ314">
            <v>140000</v>
          </cell>
          <cell r="CA314">
            <v>240000</v>
          </cell>
          <cell r="CB314">
            <v>240000</v>
          </cell>
          <cell r="CC314">
            <v>320000</v>
          </cell>
          <cell r="CD314">
            <v>270000</v>
          </cell>
          <cell r="CE314">
            <v>120000</v>
          </cell>
          <cell r="CF314">
            <v>140000</v>
          </cell>
          <cell r="CG314">
            <v>38050</v>
          </cell>
          <cell r="CH314">
            <v>120000</v>
          </cell>
          <cell r="CI314">
            <v>120000</v>
          </cell>
          <cell r="CJ314">
            <v>550000</v>
          </cell>
          <cell r="CK314">
            <v>120000</v>
          </cell>
          <cell r="CL314">
            <v>30000</v>
          </cell>
        </row>
        <row r="315">
          <cell r="A315" t="str">
            <v>5104040199.108</v>
          </cell>
          <cell r="B315" t="str">
            <v>ค่าตอบแทนเงินเพิ่มเภสัชกรไม่ทำเวชปฏิบัติฯลฯ(บริการ)</v>
          </cell>
          <cell r="C315">
            <v>905000</v>
          </cell>
          <cell r="D315">
            <v>140000</v>
          </cell>
          <cell r="E315">
            <v>0</v>
          </cell>
          <cell r="F315">
            <v>20000</v>
          </cell>
          <cell r="G315">
            <v>10000</v>
          </cell>
          <cell r="H315">
            <v>100000</v>
          </cell>
          <cell r="I315">
            <v>110000</v>
          </cell>
          <cell r="J315">
            <v>80000</v>
          </cell>
          <cell r="K315">
            <v>0</v>
          </cell>
          <cell r="L315">
            <v>150000</v>
          </cell>
          <cell r="M315">
            <v>375000</v>
          </cell>
          <cell r="N315">
            <v>60000</v>
          </cell>
          <cell r="O315">
            <v>575000</v>
          </cell>
          <cell r="P315">
            <v>130000</v>
          </cell>
          <cell r="Q315">
            <v>120000</v>
          </cell>
          <cell r="R315">
            <v>225000</v>
          </cell>
          <cell r="S315">
            <v>220000</v>
          </cell>
          <cell r="T315">
            <v>110000</v>
          </cell>
          <cell r="U315">
            <v>110000</v>
          </cell>
          <cell r="V315">
            <v>60000</v>
          </cell>
          <cell r="W315">
            <v>765000</v>
          </cell>
          <cell r="X315">
            <v>60000</v>
          </cell>
          <cell r="Y315">
            <v>60000</v>
          </cell>
          <cell r="Z315">
            <v>120000</v>
          </cell>
          <cell r="AA315">
            <v>120000</v>
          </cell>
          <cell r="AB315">
            <v>60000</v>
          </cell>
          <cell r="AC315">
            <v>270880</v>
          </cell>
          <cell r="AD315">
            <v>330000</v>
          </cell>
          <cell r="AE315">
            <v>120000</v>
          </cell>
          <cell r="AF315">
            <v>180000</v>
          </cell>
          <cell r="AG315">
            <v>120000</v>
          </cell>
          <cell r="AH315">
            <v>320000</v>
          </cell>
          <cell r="AI315">
            <v>0</v>
          </cell>
          <cell r="AJ315">
            <v>15000</v>
          </cell>
          <cell r="AK315">
            <v>1110000</v>
          </cell>
          <cell r="AL315">
            <v>125000</v>
          </cell>
          <cell r="AM315">
            <v>0</v>
          </cell>
          <cell r="AN315">
            <v>315000</v>
          </cell>
          <cell r="AO315">
            <v>180000</v>
          </cell>
          <cell r="AP315">
            <v>240000</v>
          </cell>
          <cell r="AQ315">
            <v>60000</v>
          </cell>
          <cell r="AR315">
            <v>345000</v>
          </cell>
          <cell r="AS315">
            <v>180000</v>
          </cell>
          <cell r="AT315">
            <v>260000</v>
          </cell>
          <cell r="AU315">
            <v>160000</v>
          </cell>
          <cell r="AV315">
            <v>110000</v>
          </cell>
          <cell r="AW315">
            <v>150000</v>
          </cell>
          <cell r="AX315">
            <v>120000</v>
          </cell>
          <cell r="AY315">
            <v>110000</v>
          </cell>
          <cell r="AZ315">
            <v>135000</v>
          </cell>
          <cell r="BA315">
            <v>635000</v>
          </cell>
          <cell r="BB315">
            <v>80000</v>
          </cell>
          <cell r="BC315">
            <v>560000</v>
          </cell>
          <cell r="BD315">
            <v>345000</v>
          </cell>
          <cell r="BE315">
            <v>60000</v>
          </cell>
          <cell r="BF315">
            <v>95000</v>
          </cell>
          <cell r="BG315">
            <v>435000</v>
          </cell>
          <cell r="BH315">
            <v>25000</v>
          </cell>
          <cell r="BI315">
            <v>0</v>
          </cell>
          <cell r="BJ315">
            <v>80000</v>
          </cell>
          <cell r="BK315">
            <v>80000</v>
          </cell>
          <cell r="BL315">
            <v>575000</v>
          </cell>
          <cell r="BM315">
            <v>340000</v>
          </cell>
          <cell r="BN315">
            <v>55000</v>
          </cell>
          <cell r="BO315">
            <v>230000</v>
          </cell>
          <cell r="BP315">
            <v>200000</v>
          </cell>
          <cell r="BQ315">
            <v>180000</v>
          </cell>
          <cell r="BR315">
            <v>1640000</v>
          </cell>
          <cell r="BS315">
            <v>240000</v>
          </cell>
          <cell r="BT315">
            <v>60000</v>
          </cell>
          <cell r="BU315">
            <v>765000</v>
          </cell>
          <cell r="BV315">
            <v>5000</v>
          </cell>
          <cell r="BW315">
            <v>200000</v>
          </cell>
          <cell r="BX315">
            <v>205000</v>
          </cell>
          <cell r="BY315">
            <v>50000</v>
          </cell>
          <cell r="BZ315">
            <v>90000</v>
          </cell>
          <cell r="CA315">
            <v>180000</v>
          </cell>
          <cell r="CB315">
            <v>120000</v>
          </cell>
          <cell r="CC315">
            <v>320000</v>
          </cell>
          <cell r="CD315">
            <v>260000</v>
          </cell>
          <cell r="CE315">
            <v>335000</v>
          </cell>
          <cell r="CF315">
            <v>105000</v>
          </cell>
          <cell r="CG315">
            <v>110000</v>
          </cell>
          <cell r="CH315">
            <v>120000</v>
          </cell>
          <cell r="CI315">
            <v>115000</v>
          </cell>
          <cell r="CJ315">
            <v>315000</v>
          </cell>
          <cell r="CK315">
            <v>60000</v>
          </cell>
          <cell r="CL315">
            <v>130000</v>
          </cell>
        </row>
        <row r="316">
          <cell r="A316" t="str">
            <v>5104040199.109</v>
          </cell>
          <cell r="B316" t="str">
            <v>ค่าตอบแทนปฎิบัติงานส่งเสริมสุขภาพและเวชปฏิบัติครอบครัว</v>
          </cell>
          <cell r="C316">
            <v>0</v>
          </cell>
          <cell r="D316">
            <v>0</v>
          </cell>
          <cell r="E316">
            <v>342744</v>
          </cell>
          <cell r="F316">
            <v>286740</v>
          </cell>
          <cell r="G316">
            <v>0</v>
          </cell>
          <cell r="H316">
            <v>0</v>
          </cell>
          <cell r="I316">
            <v>262410</v>
          </cell>
          <cell r="J316">
            <v>613812.5</v>
          </cell>
          <cell r="K316">
            <v>0</v>
          </cell>
          <cell r="L316">
            <v>344255.5</v>
          </cell>
          <cell r="M316">
            <v>736205</v>
          </cell>
          <cell r="N316">
            <v>41850</v>
          </cell>
          <cell r="O316">
            <v>930992</v>
          </cell>
          <cell r="P316">
            <v>624150</v>
          </cell>
          <cell r="Q316">
            <v>0</v>
          </cell>
          <cell r="R316">
            <v>0</v>
          </cell>
          <cell r="S316">
            <v>1096770</v>
          </cell>
          <cell r="T316">
            <v>22945</v>
          </cell>
          <cell r="U316">
            <v>165300</v>
          </cell>
          <cell r="V316">
            <v>0</v>
          </cell>
          <cell r="W316">
            <v>762450</v>
          </cell>
          <cell r="X316">
            <v>161700</v>
          </cell>
          <cell r="Y316">
            <v>559609</v>
          </cell>
          <cell r="Z316">
            <v>711190</v>
          </cell>
          <cell r="AA316">
            <v>235680</v>
          </cell>
          <cell r="AB316">
            <v>428430</v>
          </cell>
          <cell r="AC316">
            <v>0</v>
          </cell>
          <cell r="AD316">
            <v>566160</v>
          </cell>
          <cell r="AE316">
            <v>355980</v>
          </cell>
          <cell r="AF316">
            <v>47100</v>
          </cell>
          <cell r="AG316">
            <v>545120</v>
          </cell>
          <cell r="AH316">
            <v>165900</v>
          </cell>
          <cell r="AI316">
            <v>171300</v>
          </cell>
          <cell r="AJ316">
            <v>189705</v>
          </cell>
          <cell r="AK316">
            <v>0</v>
          </cell>
          <cell r="AL316">
            <v>89700</v>
          </cell>
          <cell r="AM316">
            <v>0</v>
          </cell>
          <cell r="AN316">
            <v>483842.5</v>
          </cell>
          <cell r="AO316">
            <v>0</v>
          </cell>
          <cell r="AP316">
            <v>260490</v>
          </cell>
          <cell r="AQ316">
            <v>0</v>
          </cell>
          <cell r="AR316">
            <v>294975</v>
          </cell>
          <cell r="AS316">
            <v>220470</v>
          </cell>
          <cell r="AT316">
            <v>124200</v>
          </cell>
          <cell r="AU316">
            <v>472770</v>
          </cell>
          <cell r="AV316">
            <v>550645</v>
          </cell>
          <cell r="AW316">
            <v>0</v>
          </cell>
          <cell r="AX316">
            <v>0</v>
          </cell>
          <cell r="AY316">
            <v>235500</v>
          </cell>
          <cell r="AZ316">
            <v>34560</v>
          </cell>
          <cell r="BA316">
            <v>1093860</v>
          </cell>
          <cell r="BB316">
            <v>224580</v>
          </cell>
          <cell r="BC316">
            <v>574360</v>
          </cell>
          <cell r="BD316">
            <v>141456</v>
          </cell>
          <cell r="BE316">
            <v>202170</v>
          </cell>
          <cell r="BF316">
            <v>0</v>
          </cell>
          <cell r="BG316">
            <v>414375</v>
          </cell>
          <cell r="BH316">
            <v>0</v>
          </cell>
          <cell r="BI316">
            <v>0</v>
          </cell>
          <cell r="BJ316">
            <v>0</v>
          </cell>
          <cell r="BK316">
            <v>0</v>
          </cell>
          <cell r="BL316">
            <v>0</v>
          </cell>
          <cell r="BM316">
            <v>0</v>
          </cell>
          <cell r="BN316">
            <v>99270</v>
          </cell>
          <cell r="BO316">
            <v>0</v>
          </cell>
          <cell r="BP316">
            <v>100860</v>
          </cell>
          <cell r="BQ316">
            <v>0</v>
          </cell>
          <cell r="BR316">
            <v>85955</v>
          </cell>
          <cell r="BS316">
            <v>332738</v>
          </cell>
          <cell r="BT316">
            <v>0</v>
          </cell>
          <cell r="BU316">
            <v>668126</v>
          </cell>
          <cell r="BV316">
            <v>9930</v>
          </cell>
          <cell r="BW316">
            <v>148410</v>
          </cell>
          <cell r="BX316">
            <v>201030</v>
          </cell>
          <cell r="BY316">
            <v>0</v>
          </cell>
          <cell r="BZ316">
            <v>399300</v>
          </cell>
          <cell r="CA316">
            <v>268437.5</v>
          </cell>
          <cell r="CB316">
            <v>1439000</v>
          </cell>
          <cell r="CC316">
            <v>298260</v>
          </cell>
          <cell r="CD316">
            <v>464330</v>
          </cell>
          <cell r="CE316">
            <v>400350</v>
          </cell>
          <cell r="CF316">
            <v>373245</v>
          </cell>
          <cell r="CG316">
            <v>301665</v>
          </cell>
          <cell r="CH316">
            <v>0</v>
          </cell>
          <cell r="CI316">
            <v>135402</v>
          </cell>
          <cell r="CJ316">
            <v>320437.5</v>
          </cell>
          <cell r="CK316">
            <v>16100</v>
          </cell>
          <cell r="CL316">
            <v>9285</v>
          </cell>
        </row>
        <row r="317">
          <cell r="A317" t="str">
            <v>5104040199.110</v>
          </cell>
          <cell r="B317" t="str">
            <v>ค่าตอบแทนอื่น</v>
          </cell>
          <cell r="C317">
            <v>0</v>
          </cell>
          <cell r="D317">
            <v>41400</v>
          </cell>
          <cell r="E317">
            <v>0</v>
          </cell>
          <cell r="F317">
            <v>1500</v>
          </cell>
          <cell r="G317">
            <v>0</v>
          </cell>
          <cell r="H317">
            <v>9360</v>
          </cell>
          <cell r="I317">
            <v>0</v>
          </cell>
          <cell r="J317">
            <v>0</v>
          </cell>
          <cell r="K317">
            <v>0</v>
          </cell>
          <cell r="L317">
            <v>27300</v>
          </cell>
          <cell r="M317">
            <v>382176</v>
          </cell>
          <cell r="N317">
            <v>588</v>
          </cell>
          <cell r="O317">
            <v>93600</v>
          </cell>
          <cell r="P317">
            <v>61800</v>
          </cell>
          <cell r="Q317">
            <v>0</v>
          </cell>
          <cell r="R317">
            <v>159350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69780</v>
          </cell>
          <cell r="X317">
            <v>8200</v>
          </cell>
          <cell r="Y317">
            <v>0</v>
          </cell>
          <cell r="Z317">
            <v>0</v>
          </cell>
          <cell r="AA317">
            <v>0</v>
          </cell>
          <cell r="AB317">
            <v>0</v>
          </cell>
          <cell r="AC317">
            <v>0</v>
          </cell>
          <cell r="AD317">
            <v>6200</v>
          </cell>
          <cell r="AE317">
            <v>0</v>
          </cell>
          <cell r="AF317">
            <v>0</v>
          </cell>
          <cell r="AG317">
            <v>0</v>
          </cell>
          <cell r="AH317">
            <v>0</v>
          </cell>
          <cell r="AI317">
            <v>0</v>
          </cell>
          <cell r="AJ317">
            <v>56100</v>
          </cell>
          <cell r="AK317">
            <v>15300</v>
          </cell>
          <cell r="AL317">
            <v>75000</v>
          </cell>
          <cell r="AM317">
            <v>0</v>
          </cell>
          <cell r="AN317">
            <v>0</v>
          </cell>
          <cell r="AO317">
            <v>42240</v>
          </cell>
          <cell r="AP317">
            <v>0</v>
          </cell>
          <cell r="AQ317">
            <v>42660</v>
          </cell>
          <cell r="AR317">
            <v>0</v>
          </cell>
          <cell r="AS317">
            <v>0</v>
          </cell>
          <cell r="AT317">
            <v>0</v>
          </cell>
          <cell r="AU317">
            <v>0</v>
          </cell>
          <cell r="AV317">
            <v>0</v>
          </cell>
          <cell r="AW317">
            <v>1500</v>
          </cell>
          <cell r="AX317">
            <v>0</v>
          </cell>
          <cell r="AY317">
            <v>0</v>
          </cell>
          <cell r="AZ317">
            <v>0</v>
          </cell>
          <cell r="BA317">
            <v>0</v>
          </cell>
          <cell r="BB317">
            <v>0</v>
          </cell>
          <cell r="BC317">
            <v>8550</v>
          </cell>
          <cell r="BD317">
            <v>13900</v>
          </cell>
          <cell r="BE317">
            <v>0</v>
          </cell>
          <cell r="BF317">
            <v>0</v>
          </cell>
          <cell r="BG317">
            <v>18300</v>
          </cell>
          <cell r="BH317">
            <v>0</v>
          </cell>
          <cell r="BI317">
            <v>0</v>
          </cell>
          <cell r="BJ317">
            <v>0</v>
          </cell>
          <cell r="BK317">
            <v>0</v>
          </cell>
          <cell r="BL317">
            <v>55000</v>
          </cell>
          <cell r="BM317">
            <v>0</v>
          </cell>
          <cell r="BN317">
            <v>0</v>
          </cell>
          <cell r="BO317">
            <v>22600</v>
          </cell>
          <cell r="BP317">
            <v>0</v>
          </cell>
          <cell r="BQ317">
            <v>0</v>
          </cell>
          <cell r="BR317">
            <v>1965073</v>
          </cell>
          <cell r="BS317">
            <v>30350</v>
          </cell>
          <cell r="BT317">
            <v>17300</v>
          </cell>
          <cell r="BU317">
            <v>21300</v>
          </cell>
          <cell r="BV317">
            <v>0</v>
          </cell>
          <cell r="BW317">
            <v>0</v>
          </cell>
          <cell r="BX317">
            <v>1200</v>
          </cell>
          <cell r="BY317">
            <v>0</v>
          </cell>
          <cell r="BZ317">
            <v>0</v>
          </cell>
          <cell r="CA317">
            <v>0</v>
          </cell>
          <cell r="CB317">
            <v>24000</v>
          </cell>
          <cell r="CC317">
            <v>14100</v>
          </cell>
          <cell r="CD317">
            <v>0</v>
          </cell>
          <cell r="CE317">
            <v>0</v>
          </cell>
          <cell r="CF317">
            <v>0</v>
          </cell>
          <cell r="CG317">
            <v>11000</v>
          </cell>
          <cell r="CH317">
            <v>0</v>
          </cell>
          <cell r="CI317">
            <v>0</v>
          </cell>
          <cell r="CJ317">
            <v>77490</v>
          </cell>
          <cell r="CK317">
            <v>20680</v>
          </cell>
          <cell r="CL317">
            <v>106500</v>
          </cell>
        </row>
        <row r="318">
          <cell r="A318" t="str">
            <v>5105010101.101</v>
          </cell>
          <cell r="B318" t="str">
            <v>ค่าเสื่อมราคา -อาคารเพื่อการพักอาศัย</v>
          </cell>
          <cell r="C318">
            <v>1303501.71</v>
          </cell>
          <cell r="D318">
            <v>0</v>
          </cell>
          <cell r="E318">
            <v>26302.62</v>
          </cell>
          <cell r="F318">
            <v>159686.6</v>
          </cell>
          <cell r="G318">
            <v>0</v>
          </cell>
          <cell r="H318">
            <v>278956.55</v>
          </cell>
          <cell r="I318">
            <v>278579.09999999998</v>
          </cell>
          <cell r="J318">
            <v>247180.05</v>
          </cell>
          <cell r="K318">
            <v>0</v>
          </cell>
          <cell r="L318">
            <v>241840.77</v>
          </cell>
          <cell r="M318">
            <v>133881.26999999999</v>
          </cell>
          <cell r="N318">
            <v>0</v>
          </cell>
          <cell r="O318">
            <v>4007207.05</v>
          </cell>
          <cell r="P318">
            <v>0</v>
          </cell>
          <cell r="Q318">
            <v>183874.03</v>
          </cell>
          <cell r="R318">
            <v>163200.95999999999</v>
          </cell>
          <cell r="S318">
            <v>270292.15000000002</v>
          </cell>
          <cell r="T318">
            <v>0</v>
          </cell>
          <cell r="U318">
            <v>387350.03</v>
          </cell>
          <cell r="V318">
            <v>360519.96</v>
          </cell>
          <cell r="W318">
            <v>1869860.01</v>
          </cell>
          <cell r="X318">
            <v>605620.6</v>
          </cell>
          <cell r="Y318">
            <v>464633.49</v>
          </cell>
          <cell r="Z318">
            <v>543523.92000000004</v>
          </cell>
          <cell r="AA318">
            <v>308627.84000000003</v>
          </cell>
          <cell r="AB318">
            <v>414572.88</v>
          </cell>
          <cell r="AC318">
            <v>252804</v>
          </cell>
          <cell r="AD318">
            <v>1455147.67</v>
          </cell>
          <cell r="AE318">
            <v>456764.09</v>
          </cell>
          <cell r="AF318">
            <v>279889.68</v>
          </cell>
          <cell r="AG318">
            <v>1089336.3799999999</v>
          </cell>
          <cell r="AH318">
            <v>497043.35</v>
          </cell>
          <cell r="AI318">
            <v>1091352.8600000001</v>
          </cell>
          <cell r="AJ318">
            <v>392166.98</v>
          </cell>
          <cell r="AK318">
            <v>1150764.7</v>
          </cell>
          <cell r="AL318">
            <v>284288.71999999997</v>
          </cell>
          <cell r="AM318">
            <v>128360</v>
          </cell>
          <cell r="AN318">
            <v>203884.3</v>
          </cell>
          <cell r="AO318">
            <v>162000</v>
          </cell>
          <cell r="AP318">
            <v>0</v>
          </cell>
          <cell r="AQ318">
            <v>0</v>
          </cell>
          <cell r="AR318">
            <v>321213.34000000003</v>
          </cell>
          <cell r="AS318">
            <v>0</v>
          </cell>
          <cell r="AT318">
            <v>79839.960000000006</v>
          </cell>
          <cell r="AU318">
            <v>144477.66</v>
          </cell>
          <cell r="AV318">
            <v>149404.07999999999</v>
          </cell>
          <cell r="AW318">
            <v>342988</v>
          </cell>
          <cell r="AX318">
            <v>158490</v>
          </cell>
          <cell r="AY318">
            <v>163800</v>
          </cell>
          <cell r="AZ318">
            <v>384481.32</v>
          </cell>
          <cell r="BA318">
            <v>1190908.3400000001</v>
          </cell>
          <cell r="BB318">
            <v>177199.92</v>
          </cell>
          <cell r="BC318">
            <v>3333587.53</v>
          </cell>
          <cell r="BD318">
            <v>338529.8</v>
          </cell>
          <cell r="BE318">
            <v>355186.6</v>
          </cell>
          <cell r="BF318">
            <v>228640.08</v>
          </cell>
          <cell r="BG318">
            <v>1403847.73</v>
          </cell>
          <cell r="BH318">
            <v>0</v>
          </cell>
          <cell r="BI318">
            <v>20568.63</v>
          </cell>
          <cell r="BJ318">
            <v>345272.28</v>
          </cell>
          <cell r="BK318">
            <v>306531.96000000002</v>
          </cell>
          <cell r="BL318">
            <v>5238659.37</v>
          </cell>
          <cell r="BM318">
            <v>343661.4</v>
          </cell>
          <cell r="BN318">
            <v>544719.02</v>
          </cell>
          <cell r="BO318">
            <v>380158.56</v>
          </cell>
          <cell r="BP318">
            <v>284521.7</v>
          </cell>
          <cell r="BQ318">
            <v>438708</v>
          </cell>
          <cell r="BR318">
            <v>974280</v>
          </cell>
          <cell r="BS318">
            <v>225039.96</v>
          </cell>
          <cell r="BT318">
            <v>223520.04</v>
          </cell>
          <cell r="BU318">
            <v>2154471.96</v>
          </cell>
          <cell r="BV318">
            <v>130956</v>
          </cell>
          <cell r="BW318">
            <v>760206.8</v>
          </cell>
          <cell r="BX318">
            <v>246840.15</v>
          </cell>
          <cell r="BY318">
            <v>767978.96</v>
          </cell>
          <cell r="BZ318">
            <v>919344</v>
          </cell>
          <cell r="CA318">
            <v>243680.04</v>
          </cell>
          <cell r="CB318">
            <v>778066.68</v>
          </cell>
          <cell r="CC318">
            <v>255055.6</v>
          </cell>
          <cell r="CD318">
            <v>561879.96</v>
          </cell>
          <cell r="CE318">
            <v>282930.59999999998</v>
          </cell>
          <cell r="CF318">
            <v>266760</v>
          </cell>
          <cell r="CG318">
            <v>570994.07999999996</v>
          </cell>
          <cell r="CH318">
            <v>483030.12</v>
          </cell>
          <cell r="CI318">
            <v>84159.96</v>
          </cell>
          <cell r="CJ318">
            <v>1380751.64</v>
          </cell>
          <cell r="CK318">
            <v>302240.03999999998</v>
          </cell>
          <cell r="CL318">
            <v>335427.96000000002</v>
          </cell>
        </row>
        <row r="319">
          <cell r="A319" t="str">
            <v>5105010103.101</v>
          </cell>
          <cell r="B319" t="str">
            <v>ค่าเสื่อมราคา -อาคารสำนักงาน</v>
          </cell>
          <cell r="C319">
            <v>27856272.460000001</v>
          </cell>
          <cell r="D319">
            <v>0</v>
          </cell>
          <cell r="E319">
            <v>404086.46</v>
          </cell>
          <cell r="F319">
            <v>192145.8</v>
          </cell>
          <cell r="G319">
            <v>0</v>
          </cell>
          <cell r="H319">
            <v>1107853.5900000001</v>
          </cell>
          <cell r="I319">
            <v>209625.58</v>
          </cell>
          <cell r="J319">
            <v>519669.7</v>
          </cell>
          <cell r="K319">
            <v>111731.28</v>
          </cell>
          <cell r="L319">
            <v>373434.37</v>
          </cell>
          <cell r="M319">
            <v>3343168.02</v>
          </cell>
          <cell r="N319">
            <v>0</v>
          </cell>
          <cell r="O319">
            <v>10075387.949999999</v>
          </cell>
          <cell r="P319">
            <v>0</v>
          </cell>
          <cell r="Q319">
            <v>216000</v>
          </cell>
          <cell r="R319">
            <v>1519757.84</v>
          </cell>
          <cell r="S319">
            <v>439240.05</v>
          </cell>
          <cell r="T319">
            <v>0</v>
          </cell>
          <cell r="U319">
            <v>520200</v>
          </cell>
          <cell r="V319">
            <v>456560.04</v>
          </cell>
          <cell r="W319">
            <v>15726898.16</v>
          </cell>
          <cell r="X319">
            <v>562020.19999999995</v>
          </cell>
          <cell r="Y319">
            <v>435415.23</v>
          </cell>
          <cell r="Z319">
            <v>691906.68</v>
          </cell>
          <cell r="AA319">
            <v>512880</v>
          </cell>
          <cell r="AB319">
            <v>480684.24</v>
          </cell>
          <cell r="AC319">
            <v>391323.96</v>
          </cell>
          <cell r="AD319">
            <v>2835597.36</v>
          </cell>
          <cell r="AE319">
            <v>359363.64</v>
          </cell>
          <cell r="AF319">
            <v>879675.04</v>
          </cell>
          <cell r="AG319">
            <v>361211.84</v>
          </cell>
          <cell r="AH319">
            <v>1774093.45</v>
          </cell>
          <cell r="AI319">
            <v>666797.68999999994</v>
          </cell>
          <cell r="AJ319">
            <v>648126.34</v>
          </cell>
          <cell r="AK319">
            <v>18892334.800000001</v>
          </cell>
          <cell r="AL319">
            <v>443479.68</v>
          </cell>
          <cell r="AM319">
            <v>294000</v>
          </cell>
          <cell r="AN319">
            <v>166163.70000000001</v>
          </cell>
          <cell r="AO319">
            <v>20513.32</v>
          </cell>
          <cell r="AP319">
            <v>147637.74</v>
          </cell>
          <cell r="AQ319">
            <v>2240.04</v>
          </cell>
          <cell r="AR319">
            <v>396639.99</v>
          </cell>
          <cell r="AS319">
            <v>511106.64</v>
          </cell>
          <cell r="AT319">
            <v>59971.839999999997</v>
          </cell>
          <cell r="AU319">
            <v>1063109.6000000001</v>
          </cell>
          <cell r="AV319">
            <v>0</v>
          </cell>
          <cell r="AW319">
            <v>642564</v>
          </cell>
          <cell r="AX319">
            <v>448533.33</v>
          </cell>
          <cell r="AY319">
            <v>541459.98</v>
          </cell>
          <cell r="AZ319">
            <v>647004.72</v>
          </cell>
          <cell r="BA319">
            <v>11612646.66</v>
          </cell>
          <cell r="BB319">
            <v>803459.88</v>
          </cell>
          <cell r="BC319">
            <v>8611292.6400000006</v>
          </cell>
          <cell r="BD319">
            <v>443275.56</v>
          </cell>
          <cell r="BE319">
            <v>510919.92</v>
          </cell>
          <cell r="BF319">
            <v>567246.64</v>
          </cell>
          <cell r="BG319">
            <v>1963127.52</v>
          </cell>
          <cell r="BH319">
            <v>279884.64</v>
          </cell>
          <cell r="BI319">
            <v>222942.1</v>
          </cell>
          <cell r="BJ319">
            <v>396000</v>
          </cell>
          <cell r="BK319">
            <v>879103</v>
          </cell>
          <cell r="BL319">
            <v>17148000</v>
          </cell>
          <cell r="BM319">
            <v>37861</v>
          </cell>
          <cell r="BN319">
            <v>336720</v>
          </cell>
          <cell r="BO319">
            <v>866567.31</v>
          </cell>
          <cell r="BP319">
            <v>158159.94</v>
          </cell>
          <cell r="BQ319">
            <v>521752.02</v>
          </cell>
          <cell r="BR319">
            <v>22611542.949999999</v>
          </cell>
          <cell r="BS319">
            <v>0</v>
          </cell>
          <cell r="BT319">
            <v>760640.04</v>
          </cell>
          <cell r="BU319">
            <v>0</v>
          </cell>
          <cell r="BV319">
            <v>301340.03999999998</v>
          </cell>
          <cell r="BW319">
            <v>0</v>
          </cell>
          <cell r="BX319">
            <v>0</v>
          </cell>
          <cell r="BY319">
            <v>0</v>
          </cell>
          <cell r="BZ319">
            <v>0</v>
          </cell>
          <cell r="CA319">
            <v>0</v>
          </cell>
          <cell r="CB319">
            <v>0</v>
          </cell>
          <cell r="CC319">
            <v>0</v>
          </cell>
          <cell r="CD319">
            <v>0</v>
          </cell>
          <cell r="CE319">
            <v>2726850.84</v>
          </cell>
          <cell r="CF319">
            <v>0</v>
          </cell>
          <cell r="CG319">
            <v>634614.96</v>
          </cell>
          <cell r="CH319">
            <v>0</v>
          </cell>
          <cell r="CI319">
            <v>161168.04</v>
          </cell>
          <cell r="CJ319">
            <v>2054767.64</v>
          </cell>
          <cell r="CK319">
            <v>372800.04</v>
          </cell>
          <cell r="CL319">
            <v>384711.96</v>
          </cell>
        </row>
        <row r="320">
          <cell r="A320" t="str">
            <v>5105010105.101</v>
          </cell>
          <cell r="B320" t="str">
            <v>ค่าเสื่อมราคา -อาคารเพื่อประโยชน์อื่น</v>
          </cell>
          <cell r="C320">
            <v>55561.7</v>
          </cell>
          <cell r="D320">
            <v>0</v>
          </cell>
          <cell r="E320">
            <v>0</v>
          </cell>
          <cell r="F320">
            <v>43.46</v>
          </cell>
          <cell r="G320">
            <v>1070688.1100000001</v>
          </cell>
          <cell r="H320">
            <v>0</v>
          </cell>
          <cell r="I320">
            <v>30842.639999999999</v>
          </cell>
          <cell r="J320">
            <v>55692.97</v>
          </cell>
          <cell r="K320">
            <v>103405.8</v>
          </cell>
          <cell r="L320">
            <v>74350.98</v>
          </cell>
          <cell r="M320">
            <v>0</v>
          </cell>
          <cell r="N320">
            <v>0</v>
          </cell>
          <cell r="O320">
            <v>179300.78</v>
          </cell>
          <cell r="P320">
            <v>2480.09</v>
          </cell>
          <cell r="Q320">
            <v>92229.69</v>
          </cell>
          <cell r="R320">
            <v>357285.76</v>
          </cell>
          <cell r="S320">
            <v>63244.59</v>
          </cell>
          <cell r="T320">
            <v>165999.96</v>
          </cell>
          <cell r="U320">
            <v>0</v>
          </cell>
          <cell r="V320">
            <v>29120.04</v>
          </cell>
          <cell r="W320">
            <v>355600.27</v>
          </cell>
          <cell r="X320">
            <v>97537.8</v>
          </cell>
          <cell r="Y320">
            <v>40029.360000000001</v>
          </cell>
          <cell r="Z320">
            <v>58599.96</v>
          </cell>
          <cell r="AA320">
            <v>61920</v>
          </cell>
          <cell r="AB320">
            <v>294519.96000000002</v>
          </cell>
          <cell r="AC320">
            <v>77919.960000000006</v>
          </cell>
          <cell r="AD320">
            <v>0</v>
          </cell>
          <cell r="AE320">
            <v>61405.26</v>
          </cell>
          <cell r="AF320">
            <v>64959.81</v>
          </cell>
          <cell r="AG320">
            <v>96639.12</v>
          </cell>
          <cell r="AH320">
            <v>44581.1</v>
          </cell>
          <cell r="AI320">
            <v>101967.06</v>
          </cell>
          <cell r="AJ320">
            <v>78056.149999999994</v>
          </cell>
          <cell r="AK320">
            <v>129155.25</v>
          </cell>
          <cell r="AL320">
            <v>0</v>
          </cell>
          <cell r="AM320">
            <v>0</v>
          </cell>
          <cell r="AN320">
            <v>2177.7600000000002</v>
          </cell>
          <cell r="AO320">
            <v>171640</v>
          </cell>
          <cell r="AP320">
            <v>88755.44</v>
          </cell>
          <cell r="AQ320">
            <v>80083.679999999993</v>
          </cell>
          <cell r="AR320">
            <v>19599.84</v>
          </cell>
          <cell r="AS320">
            <v>1000.73</v>
          </cell>
          <cell r="AT320">
            <v>109103.03999999999</v>
          </cell>
          <cell r="AU320">
            <v>19967.28</v>
          </cell>
          <cell r="AV320">
            <v>92460</v>
          </cell>
          <cell r="AW320">
            <v>15800</v>
          </cell>
          <cell r="AX320">
            <v>0</v>
          </cell>
          <cell r="AY320">
            <v>38933.4</v>
          </cell>
          <cell r="AZ320">
            <v>36788.160000000003</v>
          </cell>
          <cell r="BA320">
            <v>488910.78</v>
          </cell>
          <cell r="BB320">
            <v>62849</v>
          </cell>
          <cell r="BC320">
            <v>265659.96000000002</v>
          </cell>
          <cell r="BD320">
            <v>127541.31</v>
          </cell>
          <cell r="BE320">
            <v>0</v>
          </cell>
          <cell r="BF320">
            <v>72693.36</v>
          </cell>
          <cell r="BG320">
            <v>0</v>
          </cell>
          <cell r="BH320">
            <v>0</v>
          </cell>
          <cell r="BI320">
            <v>0</v>
          </cell>
          <cell r="BJ320">
            <v>67999.92</v>
          </cell>
          <cell r="BK320">
            <v>68000.039999999994</v>
          </cell>
          <cell r="BL320">
            <v>0</v>
          </cell>
          <cell r="BM320">
            <v>1860</v>
          </cell>
          <cell r="BN320">
            <v>80125.55</v>
          </cell>
          <cell r="BO320">
            <v>48720</v>
          </cell>
          <cell r="BP320">
            <v>239299.28</v>
          </cell>
          <cell r="BQ320">
            <v>574483.30000000005</v>
          </cell>
          <cell r="BR320">
            <v>0</v>
          </cell>
          <cell r="BS320">
            <v>850422.12</v>
          </cell>
          <cell r="BT320">
            <v>0</v>
          </cell>
          <cell r="BU320">
            <v>8585189.2699999996</v>
          </cell>
          <cell r="BV320">
            <v>210093.24</v>
          </cell>
          <cell r="BW320">
            <v>1536520.02</v>
          </cell>
          <cell r="BX320">
            <v>0</v>
          </cell>
          <cell r="BY320">
            <v>1524595.2</v>
          </cell>
          <cell r="BZ320">
            <v>86139.96</v>
          </cell>
          <cell r="CA320">
            <v>0</v>
          </cell>
          <cell r="CB320">
            <v>509333.28</v>
          </cell>
          <cell r="CC320">
            <v>2786098.2</v>
          </cell>
          <cell r="CD320">
            <v>1078710.1499999999</v>
          </cell>
          <cell r="CE320">
            <v>26636.400000000001</v>
          </cell>
          <cell r="CF320">
            <v>585999.96</v>
          </cell>
          <cell r="CG320">
            <v>0</v>
          </cell>
          <cell r="CH320">
            <v>554396.88</v>
          </cell>
          <cell r="CI320">
            <v>146935.44</v>
          </cell>
          <cell r="CJ320">
            <v>0</v>
          </cell>
          <cell r="CK320">
            <v>161872.87</v>
          </cell>
          <cell r="CL320">
            <v>152717.76000000001</v>
          </cell>
        </row>
        <row r="321">
          <cell r="A321" t="str">
            <v>5105010107.101</v>
          </cell>
          <cell r="B321" t="str">
            <v>ค่าเสื่อมราคา -     สิ่งปลูกสร้าง</v>
          </cell>
          <cell r="C321">
            <v>38235.339999999997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25693.26</v>
          </cell>
          <cell r="J321">
            <v>3335.83</v>
          </cell>
          <cell r="K321">
            <v>467289.36</v>
          </cell>
          <cell r="L321">
            <v>0</v>
          </cell>
          <cell r="M321">
            <v>8695.1299999999992</v>
          </cell>
          <cell r="N321">
            <v>0</v>
          </cell>
          <cell r="O321">
            <v>194920.77</v>
          </cell>
          <cell r="P321">
            <v>0</v>
          </cell>
          <cell r="Q321">
            <v>0</v>
          </cell>
          <cell r="R321">
            <v>0</v>
          </cell>
          <cell r="S321">
            <v>62399.34</v>
          </cell>
          <cell r="T321">
            <v>0</v>
          </cell>
          <cell r="U321">
            <v>19059.97</v>
          </cell>
          <cell r="V321">
            <v>0</v>
          </cell>
          <cell r="W321">
            <v>0</v>
          </cell>
          <cell r="X321">
            <v>94118.67</v>
          </cell>
          <cell r="Y321">
            <v>4990.8999999999996</v>
          </cell>
          <cell r="Z321">
            <v>76289.399999999994</v>
          </cell>
          <cell r="AA321">
            <v>0</v>
          </cell>
          <cell r="AB321">
            <v>12799.92</v>
          </cell>
          <cell r="AC321">
            <v>3000</v>
          </cell>
          <cell r="AD321">
            <v>0</v>
          </cell>
          <cell r="AE321">
            <v>9809.98</v>
          </cell>
          <cell r="AF321">
            <v>26686.67</v>
          </cell>
          <cell r="AG321">
            <v>7366.52</v>
          </cell>
          <cell r="AH321">
            <v>16125.7</v>
          </cell>
          <cell r="AI321">
            <v>11221.49</v>
          </cell>
          <cell r="AJ321">
            <v>272986</v>
          </cell>
          <cell r="AK321">
            <v>171947.85</v>
          </cell>
          <cell r="AL321">
            <v>47733.36</v>
          </cell>
          <cell r="AM321">
            <v>0</v>
          </cell>
          <cell r="AN321">
            <v>0</v>
          </cell>
          <cell r="AO321">
            <v>0</v>
          </cell>
          <cell r="AP321">
            <v>29515.360000000001</v>
          </cell>
          <cell r="AQ321">
            <v>18017.400000000001</v>
          </cell>
          <cell r="AR321">
            <v>24200.03</v>
          </cell>
          <cell r="AS321">
            <v>49286.64</v>
          </cell>
          <cell r="AT321">
            <v>0</v>
          </cell>
          <cell r="AU321">
            <v>0</v>
          </cell>
          <cell r="AV321">
            <v>6333.36</v>
          </cell>
          <cell r="AW321">
            <v>0</v>
          </cell>
          <cell r="AX321">
            <v>0</v>
          </cell>
          <cell r="AY321">
            <v>0</v>
          </cell>
          <cell r="AZ321">
            <v>0</v>
          </cell>
          <cell r="BA321">
            <v>0</v>
          </cell>
          <cell r="BB321">
            <v>0</v>
          </cell>
          <cell r="BC321">
            <v>0</v>
          </cell>
          <cell r="BD321">
            <v>333725.83</v>
          </cell>
          <cell r="BE321">
            <v>0</v>
          </cell>
          <cell r="BF321">
            <v>18879.96</v>
          </cell>
          <cell r="BG321">
            <v>0</v>
          </cell>
          <cell r="BH321">
            <v>0</v>
          </cell>
          <cell r="BI321">
            <v>0</v>
          </cell>
          <cell r="BJ321">
            <v>0</v>
          </cell>
          <cell r="BK321">
            <v>12200.04</v>
          </cell>
          <cell r="BL321">
            <v>0</v>
          </cell>
          <cell r="BM321">
            <v>202103.6</v>
          </cell>
          <cell r="BN321">
            <v>42439.67</v>
          </cell>
          <cell r="BO321">
            <v>69840</v>
          </cell>
          <cell r="BP321">
            <v>6000</v>
          </cell>
          <cell r="BQ321">
            <v>147073.34</v>
          </cell>
          <cell r="BR321">
            <v>1566800.04</v>
          </cell>
          <cell r="BS321">
            <v>10843.8</v>
          </cell>
          <cell r="BT321">
            <v>0</v>
          </cell>
          <cell r="BU321">
            <v>0</v>
          </cell>
          <cell r="BV321">
            <v>0</v>
          </cell>
          <cell r="BW321">
            <v>0</v>
          </cell>
          <cell r="BX321">
            <v>0</v>
          </cell>
          <cell r="BY321">
            <v>0</v>
          </cell>
          <cell r="BZ321">
            <v>8666.64</v>
          </cell>
          <cell r="CA321">
            <v>0</v>
          </cell>
          <cell r="CB321">
            <v>0</v>
          </cell>
          <cell r="CC321">
            <v>0</v>
          </cell>
          <cell r="CD321">
            <v>0</v>
          </cell>
          <cell r="CE321">
            <v>0</v>
          </cell>
          <cell r="CF321">
            <v>0</v>
          </cell>
          <cell r="CG321">
            <v>69933.240000000005</v>
          </cell>
          <cell r="CH321">
            <v>0</v>
          </cell>
          <cell r="CI321">
            <v>0</v>
          </cell>
          <cell r="CJ321">
            <v>0</v>
          </cell>
          <cell r="CK321">
            <v>1800</v>
          </cell>
          <cell r="CL321">
            <v>0</v>
          </cell>
        </row>
        <row r="322">
          <cell r="A322" t="str">
            <v>5105010107.102</v>
          </cell>
          <cell r="B322" t="str">
            <v>ค่าเสื่อมราคา -ระบบประปา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43371.44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45150.03</v>
          </cell>
          <cell r="T322">
            <v>0</v>
          </cell>
          <cell r="U322">
            <v>62319.97</v>
          </cell>
          <cell r="V322">
            <v>150002.04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0</v>
          </cell>
          <cell r="AB322">
            <v>0</v>
          </cell>
          <cell r="AC322">
            <v>0</v>
          </cell>
          <cell r="AD322">
            <v>0</v>
          </cell>
          <cell r="AE322">
            <v>42250</v>
          </cell>
          <cell r="AF322">
            <v>0</v>
          </cell>
          <cell r="AG322">
            <v>0</v>
          </cell>
          <cell r="AH322">
            <v>51359.15</v>
          </cell>
          <cell r="AI322">
            <v>0</v>
          </cell>
          <cell r="AJ322">
            <v>79999.929999999993</v>
          </cell>
          <cell r="AK322">
            <v>0</v>
          </cell>
          <cell r="AL322">
            <v>0</v>
          </cell>
          <cell r="AM322">
            <v>8000</v>
          </cell>
          <cell r="AN322">
            <v>0</v>
          </cell>
          <cell r="AO322">
            <v>0</v>
          </cell>
          <cell r="AP322">
            <v>0</v>
          </cell>
          <cell r="AQ322">
            <v>36564.6</v>
          </cell>
          <cell r="AR322">
            <v>17899.2</v>
          </cell>
          <cell r="AS322">
            <v>0</v>
          </cell>
          <cell r="AT322">
            <v>0</v>
          </cell>
          <cell r="AU322">
            <v>0</v>
          </cell>
          <cell r="AV322">
            <v>11433.36</v>
          </cell>
          <cell r="AW322">
            <v>0</v>
          </cell>
          <cell r="AX322">
            <v>0</v>
          </cell>
          <cell r="AY322">
            <v>0</v>
          </cell>
          <cell r="AZ322">
            <v>0</v>
          </cell>
          <cell r="BA322">
            <v>0</v>
          </cell>
          <cell r="BB322">
            <v>95535.72</v>
          </cell>
          <cell r="BC322">
            <v>0</v>
          </cell>
          <cell r="BD322">
            <v>56000</v>
          </cell>
          <cell r="BE322">
            <v>0</v>
          </cell>
          <cell r="BF322">
            <v>0</v>
          </cell>
          <cell r="BG322">
            <v>62787.96</v>
          </cell>
          <cell r="BH322">
            <v>129987.24</v>
          </cell>
          <cell r="BI322">
            <v>0</v>
          </cell>
          <cell r="BJ322">
            <v>133333.32</v>
          </cell>
          <cell r="BK322">
            <v>133333.32</v>
          </cell>
          <cell r="BL322">
            <v>0</v>
          </cell>
          <cell r="BM322">
            <v>0</v>
          </cell>
          <cell r="BN322">
            <v>0</v>
          </cell>
          <cell r="BO322">
            <v>0</v>
          </cell>
          <cell r="BP322">
            <v>0</v>
          </cell>
          <cell r="BQ322">
            <v>76771.48</v>
          </cell>
          <cell r="BR322">
            <v>0</v>
          </cell>
          <cell r="BS322">
            <v>0</v>
          </cell>
          <cell r="BT322">
            <v>26665.59</v>
          </cell>
          <cell r="BU322">
            <v>0</v>
          </cell>
          <cell r="BV322">
            <v>0</v>
          </cell>
          <cell r="BW322">
            <v>8939</v>
          </cell>
          <cell r="BX322">
            <v>0</v>
          </cell>
          <cell r="BY322">
            <v>0</v>
          </cell>
          <cell r="BZ322">
            <v>0</v>
          </cell>
          <cell r="CA322">
            <v>0</v>
          </cell>
          <cell r="CB322">
            <v>0</v>
          </cell>
          <cell r="CC322">
            <v>0</v>
          </cell>
          <cell r="CD322">
            <v>0</v>
          </cell>
          <cell r="CE322">
            <v>0</v>
          </cell>
          <cell r="CF322">
            <v>0</v>
          </cell>
          <cell r="CG322">
            <v>0</v>
          </cell>
          <cell r="CH322">
            <v>0</v>
          </cell>
          <cell r="CI322">
            <v>0</v>
          </cell>
          <cell r="CJ322">
            <v>0</v>
          </cell>
          <cell r="CK322">
            <v>65799.960000000006</v>
          </cell>
          <cell r="CL322">
            <v>237999.96</v>
          </cell>
        </row>
        <row r="323">
          <cell r="A323" t="str">
            <v>5105010107.103</v>
          </cell>
          <cell r="B323" t="str">
            <v>ค่าเสื่อมราคา -ระบบบำบัดน้ำเสีย</v>
          </cell>
          <cell r="C323">
            <v>0</v>
          </cell>
          <cell r="D323">
            <v>0</v>
          </cell>
          <cell r="E323">
            <v>0</v>
          </cell>
          <cell r="F323">
            <v>723565.64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192862.03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1485.52</v>
          </cell>
          <cell r="R323">
            <v>0</v>
          </cell>
          <cell r="S323">
            <v>0</v>
          </cell>
          <cell r="T323">
            <v>0</v>
          </cell>
          <cell r="U323">
            <v>197240.29</v>
          </cell>
          <cell r="V323">
            <v>0</v>
          </cell>
          <cell r="W323">
            <v>0</v>
          </cell>
          <cell r="X323">
            <v>1760</v>
          </cell>
          <cell r="Y323">
            <v>0</v>
          </cell>
          <cell r="Z323">
            <v>0</v>
          </cell>
          <cell r="AA323">
            <v>0</v>
          </cell>
          <cell r="AB323">
            <v>0</v>
          </cell>
          <cell r="AC323">
            <v>0</v>
          </cell>
          <cell r="AD323">
            <v>0</v>
          </cell>
          <cell r="AE323">
            <v>210319.96</v>
          </cell>
          <cell r="AF323">
            <v>0</v>
          </cell>
          <cell r="AG323">
            <v>0</v>
          </cell>
          <cell r="AH323">
            <v>0</v>
          </cell>
          <cell r="AI323">
            <v>29224.04</v>
          </cell>
          <cell r="AJ323">
            <v>0</v>
          </cell>
          <cell r="AK323">
            <v>33912.15</v>
          </cell>
          <cell r="AL323">
            <v>40000</v>
          </cell>
          <cell r="AM323">
            <v>0</v>
          </cell>
          <cell r="AN323">
            <v>0</v>
          </cell>
          <cell r="AO323">
            <v>0</v>
          </cell>
          <cell r="AP323">
            <v>0</v>
          </cell>
          <cell r="AQ323">
            <v>6666.72</v>
          </cell>
          <cell r="AR323">
            <v>147200.04</v>
          </cell>
          <cell r="AS323">
            <v>0</v>
          </cell>
          <cell r="AT323">
            <v>44258.400000000001</v>
          </cell>
          <cell r="AU323">
            <v>232130.48</v>
          </cell>
          <cell r="AV323">
            <v>182163.12</v>
          </cell>
          <cell r="AW323">
            <v>0</v>
          </cell>
          <cell r="AX323">
            <v>0</v>
          </cell>
          <cell r="AY323">
            <v>0</v>
          </cell>
          <cell r="AZ323">
            <v>0</v>
          </cell>
          <cell r="BA323">
            <v>0</v>
          </cell>
          <cell r="BB323">
            <v>8000.04</v>
          </cell>
          <cell r="BC323">
            <v>20000</v>
          </cell>
          <cell r="BD323">
            <v>0</v>
          </cell>
          <cell r="BE323">
            <v>0</v>
          </cell>
          <cell r="BF323">
            <v>0</v>
          </cell>
          <cell r="BG323">
            <v>0</v>
          </cell>
          <cell r="BH323">
            <v>13577.76</v>
          </cell>
          <cell r="BI323">
            <v>0</v>
          </cell>
          <cell r="BJ323">
            <v>0</v>
          </cell>
          <cell r="BK323">
            <v>0</v>
          </cell>
          <cell r="BL323">
            <v>0</v>
          </cell>
          <cell r="BM323">
            <v>95960</v>
          </cell>
          <cell r="BN323">
            <v>0</v>
          </cell>
          <cell r="BO323">
            <v>75200.039999999994</v>
          </cell>
          <cell r="BP323">
            <v>0</v>
          </cell>
          <cell r="BQ323">
            <v>104071.34</v>
          </cell>
          <cell r="BR323">
            <v>0</v>
          </cell>
          <cell r="BS323">
            <v>0</v>
          </cell>
          <cell r="BT323">
            <v>0</v>
          </cell>
          <cell r="BU323">
            <v>0</v>
          </cell>
          <cell r="BV323">
            <v>0</v>
          </cell>
          <cell r="BW323">
            <v>133093.20000000001</v>
          </cell>
          <cell r="BX323">
            <v>0</v>
          </cell>
          <cell r="BY323">
            <v>0</v>
          </cell>
          <cell r="BZ323">
            <v>78144.649999999994</v>
          </cell>
          <cell r="CA323">
            <v>0</v>
          </cell>
          <cell r="CB323">
            <v>0</v>
          </cell>
          <cell r="CC323">
            <v>180000</v>
          </cell>
          <cell r="CD323">
            <v>0</v>
          </cell>
          <cell r="CE323">
            <v>0</v>
          </cell>
          <cell r="CF323">
            <v>0</v>
          </cell>
          <cell r="CG323">
            <v>0</v>
          </cell>
          <cell r="CH323">
            <v>0</v>
          </cell>
          <cell r="CI323">
            <v>0</v>
          </cell>
          <cell r="CJ323">
            <v>385999.92</v>
          </cell>
          <cell r="CK323">
            <v>41199.96</v>
          </cell>
          <cell r="CL323">
            <v>112950</v>
          </cell>
        </row>
        <row r="324">
          <cell r="A324" t="str">
            <v>5105010107.104</v>
          </cell>
          <cell r="B324" t="str">
            <v>ค่าเสื่อมราคา -  ระบบไฟฟ้า</v>
          </cell>
          <cell r="C324">
            <v>0</v>
          </cell>
          <cell r="D324">
            <v>0</v>
          </cell>
          <cell r="E324">
            <v>0</v>
          </cell>
          <cell r="F324">
            <v>6231.5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196786.92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  <cell r="P324">
            <v>88473.5</v>
          </cell>
          <cell r="Q324">
            <v>49933.33</v>
          </cell>
          <cell r="R324">
            <v>0</v>
          </cell>
          <cell r="S324">
            <v>1683.34</v>
          </cell>
          <cell r="T324">
            <v>0</v>
          </cell>
          <cell r="U324">
            <v>0</v>
          </cell>
          <cell r="V324">
            <v>8280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0</v>
          </cell>
          <cell r="AB324">
            <v>205250.04</v>
          </cell>
          <cell r="AC324">
            <v>0</v>
          </cell>
          <cell r="AD324">
            <v>17333.34</v>
          </cell>
          <cell r="AE324">
            <v>0</v>
          </cell>
          <cell r="AF324">
            <v>0</v>
          </cell>
          <cell r="AG324">
            <v>0</v>
          </cell>
          <cell r="AH324">
            <v>0</v>
          </cell>
          <cell r="AI324">
            <v>0</v>
          </cell>
          <cell r="AJ324">
            <v>48379.97</v>
          </cell>
          <cell r="AK324">
            <v>0</v>
          </cell>
          <cell r="AL324">
            <v>0</v>
          </cell>
          <cell r="AM324">
            <v>0</v>
          </cell>
          <cell r="AN324">
            <v>0</v>
          </cell>
          <cell r="AO324">
            <v>0</v>
          </cell>
          <cell r="AP324">
            <v>0</v>
          </cell>
          <cell r="AQ324">
            <v>0</v>
          </cell>
          <cell r="AR324">
            <v>30000</v>
          </cell>
          <cell r="AS324">
            <v>0</v>
          </cell>
          <cell r="AT324">
            <v>41777.879999999997</v>
          </cell>
          <cell r="AU324">
            <v>0</v>
          </cell>
          <cell r="AV324">
            <v>0</v>
          </cell>
          <cell r="AW324">
            <v>0</v>
          </cell>
          <cell r="AX324">
            <v>0</v>
          </cell>
          <cell r="AY324">
            <v>0</v>
          </cell>
          <cell r="AZ324">
            <v>0</v>
          </cell>
          <cell r="BA324">
            <v>0</v>
          </cell>
          <cell r="BB324">
            <v>0</v>
          </cell>
          <cell r="BC324">
            <v>210433.32</v>
          </cell>
          <cell r="BD324">
            <v>99640</v>
          </cell>
          <cell r="BE324">
            <v>0</v>
          </cell>
          <cell r="BF324">
            <v>0</v>
          </cell>
          <cell r="BG324">
            <v>106666.56</v>
          </cell>
          <cell r="BH324">
            <v>27281.64</v>
          </cell>
          <cell r="BI324">
            <v>0</v>
          </cell>
          <cell r="BJ324">
            <v>162999.84</v>
          </cell>
          <cell r="BK324">
            <v>85505.16</v>
          </cell>
          <cell r="BL324">
            <v>0</v>
          </cell>
          <cell r="BM324">
            <v>0</v>
          </cell>
          <cell r="BN324">
            <v>0</v>
          </cell>
          <cell r="BO324">
            <v>0</v>
          </cell>
          <cell r="BP324">
            <v>5606.68</v>
          </cell>
          <cell r="BQ324">
            <v>103849.33</v>
          </cell>
          <cell r="BR324">
            <v>0</v>
          </cell>
          <cell r="BS324">
            <v>0</v>
          </cell>
          <cell r="BT324">
            <v>0</v>
          </cell>
          <cell r="BU324">
            <v>0</v>
          </cell>
          <cell r="BV324">
            <v>0</v>
          </cell>
          <cell r="BW324">
            <v>0</v>
          </cell>
          <cell r="BX324">
            <v>0</v>
          </cell>
          <cell r="BY324">
            <v>0</v>
          </cell>
          <cell r="BZ324">
            <v>0</v>
          </cell>
          <cell r="CA324">
            <v>0</v>
          </cell>
          <cell r="CB324">
            <v>0</v>
          </cell>
          <cell r="CC324">
            <v>0</v>
          </cell>
          <cell r="CD324">
            <v>0</v>
          </cell>
          <cell r="CE324">
            <v>0</v>
          </cell>
          <cell r="CF324">
            <v>0</v>
          </cell>
          <cell r="CG324">
            <v>0</v>
          </cell>
          <cell r="CH324">
            <v>0</v>
          </cell>
          <cell r="CI324">
            <v>0</v>
          </cell>
          <cell r="CJ324">
            <v>0</v>
          </cell>
          <cell r="CK324">
            <v>47197.08</v>
          </cell>
          <cell r="CL324">
            <v>147892.56</v>
          </cell>
        </row>
        <row r="325">
          <cell r="A325" t="str">
            <v>5105010107.105</v>
          </cell>
          <cell r="B325" t="str">
            <v>ค่าเสื่อมราคา - ระบบโทรศัพท์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4659.96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1925.26</v>
          </cell>
          <cell r="Z325">
            <v>0</v>
          </cell>
          <cell r="AA325">
            <v>0</v>
          </cell>
          <cell r="AB325">
            <v>0</v>
          </cell>
          <cell r="AC325">
            <v>0</v>
          </cell>
          <cell r="AD325">
            <v>0</v>
          </cell>
          <cell r="AE325">
            <v>0</v>
          </cell>
          <cell r="AF325">
            <v>0</v>
          </cell>
          <cell r="AG325">
            <v>0</v>
          </cell>
          <cell r="AH325">
            <v>0</v>
          </cell>
          <cell r="AI325">
            <v>0</v>
          </cell>
          <cell r="AJ325">
            <v>0</v>
          </cell>
          <cell r="AK325">
            <v>5704.95</v>
          </cell>
          <cell r="AL325">
            <v>0</v>
          </cell>
          <cell r="AM325">
            <v>0</v>
          </cell>
          <cell r="AN325">
            <v>0</v>
          </cell>
          <cell r="AO325">
            <v>0</v>
          </cell>
          <cell r="AP325">
            <v>0</v>
          </cell>
          <cell r="AQ325">
            <v>0</v>
          </cell>
          <cell r="AR325">
            <v>4800</v>
          </cell>
          <cell r="AS325">
            <v>0</v>
          </cell>
          <cell r="AT325">
            <v>0</v>
          </cell>
          <cell r="AU325">
            <v>0</v>
          </cell>
          <cell r="AV325">
            <v>0</v>
          </cell>
          <cell r="AW325">
            <v>0</v>
          </cell>
          <cell r="AX325">
            <v>0</v>
          </cell>
          <cell r="AY325">
            <v>0</v>
          </cell>
          <cell r="AZ325">
            <v>0</v>
          </cell>
          <cell r="BA325">
            <v>0</v>
          </cell>
          <cell r="BB325">
            <v>0</v>
          </cell>
          <cell r="BC325">
            <v>0</v>
          </cell>
          <cell r="BD325">
            <v>0</v>
          </cell>
          <cell r="BE325">
            <v>0</v>
          </cell>
          <cell r="BF325">
            <v>0</v>
          </cell>
          <cell r="BG325">
            <v>616.6</v>
          </cell>
          <cell r="BH325">
            <v>0</v>
          </cell>
          <cell r="BI325">
            <v>0</v>
          </cell>
          <cell r="BJ325">
            <v>0</v>
          </cell>
          <cell r="BK325">
            <v>0</v>
          </cell>
          <cell r="BL325">
            <v>0</v>
          </cell>
          <cell r="BM325">
            <v>0</v>
          </cell>
          <cell r="BN325">
            <v>0</v>
          </cell>
          <cell r="BO325">
            <v>0</v>
          </cell>
          <cell r="BP325">
            <v>0</v>
          </cell>
          <cell r="BQ325">
            <v>2639.35</v>
          </cell>
          <cell r="BR325">
            <v>0</v>
          </cell>
          <cell r="BS325">
            <v>0</v>
          </cell>
          <cell r="BT325">
            <v>0</v>
          </cell>
          <cell r="BU325">
            <v>0</v>
          </cell>
          <cell r="BV325">
            <v>0</v>
          </cell>
          <cell r="BW325">
            <v>0</v>
          </cell>
          <cell r="BX325">
            <v>0</v>
          </cell>
          <cell r="BY325">
            <v>0</v>
          </cell>
          <cell r="BZ325">
            <v>0</v>
          </cell>
          <cell r="CA325">
            <v>0</v>
          </cell>
          <cell r="CB325">
            <v>0</v>
          </cell>
          <cell r="CC325">
            <v>0</v>
          </cell>
          <cell r="CD325">
            <v>0</v>
          </cell>
          <cell r="CE325">
            <v>64079.64</v>
          </cell>
          <cell r="CF325">
            <v>0</v>
          </cell>
          <cell r="CG325">
            <v>0</v>
          </cell>
          <cell r="CH325">
            <v>0</v>
          </cell>
          <cell r="CI325">
            <v>0</v>
          </cell>
          <cell r="CJ325">
            <v>0</v>
          </cell>
          <cell r="CK325">
            <v>0</v>
          </cell>
          <cell r="CL325">
            <v>1750.56</v>
          </cell>
        </row>
        <row r="326">
          <cell r="A326" t="str">
            <v>5105010107.106</v>
          </cell>
          <cell r="B326" t="str">
            <v>ค่าเสื่อมราคา-ระบบถนนภายใน</v>
          </cell>
          <cell r="C326">
            <v>0</v>
          </cell>
          <cell r="D326">
            <v>0</v>
          </cell>
          <cell r="E326">
            <v>59956.13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1971.52</v>
          </cell>
          <cell r="K326">
            <v>111240.84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48000</v>
          </cell>
          <cell r="R326">
            <v>0</v>
          </cell>
          <cell r="S326">
            <v>112533.36</v>
          </cell>
          <cell r="T326">
            <v>57218.64</v>
          </cell>
          <cell r="U326">
            <v>22740</v>
          </cell>
          <cell r="V326">
            <v>38400</v>
          </cell>
          <cell r="W326">
            <v>0</v>
          </cell>
          <cell r="X326">
            <v>0</v>
          </cell>
          <cell r="Y326">
            <v>107467.09</v>
          </cell>
          <cell r="Z326">
            <v>0</v>
          </cell>
          <cell r="AA326">
            <v>38682.36</v>
          </cell>
          <cell r="AB326">
            <v>4289.16</v>
          </cell>
          <cell r="AC326">
            <v>0</v>
          </cell>
          <cell r="AD326">
            <v>0</v>
          </cell>
          <cell r="AE326">
            <v>15490.62</v>
          </cell>
          <cell r="AF326">
            <v>42783.98</v>
          </cell>
          <cell r="AG326">
            <v>0</v>
          </cell>
          <cell r="AH326">
            <v>0</v>
          </cell>
          <cell r="AI326">
            <v>19992.78</v>
          </cell>
          <cell r="AJ326">
            <v>36000</v>
          </cell>
          <cell r="AK326">
            <v>0</v>
          </cell>
          <cell r="AL326">
            <v>0</v>
          </cell>
          <cell r="AM326">
            <v>0</v>
          </cell>
          <cell r="AN326">
            <v>38200.019999999997</v>
          </cell>
          <cell r="AO326">
            <v>0</v>
          </cell>
          <cell r="AP326">
            <v>10652.08</v>
          </cell>
          <cell r="AQ326">
            <v>27726.720000000001</v>
          </cell>
          <cell r="AR326">
            <v>0</v>
          </cell>
          <cell r="AS326">
            <v>0</v>
          </cell>
          <cell r="AT326">
            <v>0</v>
          </cell>
          <cell r="AU326">
            <v>0</v>
          </cell>
          <cell r="AV326">
            <v>0</v>
          </cell>
          <cell r="AW326">
            <v>0</v>
          </cell>
          <cell r="AX326">
            <v>36200</v>
          </cell>
          <cell r="AY326">
            <v>0</v>
          </cell>
          <cell r="AZ326">
            <v>5333.28</v>
          </cell>
          <cell r="BA326">
            <v>0</v>
          </cell>
          <cell r="BB326">
            <v>0</v>
          </cell>
          <cell r="BC326">
            <v>49133.41</v>
          </cell>
          <cell r="BD326">
            <v>94399.33</v>
          </cell>
          <cell r="BE326">
            <v>0</v>
          </cell>
          <cell r="BF326">
            <v>73419.72</v>
          </cell>
          <cell r="BG326">
            <v>54719.88</v>
          </cell>
          <cell r="BH326">
            <v>6330.96</v>
          </cell>
          <cell r="BI326">
            <v>0</v>
          </cell>
          <cell r="BJ326">
            <v>60000</v>
          </cell>
          <cell r="BK326">
            <v>90000</v>
          </cell>
          <cell r="BL326">
            <v>0</v>
          </cell>
          <cell r="BM326">
            <v>135583.97</v>
          </cell>
          <cell r="BN326">
            <v>60872</v>
          </cell>
          <cell r="BO326">
            <v>44119.94</v>
          </cell>
          <cell r="BP326">
            <v>0</v>
          </cell>
          <cell r="BQ326">
            <v>298293.32</v>
          </cell>
          <cell r="BR326">
            <v>0</v>
          </cell>
          <cell r="BS326">
            <v>0</v>
          </cell>
          <cell r="BT326">
            <v>0</v>
          </cell>
          <cell r="BU326">
            <v>508020</v>
          </cell>
          <cell r="BV326">
            <v>0</v>
          </cell>
          <cell r="BW326">
            <v>114450.42</v>
          </cell>
          <cell r="BX326">
            <v>0</v>
          </cell>
          <cell r="BY326">
            <v>0</v>
          </cell>
          <cell r="BZ326">
            <v>0</v>
          </cell>
          <cell r="CA326">
            <v>47486.64</v>
          </cell>
          <cell r="CB326">
            <v>102762.48</v>
          </cell>
          <cell r="CC326">
            <v>0</v>
          </cell>
          <cell r="CD326">
            <v>0</v>
          </cell>
          <cell r="CE326">
            <v>157212.48000000001</v>
          </cell>
          <cell r="CF326">
            <v>0</v>
          </cell>
          <cell r="CG326">
            <v>0</v>
          </cell>
          <cell r="CH326">
            <v>0</v>
          </cell>
          <cell r="CI326">
            <v>0</v>
          </cell>
          <cell r="CJ326">
            <v>174813.24</v>
          </cell>
          <cell r="CK326">
            <v>0</v>
          </cell>
          <cell r="CL326">
            <v>307950</v>
          </cell>
        </row>
        <row r="327">
          <cell r="A327" t="str">
            <v>5105010109.101</v>
          </cell>
          <cell r="B327" t="str">
            <v>ค่าเสื่อมราคา-ครุภัณฑ์สำนักงาน</v>
          </cell>
          <cell r="C327">
            <v>0</v>
          </cell>
          <cell r="D327">
            <v>0</v>
          </cell>
          <cell r="E327">
            <v>1049.1600000000001</v>
          </cell>
          <cell r="F327">
            <v>0</v>
          </cell>
          <cell r="G327">
            <v>0</v>
          </cell>
          <cell r="H327">
            <v>873.03</v>
          </cell>
          <cell r="I327">
            <v>0</v>
          </cell>
          <cell r="J327">
            <v>8104.2</v>
          </cell>
          <cell r="K327">
            <v>211371.42</v>
          </cell>
          <cell r="L327">
            <v>2110.31</v>
          </cell>
          <cell r="M327">
            <v>0</v>
          </cell>
          <cell r="N327">
            <v>0</v>
          </cell>
          <cell r="O327">
            <v>1264.18</v>
          </cell>
          <cell r="P327">
            <v>0</v>
          </cell>
          <cell r="Q327">
            <v>0</v>
          </cell>
          <cell r="R327">
            <v>6282.59</v>
          </cell>
          <cell r="S327">
            <v>8557.68</v>
          </cell>
          <cell r="T327">
            <v>0</v>
          </cell>
          <cell r="U327">
            <v>3650.02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0</v>
          </cell>
          <cell r="AB327">
            <v>0</v>
          </cell>
          <cell r="AC327">
            <v>0</v>
          </cell>
          <cell r="AD327">
            <v>0</v>
          </cell>
          <cell r="AE327">
            <v>0</v>
          </cell>
          <cell r="AF327">
            <v>49818.25</v>
          </cell>
          <cell r="AG327">
            <v>0</v>
          </cell>
          <cell r="AH327">
            <v>0</v>
          </cell>
          <cell r="AI327">
            <v>65422.85</v>
          </cell>
          <cell r="AJ327">
            <v>0</v>
          </cell>
          <cell r="AK327">
            <v>0</v>
          </cell>
          <cell r="AL327">
            <v>0</v>
          </cell>
          <cell r="AM327">
            <v>10153.040000000001</v>
          </cell>
          <cell r="AN327">
            <v>0</v>
          </cell>
          <cell r="AO327">
            <v>0</v>
          </cell>
          <cell r="AP327">
            <v>0</v>
          </cell>
          <cell r="AQ327">
            <v>0</v>
          </cell>
          <cell r="AR327">
            <v>0</v>
          </cell>
          <cell r="AS327">
            <v>0</v>
          </cell>
          <cell r="AT327">
            <v>0</v>
          </cell>
          <cell r="AU327">
            <v>0</v>
          </cell>
          <cell r="AV327">
            <v>0</v>
          </cell>
          <cell r="AW327">
            <v>0</v>
          </cell>
          <cell r="AX327">
            <v>100475.93</v>
          </cell>
          <cell r="AY327">
            <v>0</v>
          </cell>
          <cell r="AZ327">
            <v>0</v>
          </cell>
          <cell r="BA327">
            <v>0</v>
          </cell>
          <cell r="BB327">
            <v>0</v>
          </cell>
          <cell r="BC327">
            <v>0</v>
          </cell>
          <cell r="BD327">
            <v>0</v>
          </cell>
          <cell r="BE327">
            <v>0</v>
          </cell>
          <cell r="BF327">
            <v>39855.279999999999</v>
          </cell>
          <cell r="BG327">
            <v>0</v>
          </cell>
          <cell r="BH327">
            <v>0</v>
          </cell>
          <cell r="BI327">
            <v>0</v>
          </cell>
          <cell r="BJ327">
            <v>152.79</v>
          </cell>
          <cell r="BK327">
            <v>0</v>
          </cell>
          <cell r="BL327">
            <v>0</v>
          </cell>
          <cell r="BM327">
            <v>76915.63</v>
          </cell>
          <cell r="BN327">
            <v>0</v>
          </cell>
          <cell r="BO327">
            <v>65489.599999999999</v>
          </cell>
          <cell r="BP327">
            <v>11982.18</v>
          </cell>
          <cell r="BQ327">
            <v>41222.21</v>
          </cell>
          <cell r="BR327">
            <v>3666.72</v>
          </cell>
          <cell r="BS327">
            <v>0</v>
          </cell>
          <cell r="BT327">
            <v>0</v>
          </cell>
          <cell r="BU327">
            <v>0</v>
          </cell>
          <cell r="BV327">
            <v>0</v>
          </cell>
          <cell r="BW327">
            <v>0</v>
          </cell>
          <cell r="BX327">
            <v>0</v>
          </cell>
          <cell r="BY327">
            <v>51571.4</v>
          </cell>
          <cell r="BZ327">
            <v>0</v>
          </cell>
          <cell r="CA327">
            <v>0</v>
          </cell>
          <cell r="CB327">
            <v>18133.32</v>
          </cell>
          <cell r="CC327">
            <v>0</v>
          </cell>
          <cell r="CD327">
            <v>0</v>
          </cell>
          <cell r="CE327">
            <v>0</v>
          </cell>
          <cell r="CF327">
            <v>0</v>
          </cell>
          <cell r="CG327">
            <v>0</v>
          </cell>
          <cell r="CH327">
            <v>752.64</v>
          </cell>
          <cell r="CI327">
            <v>0</v>
          </cell>
          <cell r="CJ327">
            <v>829.25</v>
          </cell>
          <cell r="CK327">
            <v>0</v>
          </cell>
          <cell r="CL327">
            <v>81473.38</v>
          </cell>
        </row>
        <row r="328">
          <cell r="A328" t="str">
            <v>5105010111.101</v>
          </cell>
          <cell r="B328" t="str">
            <v>ค่าเสื่อมราคา-ยานพาหนะและอุปกรณ์การขนส่ง</v>
          </cell>
          <cell r="C328">
            <v>2110745.4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303091.84999999998</v>
          </cell>
          <cell r="N328">
            <v>0</v>
          </cell>
          <cell r="O328">
            <v>4548.99</v>
          </cell>
          <cell r="P328">
            <v>0</v>
          </cell>
          <cell r="Q328">
            <v>29999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531733.30000000005</v>
          </cell>
          <cell r="W328">
            <v>40877.58</v>
          </cell>
          <cell r="X328">
            <v>169979</v>
          </cell>
          <cell r="Y328">
            <v>0</v>
          </cell>
          <cell r="Z328">
            <v>0</v>
          </cell>
          <cell r="AA328">
            <v>0</v>
          </cell>
          <cell r="AB328">
            <v>0</v>
          </cell>
          <cell r="AC328">
            <v>0</v>
          </cell>
          <cell r="AD328">
            <v>413391.67</v>
          </cell>
          <cell r="AE328">
            <v>0</v>
          </cell>
          <cell r="AF328">
            <v>257799.98</v>
          </cell>
          <cell r="AG328">
            <v>0</v>
          </cell>
          <cell r="AH328">
            <v>524047.45</v>
          </cell>
          <cell r="AI328">
            <v>161878.97</v>
          </cell>
          <cell r="AJ328">
            <v>545839.93000000005</v>
          </cell>
          <cell r="AK328">
            <v>0</v>
          </cell>
          <cell r="AL328">
            <v>0</v>
          </cell>
          <cell r="AM328">
            <v>0</v>
          </cell>
          <cell r="AN328">
            <v>0</v>
          </cell>
          <cell r="AO328">
            <v>0</v>
          </cell>
          <cell r="AP328">
            <v>0</v>
          </cell>
          <cell r="AQ328">
            <v>0</v>
          </cell>
          <cell r="AR328">
            <v>0</v>
          </cell>
          <cell r="AS328">
            <v>0</v>
          </cell>
          <cell r="AT328">
            <v>0</v>
          </cell>
          <cell r="AU328">
            <v>0</v>
          </cell>
          <cell r="AV328">
            <v>0</v>
          </cell>
          <cell r="AW328">
            <v>0</v>
          </cell>
          <cell r="AX328">
            <v>0</v>
          </cell>
          <cell r="AY328">
            <v>0</v>
          </cell>
          <cell r="AZ328">
            <v>0</v>
          </cell>
          <cell r="BA328">
            <v>7800</v>
          </cell>
          <cell r="BB328">
            <v>0</v>
          </cell>
          <cell r="BC328">
            <v>2088999.96</v>
          </cell>
          <cell r="BD328">
            <v>414916.67</v>
          </cell>
          <cell r="BE328">
            <v>259999.8</v>
          </cell>
          <cell r="BF328">
            <v>0</v>
          </cell>
          <cell r="BG328">
            <v>291749.84999999998</v>
          </cell>
          <cell r="BH328">
            <v>0</v>
          </cell>
          <cell r="BI328">
            <v>0</v>
          </cell>
          <cell r="BJ328">
            <v>905383.23</v>
          </cell>
          <cell r="BK328">
            <v>0</v>
          </cell>
          <cell r="BL328">
            <v>596000</v>
          </cell>
          <cell r="BM328">
            <v>0</v>
          </cell>
          <cell r="BN328">
            <v>0</v>
          </cell>
          <cell r="BO328">
            <v>0</v>
          </cell>
          <cell r="BP328">
            <v>0</v>
          </cell>
          <cell r="BQ328">
            <v>49616.67</v>
          </cell>
          <cell r="BR328">
            <v>34525.78</v>
          </cell>
          <cell r="BS328">
            <v>0</v>
          </cell>
          <cell r="BT328">
            <v>0</v>
          </cell>
          <cell r="BU328">
            <v>121166.7</v>
          </cell>
          <cell r="BV328">
            <v>399000</v>
          </cell>
          <cell r="BW328">
            <v>0</v>
          </cell>
          <cell r="BX328">
            <v>0</v>
          </cell>
          <cell r="BY328">
            <v>399000</v>
          </cell>
          <cell r="BZ328">
            <v>0</v>
          </cell>
          <cell r="CA328">
            <v>365750</v>
          </cell>
          <cell r="CB328">
            <v>0</v>
          </cell>
          <cell r="CC328">
            <v>432533.33</v>
          </cell>
          <cell r="CD328">
            <v>84816.69</v>
          </cell>
          <cell r="CE328">
            <v>746591.29</v>
          </cell>
          <cell r="CF328">
            <v>0</v>
          </cell>
          <cell r="CG328">
            <v>9858.09</v>
          </cell>
          <cell r="CH328">
            <v>0</v>
          </cell>
          <cell r="CI328">
            <v>591490.22</v>
          </cell>
          <cell r="CJ328">
            <v>332500</v>
          </cell>
          <cell r="CK328">
            <v>399000</v>
          </cell>
          <cell r="CL328">
            <v>792030.67</v>
          </cell>
        </row>
        <row r="329">
          <cell r="A329" t="str">
            <v>5105010113.101</v>
          </cell>
          <cell r="B329" t="str">
            <v>ค่าเสื่อมราคา-ครุภัณฑ์ไฟฟ้าและวิทยุ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36371</v>
          </cell>
          <cell r="L329">
            <v>0</v>
          </cell>
          <cell r="M329">
            <v>0</v>
          </cell>
          <cell r="N329">
            <v>0</v>
          </cell>
          <cell r="O329">
            <v>386259.96</v>
          </cell>
          <cell r="P329">
            <v>0</v>
          </cell>
          <cell r="Q329">
            <v>0</v>
          </cell>
          <cell r="R329">
            <v>0</v>
          </cell>
          <cell r="S329">
            <v>860.01</v>
          </cell>
          <cell r="T329">
            <v>0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202804.11</v>
          </cell>
          <cell r="Z329">
            <v>264720.59999999998</v>
          </cell>
          <cell r="AA329">
            <v>0</v>
          </cell>
          <cell r="AB329">
            <v>0</v>
          </cell>
          <cell r="AC329">
            <v>0</v>
          </cell>
          <cell r="AD329">
            <v>0</v>
          </cell>
          <cell r="AE329">
            <v>0</v>
          </cell>
          <cell r="AF329">
            <v>0</v>
          </cell>
          <cell r="AG329">
            <v>202250.03</v>
          </cell>
          <cell r="AH329">
            <v>0</v>
          </cell>
          <cell r="AI329">
            <v>0</v>
          </cell>
          <cell r="AJ329">
            <v>244999.93</v>
          </cell>
          <cell r="AK329">
            <v>0</v>
          </cell>
          <cell r="AL329">
            <v>0</v>
          </cell>
          <cell r="AM329">
            <v>0</v>
          </cell>
          <cell r="AN329">
            <v>104666.64</v>
          </cell>
          <cell r="AO329">
            <v>0</v>
          </cell>
          <cell r="AP329">
            <v>0</v>
          </cell>
          <cell r="AQ329">
            <v>0</v>
          </cell>
          <cell r="AR329">
            <v>0</v>
          </cell>
          <cell r="AS329">
            <v>0</v>
          </cell>
          <cell r="AT329">
            <v>0</v>
          </cell>
          <cell r="AU329">
            <v>0</v>
          </cell>
          <cell r="AV329">
            <v>0</v>
          </cell>
          <cell r="AW329">
            <v>61346.67</v>
          </cell>
          <cell r="AX329">
            <v>712299.63</v>
          </cell>
          <cell r="AY329">
            <v>0</v>
          </cell>
          <cell r="AZ329">
            <v>0</v>
          </cell>
          <cell r="BA329">
            <v>618294.09</v>
          </cell>
          <cell r="BB329">
            <v>9333.36</v>
          </cell>
          <cell r="BC329">
            <v>0</v>
          </cell>
          <cell r="BD329">
            <v>0</v>
          </cell>
          <cell r="BE329">
            <v>0</v>
          </cell>
          <cell r="BF329">
            <v>0</v>
          </cell>
          <cell r="BG329">
            <v>0</v>
          </cell>
          <cell r="BH329">
            <v>0</v>
          </cell>
          <cell r="BI329">
            <v>0</v>
          </cell>
          <cell r="BJ329">
            <v>0.02</v>
          </cell>
          <cell r="BK329">
            <v>0</v>
          </cell>
          <cell r="BL329">
            <v>0</v>
          </cell>
          <cell r="BM329">
            <v>95095.52</v>
          </cell>
          <cell r="BN329">
            <v>12499.01</v>
          </cell>
          <cell r="BO329">
            <v>494383.91</v>
          </cell>
          <cell r="BP329">
            <v>94333.34</v>
          </cell>
          <cell r="BQ329">
            <v>79964.679999999993</v>
          </cell>
          <cell r="BR329">
            <v>712132.39</v>
          </cell>
          <cell r="BS329">
            <v>0</v>
          </cell>
          <cell r="BT329">
            <v>51930.720000000001</v>
          </cell>
          <cell r="BU329">
            <v>0</v>
          </cell>
          <cell r="BV329">
            <v>0</v>
          </cell>
          <cell r="BW329">
            <v>0</v>
          </cell>
          <cell r="BX329">
            <v>0</v>
          </cell>
          <cell r="BY329">
            <v>0</v>
          </cell>
          <cell r="BZ329">
            <v>0</v>
          </cell>
          <cell r="CA329">
            <v>0</v>
          </cell>
          <cell r="CB329">
            <v>2599.92</v>
          </cell>
          <cell r="CC329">
            <v>319500</v>
          </cell>
          <cell r="CD329">
            <v>0</v>
          </cell>
          <cell r="CE329">
            <v>0</v>
          </cell>
          <cell r="CF329">
            <v>0</v>
          </cell>
          <cell r="CG329">
            <v>0</v>
          </cell>
          <cell r="CH329">
            <v>0</v>
          </cell>
          <cell r="CI329">
            <v>4213.71</v>
          </cell>
          <cell r="CJ329">
            <v>197788.2</v>
          </cell>
          <cell r="CK329">
            <v>0</v>
          </cell>
          <cell r="CL329">
            <v>322040.03999999998</v>
          </cell>
        </row>
        <row r="330">
          <cell r="A330" t="str">
            <v>5105010115.101</v>
          </cell>
          <cell r="B330" t="str">
            <v>ค่าเสื่อมราคา-ครุภัณฑ์โฆษณาและเผยแพร่</v>
          </cell>
          <cell r="C330">
            <v>34828.959999999999</v>
          </cell>
          <cell r="D330">
            <v>0</v>
          </cell>
          <cell r="E330">
            <v>0</v>
          </cell>
          <cell r="F330">
            <v>0</v>
          </cell>
          <cell r="G330">
            <v>21073.53</v>
          </cell>
          <cell r="H330">
            <v>0</v>
          </cell>
          <cell r="I330">
            <v>0</v>
          </cell>
          <cell r="J330">
            <v>0</v>
          </cell>
          <cell r="K330">
            <v>10220.040000000001</v>
          </cell>
          <cell r="L330">
            <v>0</v>
          </cell>
          <cell r="M330">
            <v>0</v>
          </cell>
          <cell r="N330">
            <v>0</v>
          </cell>
          <cell r="O330">
            <v>4781.3999999999996</v>
          </cell>
          <cell r="P330">
            <v>0</v>
          </cell>
          <cell r="Q330">
            <v>0</v>
          </cell>
          <cell r="R330">
            <v>0</v>
          </cell>
          <cell r="S330">
            <v>2370.5100000000002</v>
          </cell>
          <cell r="T330">
            <v>0</v>
          </cell>
          <cell r="U330">
            <v>0</v>
          </cell>
          <cell r="V330">
            <v>4699.08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  <cell r="AA330">
            <v>0</v>
          </cell>
          <cell r="AB330">
            <v>0</v>
          </cell>
          <cell r="AC330">
            <v>0</v>
          </cell>
          <cell r="AD330">
            <v>0</v>
          </cell>
          <cell r="AE330">
            <v>0</v>
          </cell>
          <cell r="AF330">
            <v>0</v>
          </cell>
          <cell r="AG330">
            <v>0</v>
          </cell>
          <cell r="AH330">
            <v>0</v>
          </cell>
          <cell r="AI330">
            <v>6278.41</v>
          </cell>
          <cell r="AJ330">
            <v>0</v>
          </cell>
          <cell r="AK330">
            <v>0</v>
          </cell>
          <cell r="AL330">
            <v>0</v>
          </cell>
          <cell r="AM330">
            <v>0</v>
          </cell>
          <cell r="AN330">
            <v>0</v>
          </cell>
          <cell r="AO330">
            <v>0</v>
          </cell>
          <cell r="AP330">
            <v>0</v>
          </cell>
          <cell r="AQ330">
            <v>0</v>
          </cell>
          <cell r="AR330">
            <v>0</v>
          </cell>
          <cell r="AS330">
            <v>0</v>
          </cell>
          <cell r="AT330">
            <v>0</v>
          </cell>
          <cell r="AU330">
            <v>0</v>
          </cell>
          <cell r="AV330">
            <v>0</v>
          </cell>
          <cell r="AW330">
            <v>0</v>
          </cell>
          <cell r="AX330">
            <v>0</v>
          </cell>
          <cell r="AY330">
            <v>0</v>
          </cell>
          <cell r="AZ330">
            <v>0</v>
          </cell>
          <cell r="BA330">
            <v>0</v>
          </cell>
          <cell r="BB330">
            <v>0</v>
          </cell>
          <cell r="BC330">
            <v>7787.08</v>
          </cell>
          <cell r="BD330">
            <v>0</v>
          </cell>
          <cell r="BE330">
            <v>0</v>
          </cell>
          <cell r="BF330">
            <v>0</v>
          </cell>
          <cell r="BG330">
            <v>0</v>
          </cell>
          <cell r="BH330">
            <v>4163.76</v>
          </cell>
          <cell r="BI330">
            <v>0</v>
          </cell>
          <cell r="BJ330">
            <v>0</v>
          </cell>
          <cell r="BK330">
            <v>0</v>
          </cell>
          <cell r="BL330">
            <v>0</v>
          </cell>
          <cell r="BM330">
            <v>0</v>
          </cell>
          <cell r="BN330">
            <v>0</v>
          </cell>
          <cell r="BO330">
            <v>0</v>
          </cell>
          <cell r="BP330">
            <v>0</v>
          </cell>
          <cell r="BQ330">
            <v>0</v>
          </cell>
          <cell r="BR330">
            <v>36800.71</v>
          </cell>
          <cell r="BS330">
            <v>0</v>
          </cell>
          <cell r="BT330">
            <v>0</v>
          </cell>
          <cell r="BU330">
            <v>0</v>
          </cell>
          <cell r="BV330">
            <v>0</v>
          </cell>
          <cell r="BW330">
            <v>0</v>
          </cell>
          <cell r="BX330">
            <v>0</v>
          </cell>
          <cell r="BY330">
            <v>0</v>
          </cell>
          <cell r="BZ330">
            <v>0</v>
          </cell>
          <cell r="CA330">
            <v>0</v>
          </cell>
          <cell r="CB330">
            <v>0</v>
          </cell>
          <cell r="CC330">
            <v>0</v>
          </cell>
          <cell r="CD330">
            <v>0</v>
          </cell>
          <cell r="CE330">
            <v>0</v>
          </cell>
          <cell r="CF330">
            <v>0</v>
          </cell>
          <cell r="CG330">
            <v>0</v>
          </cell>
          <cell r="CH330">
            <v>0</v>
          </cell>
          <cell r="CI330">
            <v>15444.97</v>
          </cell>
          <cell r="CJ330">
            <v>0</v>
          </cell>
          <cell r="CK330">
            <v>0</v>
          </cell>
          <cell r="CL330">
            <v>12000</v>
          </cell>
        </row>
        <row r="331">
          <cell r="A331" t="str">
            <v>5105010117.101</v>
          </cell>
          <cell r="B331" t="str">
            <v>ค่าเสื่อมราคา-ครุภัณฑ์การเกษตร</v>
          </cell>
          <cell r="C331">
            <v>0</v>
          </cell>
          <cell r="D331">
            <v>0</v>
          </cell>
          <cell r="E331">
            <v>0</v>
          </cell>
          <cell r="F331">
            <v>853.27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  <cell r="AA331">
            <v>0</v>
          </cell>
          <cell r="AB331">
            <v>0</v>
          </cell>
          <cell r="AC331">
            <v>0</v>
          </cell>
          <cell r="AD331">
            <v>0</v>
          </cell>
          <cell r="AE331">
            <v>0</v>
          </cell>
          <cell r="AF331">
            <v>0</v>
          </cell>
          <cell r="AG331">
            <v>0</v>
          </cell>
          <cell r="AH331">
            <v>0</v>
          </cell>
          <cell r="AI331">
            <v>0</v>
          </cell>
          <cell r="AJ331">
            <v>0</v>
          </cell>
          <cell r="AK331">
            <v>0</v>
          </cell>
          <cell r="AL331">
            <v>0</v>
          </cell>
          <cell r="AM331">
            <v>0</v>
          </cell>
          <cell r="AN331">
            <v>0</v>
          </cell>
          <cell r="AO331">
            <v>0</v>
          </cell>
          <cell r="AP331">
            <v>0</v>
          </cell>
          <cell r="AQ331">
            <v>0</v>
          </cell>
          <cell r="AR331">
            <v>0</v>
          </cell>
          <cell r="AS331">
            <v>0</v>
          </cell>
          <cell r="AT331">
            <v>0</v>
          </cell>
          <cell r="AU331">
            <v>0</v>
          </cell>
          <cell r="AV331">
            <v>0</v>
          </cell>
          <cell r="AW331">
            <v>0</v>
          </cell>
          <cell r="AX331">
            <v>0</v>
          </cell>
          <cell r="AY331">
            <v>0</v>
          </cell>
          <cell r="AZ331">
            <v>0</v>
          </cell>
          <cell r="BA331">
            <v>0</v>
          </cell>
          <cell r="BB331">
            <v>0</v>
          </cell>
          <cell r="BC331">
            <v>7490.01</v>
          </cell>
          <cell r="BD331">
            <v>0</v>
          </cell>
          <cell r="BE331">
            <v>0</v>
          </cell>
          <cell r="BF331">
            <v>0</v>
          </cell>
          <cell r="BG331">
            <v>0</v>
          </cell>
          <cell r="BH331">
            <v>0</v>
          </cell>
          <cell r="BI331">
            <v>0</v>
          </cell>
          <cell r="BJ331">
            <v>0</v>
          </cell>
          <cell r="BK331">
            <v>0</v>
          </cell>
          <cell r="BL331">
            <v>0</v>
          </cell>
          <cell r="BM331">
            <v>0</v>
          </cell>
          <cell r="BN331">
            <v>0</v>
          </cell>
          <cell r="BO331">
            <v>0</v>
          </cell>
          <cell r="BP331">
            <v>0</v>
          </cell>
          <cell r="BQ331">
            <v>0</v>
          </cell>
          <cell r="BR331">
            <v>0</v>
          </cell>
          <cell r="BS331">
            <v>0</v>
          </cell>
          <cell r="BT331">
            <v>0</v>
          </cell>
          <cell r="BU331">
            <v>0</v>
          </cell>
          <cell r="BV331">
            <v>0</v>
          </cell>
          <cell r="BW331">
            <v>0</v>
          </cell>
          <cell r="BX331">
            <v>0</v>
          </cell>
          <cell r="BY331">
            <v>0</v>
          </cell>
          <cell r="BZ331">
            <v>0</v>
          </cell>
          <cell r="CA331">
            <v>0</v>
          </cell>
          <cell r="CB331">
            <v>0</v>
          </cell>
          <cell r="CC331">
            <v>0</v>
          </cell>
          <cell r="CD331">
            <v>0</v>
          </cell>
          <cell r="CE331">
            <v>0</v>
          </cell>
          <cell r="CF331">
            <v>0</v>
          </cell>
          <cell r="CG331">
            <v>0</v>
          </cell>
          <cell r="CH331">
            <v>0</v>
          </cell>
          <cell r="CI331">
            <v>45894.39</v>
          </cell>
          <cell r="CJ331">
            <v>0</v>
          </cell>
          <cell r="CK331">
            <v>0</v>
          </cell>
          <cell r="CL331">
            <v>0</v>
          </cell>
        </row>
        <row r="332">
          <cell r="A332" t="str">
            <v>5105010121.101</v>
          </cell>
          <cell r="B332" t="str">
            <v>ค่าเสื่อมราคา-ครุภัณฑ์ก่อสร้าง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  <cell r="AA332">
            <v>0</v>
          </cell>
          <cell r="AB332">
            <v>0</v>
          </cell>
          <cell r="AC332">
            <v>0</v>
          </cell>
          <cell r="AD332">
            <v>0</v>
          </cell>
          <cell r="AE332">
            <v>0</v>
          </cell>
          <cell r="AF332">
            <v>0</v>
          </cell>
          <cell r="AG332">
            <v>0</v>
          </cell>
          <cell r="AH332">
            <v>0</v>
          </cell>
          <cell r="AI332">
            <v>0</v>
          </cell>
          <cell r="AJ332">
            <v>0</v>
          </cell>
          <cell r="AK332">
            <v>0</v>
          </cell>
          <cell r="AL332">
            <v>0</v>
          </cell>
          <cell r="AM332">
            <v>0</v>
          </cell>
          <cell r="AN332">
            <v>0</v>
          </cell>
          <cell r="AO332">
            <v>0</v>
          </cell>
          <cell r="AP332">
            <v>0</v>
          </cell>
          <cell r="AQ332">
            <v>0</v>
          </cell>
          <cell r="AR332">
            <v>0</v>
          </cell>
          <cell r="AS332">
            <v>0</v>
          </cell>
          <cell r="AT332">
            <v>0</v>
          </cell>
          <cell r="AU332">
            <v>0</v>
          </cell>
          <cell r="AV332">
            <v>0</v>
          </cell>
          <cell r="AW332">
            <v>0</v>
          </cell>
          <cell r="AX332">
            <v>0</v>
          </cell>
          <cell r="AY332">
            <v>0</v>
          </cell>
          <cell r="AZ332">
            <v>0</v>
          </cell>
          <cell r="BA332">
            <v>0</v>
          </cell>
          <cell r="BB332">
            <v>0</v>
          </cell>
          <cell r="BC332">
            <v>0</v>
          </cell>
          <cell r="BD332">
            <v>0</v>
          </cell>
          <cell r="BE332">
            <v>0</v>
          </cell>
          <cell r="BF332">
            <v>0</v>
          </cell>
          <cell r="BG332">
            <v>0</v>
          </cell>
          <cell r="BH332">
            <v>0</v>
          </cell>
          <cell r="BI332">
            <v>0</v>
          </cell>
          <cell r="BJ332">
            <v>0</v>
          </cell>
          <cell r="BK332">
            <v>0</v>
          </cell>
          <cell r="BL332">
            <v>0</v>
          </cell>
          <cell r="BM332">
            <v>0</v>
          </cell>
          <cell r="BN332">
            <v>0</v>
          </cell>
          <cell r="BO332">
            <v>0</v>
          </cell>
          <cell r="BP332">
            <v>0</v>
          </cell>
          <cell r="BQ332">
            <v>0</v>
          </cell>
          <cell r="BR332">
            <v>0</v>
          </cell>
          <cell r="BS332">
            <v>0</v>
          </cell>
          <cell r="BT332">
            <v>0</v>
          </cell>
          <cell r="BU332">
            <v>0</v>
          </cell>
          <cell r="BV332">
            <v>0</v>
          </cell>
          <cell r="BW332">
            <v>0</v>
          </cell>
          <cell r="BX332">
            <v>0</v>
          </cell>
          <cell r="BY332">
            <v>0</v>
          </cell>
          <cell r="BZ332">
            <v>0</v>
          </cell>
          <cell r="CA332">
            <v>0</v>
          </cell>
          <cell r="CB332">
            <v>0</v>
          </cell>
          <cell r="CC332">
            <v>0</v>
          </cell>
          <cell r="CD332">
            <v>0</v>
          </cell>
          <cell r="CE332">
            <v>0</v>
          </cell>
          <cell r="CF332">
            <v>0</v>
          </cell>
          <cell r="CG332">
            <v>0</v>
          </cell>
          <cell r="CH332">
            <v>0</v>
          </cell>
          <cell r="CI332">
            <v>0</v>
          </cell>
          <cell r="CJ332">
            <v>0</v>
          </cell>
          <cell r="CK332">
            <v>0</v>
          </cell>
          <cell r="CL332">
            <v>127119</v>
          </cell>
        </row>
        <row r="333">
          <cell r="A333" t="str">
            <v>5105010125.101</v>
          </cell>
          <cell r="B333" t="str">
            <v>ค่าเสื่อมราคา-ครุภัณฑ์วิทยาศาสตร์ และการแพทย์</v>
          </cell>
          <cell r="C333">
            <v>23039138.890000001</v>
          </cell>
          <cell r="D333">
            <v>0</v>
          </cell>
          <cell r="E333">
            <v>0</v>
          </cell>
          <cell r="F333">
            <v>83338.84</v>
          </cell>
          <cell r="G333">
            <v>0</v>
          </cell>
          <cell r="H333">
            <v>0</v>
          </cell>
          <cell r="I333">
            <v>104296.5</v>
          </cell>
          <cell r="J333">
            <v>0</v>
          </cell>
          <cell r="K333">
            <v>806610.72</v>
          </cell>
          <cell r="L333">
            <v>0</v>
          </cell>
          <cell r="M333">
            <v>1107425.73</v>
          </cell>
          <cell r="N333">
            <v>0</v>
          </cell>
          <cell r="O333">
            <v>8861372.4199999999</v>
          </cell>
          <cell r="P333">
            <v>241799.61</v>
          </cell>
          <cell r="Q333">
            <v>0</v>
          </cell>
          <cell r="R333">
            <v>0</v>
          </cell>
          <cell r="S333">
            <v>114644.21</v>
          </cell>
          <cell r="T333">
            <v>0</v>
          </cell>
          <cell r="U333">
            <v>42224.1</v>
          </cell>
          <cell r="V333">
            <v>245000.04</v>
          </cell>
          <cell r="W333">
            <v>275927.78999999998</v>
          </cell>
          <cell r="X333">
            <v>1043534.63</v>
          </cell>
          <cell r="Y333">
            <v>89418.31</v>
          </cell>
          <cell r="Z333">
            <v>687279.96</v>
          </cell>
          <cell r="AA333">
            <v>685124.04</v>
          </cell>
          <cell r="AB333">
            <v>423565.36</v>
          </cell>
          <cell r="AC333">
            <v>0</v>
          </cell>
          <cell r="AD333">
            <v>1113653.67</v>
          </cell>
          <cell r="AE333">
            <v>0</v>
          </cell>
          <cell r="AF333">
            <v>203406.64</v>
          </cell>
          <cell r="AG333">
            <v>810462.22</v>
          </cell>
          <cell r="AH333">
            <v>1013615.16</v>
          </cell>
          <cell r="AI333">
            <v>562071.64</v>
          </cell>
          <cell r="AJ333">
            <v>861586.01</v>
          </cell>
          <cell r="AK333">
            <v>15494996.279999999</v>
          </cell>
          <cell r="AL333">
            <v>0</v>
          </cell>
          <cell r="AM333">
            <v>68952.38</v>
          </cell>
          <cell r="AN333">
            <v>0</v>
          </cell>
          <cell r="AO333">
            <v>0</v>
          </cell>
          <cell r="AP333">
            <v>0</v>
          </cell>
          <cell r="AQ333">
            <v>0</v>
          </cell>
          <cell r="AR333">
            <v>0</v>
          </cell>
          <cell r="AS333">
            <v>88000.04</v>
          </cell>
          <cell r="AT333">
            <v>0</v>
          </cell>
          <cell r="AU333">
            <v>0</v>
          </cell>
          <cell r="AV333">
            <v>0</v>
          </cell>
          <cell r="AW333">
            <v>179032.08</v>
          </cell>
          <cell r="AX333">
            <v>138449.04</v>
          </cell>
          <cell r="AY333">
            <v>0</v>
          </cell>
          <cell r="AZ333">
            <v>0</v>
          </cell>
          <cell r="BA333">
            <v>5460786.5999999996</v>
          </cell>
          <cell r="BB333">
            <v>0</v>
          </cell>
          <cell r="BC333">
            <v>16529976.029999999</v>
          </cell>
          <cell r="BD333">
            <v>259125</v>
          </cell>
          <cell r="BE333">
            <v>1126334.53</v>
          </cell>
          <cell r="BF333">
            <v>0</v>
          </cell>
          <cell r="BG333">
            <v>1449109.08</v>
          </cell>
          <cell r="BH333">
            <v>0</v>
          </cell>
          <cell r="BI333">
            <v>181124.72</v>
          </cell>
          <cell r="BJ333">
            <v>654605.02</v>
          </cell>
          <cell r="BK333">
            <v>0</v>
          </cell>
          <cell r="BL333">
            <v>5305617.34</v>
          </cell>
          <cell r="BM333">
            <v>1289215</v>
          </cell>
          <cell r="BN333">
            <v>1104898.33</v>
          </cell>
          <cell r="BO333">
            <v>575438.79</v>
          </cell>
          <cell r="BP333">
            <v>112660.62</v>
          </cell>
          <cell r="BQ333">
            <v>2607095.8199999998</v>
          </cell>
          <cell r="BR333">
            <v>15972338.51</v>
          </cell>
          <cell r="BS333">
            <v>0</v>
          </cell>
          <cell r="BT333">
            <v>0</v>
          </cell>
          <cell r="BU333">
            <v>3839919.96</v>
          </cell>
          <cell r="BV333">
            <v>0</v>
          </cell>
          <cell r="BW333">
            <v>51699.96</v>
          </cell>
          <cell r="BX333">
            <v>824340</v>
          </cell>
          <cell r="BY333">
            <v>747466.67</v>
          </cell>
          <cell r="BZ333">
            <v>705258.31</v>
          </cell>
          <cell r="CA333">
            <v>210805.1</v>
          </cell>
          <cell r="CB333">
            <v>158084.56</v>
          </cell>
          <cell r="CC333">
            <v>2262321.9</v>
          </cell>
          <cell r="CD333">
            <v>105658.35</v>
          </cell>
          <cell r="CE333">
            <v>2062656.96</v>
          </cell>
          <cell r="CF333">
            <v>0</v>
          </cell>
          <cell r="CG333">
            <v>0</v>
          </cell>
          <cell r="CH333">
            <v>164047.60999999999</v>
          </cell>
          <cell r="CI333">
            <v>1205379.8999999999</v>
          </cell>
          <cell r="CJ333">
            <v>678616.7</v>
          </cell>
          <cell r="CK333">
            <v>0</v>
          </cell>
          <cell r="CL333">
            <v>1383893.16</v>
          </cell>
        </row>
        <row r="334">
          <cell r="A334" t="str">
            <v>5105010127.101</v>
          </cell>
          <cell r="B334" t="str">
            <v>ค่าเสื่อมราคา-อุปกรณ์คอมพิวเตอร์</v>
          </cell>
          <cell r="C334">
            <v>10931.87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100581.64</v>
          </cell>
          <cell r="L334">
            <v>0</v>
          </cell>
          <cell r="M334">
            <v>0</v>
          </cell>
          <cell r="N334">
            <v>0</v>
          </cell>
          <cell r="O334">
            <v>0.02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0</v>
          </cell>
          <cell r="AB334">
            <v>0</v>
          </cell>
          <cell r="AC334">
            <v>0</v>
          </cell>
          <cell r="AD334">
            <v>0</v>
          </cell>
          <cell r="AE334">
            <v>0</v>
          </cell>
          <cell r="AF334">
            <v>0</v>
          </cell>
          <cell r="AG334">
            <v>0</v>
          </cell>
          <cell r="AH334">
            <v>0</v>
          </cell>
          <cell r="AI334">
            <v>54813.88</v>
          </cell>
          <cell r="AJ334">
            <v>9930.2800000000007</v>
          </cell>
          <cell r="AK334">
            <v>0</v>
          </cell>
          <cell r="AL334">
            <v>0</v>
          </cell>
          <cell r="AM334">
            <v>0</v>
          </cell>
          <cell r="AN334">
            <v>0</v>
          </cell>
          <cell r="AO334">
            <v>0</v>
          </cell>
          <cell r="AP334">
            <v>0</v>
          </cell>
          <cell r="AQ334">
            <v>0</v>
          </cell>
          <cell r="AR334">
            <v>0</v>
          </cell>
          <cell r="AS334">
            <v>0</v>
          </cell>
          <cell r="AT334">
            <v>0</v>
          </cell>
          <cell r="AU334">
            <v>0</v>
          </cell>
          <cell r="AV334">
            <v>0</v>
          </cell>
          <cell r="AW334">
            <v>0</v>
          </cell>
          <cell r="AX334">
            <v>0</v>
          </cell>
          <cell r="AY334">
            <v>0</v>
          </cell>
          <cell r="AZ334">
            <v>0</v>
          </cell>
          <cell r="BA334">
            <v>39448.68</v>
          </cell>
          <cell r="BB334">
            <v>0</v>
          </cell>
          <cell r="BC334">
            <v>206392.7</v>
          </cell>
          <cell r="BD334">
            <v>0</v>
          </cell>
          <cell r="BE334">
            <v>0</v>
          </cell>
          <cell r="BF334">
            <v>0</v>
          </cell>
          <cell r="BG334">
            <v>0</v>
          </cell>
          <cell r="BH334">
            <v>0</v>
          </cell>
          <cell r="BI334">
            <v>0</v>
          </cell>
          <cell r="BJ334">
            <v>4901.93</v>
          </cell>
          <cell r="BK334">
            <v>0</v>
          </cell>
          <cell r="BL334">
            <v>0</v>
          </cell>
          <cell r="BM334">
            <v>0</v>
          </cell>
          <cell r="BN334">
            <v>0</v>
          </cell>
          <cell r="BO334">
            <v>0</v>
          </cell>
          <cell r="BP334">
            <v>0</v>
          </cell>
          <cell r="BQ334">
            <v>0</v>
          </cell>
          <cell r="BR334">
            <v>0</v>
          </cell>
          <cell r="BS334">
            <v>0</v>
          </cell>
          <cell r="BT334">
            <v>0</v>
          </cell>
          <cell r="BU334">
            <v>0</v>
          </cell>
          <cell r="BV334">
            <v>0</v>
          </cell>
          <cell r="BW334">
            <v>0</v>
          </cell>
          <cell r="BX334">
            <v>0</v>
          </cell>
          <cell r="BY334">
            <v>0</v>
          </cell>
          <cell r="BZ334">
            <v>0</v>
          </cell>
          <cell r="CA334">
            <v>0</v>
          </cell>
          <cell r="CB334">
            <v>0</v>
          </cell>
          <cell r="CC334">
            <v>0</v>
          </cell>
          <cell r="CD334">
            <v>0</v>
          </cell>
          <cell r="CE334">
            <v>0</v>
          </cell>
          <cell r="CF334">
            <v>0</v>
          </cell>
          <cell r="CG334">
            <v>0</v>
          </cell>
          <cell r="CH334">
            <v>0</v>
          </cell>
          <cell r="CI334">
            <v>0</v>
          </cell>
          <cell r="CJ334">
            <v>0</v>
          </cell>
          <cell r="CK334">
            <v>0</v>
          </cell>
          <cell r="CL334">
            <v>67010.77</v>
          </cell>
        </row>
        <row r="335">
          <cell r="A335" t="str">
            <v>5105010129.101</v>
          </cell>
          <cell r="B335" t="str">
            <v>ค่าเสื่อมราคา - ครุภัณฑ์การศึกษา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0</v>
          </cell>
          <cell r="AB335">
            <v>0</v>
          </cell>
          <cell r="AC335">
            <v>0</v>
          </cell>
          <cell r="AD335">
            <v>0</v>
          </cell>
          <cell r="AE335">
            <v>0</v>
          </cell>
          <cell r="AF335">
            <v>0</v>
          </cell>
          <cell r="AG335">
            <v>0</v>
          </cell>
          <cell r="AH335">
            <v>0</v>
          </cell>
          <cell r="AI335">
            <v>0</v>
          </cell>
          <cell r="AJ335">
            <v>0</v>
          </cell>
          <cell r="AK335">
            <v>0</v>
          </cell>
          <cell r="AL335">
            <v>0</v>
          </cell>
          <cell r="AM335">
            <v>0</v>
          </cell>
          <cell r="AN335">
            <v>0</v>
          </cell>
          <cell r="AO335">
            <v>0</v>
          </cell>
          <cell r="AP335">
            <v>0</v>
          </cell>
          <cell r="AQ335">
            <v>0</v>
          </cell>
          <cell r="AR335">
            <v>0</v>
          </cell>
          <cell r="AS335">
            <v>0</v>
          </cell>
          <cell r="AT335">
            <v>0</v>
          </cell>
          <cell r="AU335">
            <v>0</v>
          </cell>
          <cell r="AV335">
            <v>0</v>
          </cell>
          <cell r="AW335">
            <v>0</v>
          </cell>
          <cell r="AX335">
            <v>0</v>
          </cell>
          <cell r="AY335">
            <v>0</v>
          </cell>
          <cell r="AZ335">
            <v>0</v>
          </cell>
          <cell r="BA335">
            <v>0</v>
          </cell>
          <cell r="BB335">
            <v>0</v>
          </cell>
          <cell r="BC335">
            <v>0</v>
          </cell>
          <cell r="BD335">
            <v>0</v>
          </cell>
          <cell r="BE335">
            <v>0</v>
          </cell>
          <cell r="BF335">
            <v>0</v>
          </cell>
          <cell r="BG335">
            <v>0</v>
          </cell>
          <cell r="BH335">
            <v>1624.89</v>
          </cell>
          <cell r="BI335">
            <v>0</v>
          </cell>
          <cell r="BJ335">
            <v>0</v>
          </cell>
          <cell r="BK335">
            <v>0</v>
          </cell>
          <cell r="BL335">
            <v>0</v>
          </cell>
          <cell r="BM335">
            <v>0</v>
          </cell>
          <cell r="BN335">
            <v>0</v>
          </cell>
          <cell r="BO335">
            <v>0</v>
          </cell>
          <cell r="BP335">
            <v>0</v>
          </cell>
          <cell r="BQ335">
            <v>0</v>
          </cell>
          <cell r="BR335">
            <v>83298.600000000006</v>
          </cell>
          <cell r="BS335">
            <v>0</v>
          </cell>
          <cell r="BT335">
            <v>0</v>
          </cell>
          <cell r="BU335">
            <v>0</v>
          </cell>
          <cell r="BV335">
            <v>0</v>
          </cell>
          <cell r="BW335">
            <v>0</v>
          </cell>
          <cell r="BX335">
            <v>0</v>
          </cell>
          <cell r="BY335">
            <v>0</v>
          </cell>
          <cell r="BZ335">
            <v>0</v>
          </cell>
          <cell r="CA335">
            <v>0</v>
          </cell>
          <cell r="CB335">
            <v>0</v>
          </cell>
          <cell r="CC335">
            <v>0</v>
          </cell>
          <cell r="CD335">
            <v>0</v>
          </cell>
          <cell r="CE335">
            <v>0</v>
          </cell>
          <cell r="CF335">
            <v>0</v>
          </cell>
          <cell r="CG335">
            <v>0</v>
          </cell>
          <cell r="CH335">
            <v>0</v>
          </cell>
          <cell r="CI335">
            <v>0</v>
          </cell>
          <cell r="CJ335">
            <v>0</v>
          </cell>
          <cell r="CK335">
            <v>0</v>
          </cell>
          <cell r="CL335">
            <v>0</v>
          </cell>
        </row>
        <row r="336">
          <cell r="A336" t="str">
            <v>5105010131.101</v>
          </cell>
          <cell r="B336" t="str">
            <v>ค่าเสื่อมราคา-ครุภัณฑ์งานบ้านงานครัว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69579.960000000006</v>
          </cell>
          <cell r="L336">
            <v>0</v>
          </cell>
          <cell r="M336">
            <v>0</v>
          </cell>
          <cell r="N336">
            <v>0</v>
          </cell>
          <cell r="O336">
            <v>533333.29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964866.4</v>
          </cell>
          <cell r="X336">
            <v>0</v>
          </cell>
          <cell r="Y336">
            <v>32413.25</v>
          </cell>
          <cell r="Z336">
            <v>263886.88</v>
          </cell>
          <cell r="AA336">
            <v>0</v>
          </cell>
          <cell r="AB336">
            <v>0</v>
          </cell>
          <cell r="AC336">
            <v>0</v>
          </cell>
          <cell r="AD336">
            <v>250000</v>
          </cell>
          <cell r="AE336">
            <v>0</v>
          </cell>
          <cell r="AF336">
            <v>132191.01</v>
          </cell>
          <cell r="AG336">
            <v>0</v>
          </cell>
          <cell r="AH336">
            <v>0</v>
          </cell>
          <cell r="AI336">
            <v>2390.73</v>
          </cell>
          <cell r="AJ336">
            <v>0</v>
          </cell>
          <cell r="AK336">
            <v>0</v>
          </cell>
          <cell r="AL336">
            <v>0</v>
          </cell>
          <cell r="AM336">
            <v>0</v>
          </cell>
          <cell r="AN336">
            <v>0</v>
          </cell>
          <cell r="AO336">
            <v>0</v>
          </cell>
          <cell r="AP336">
            <v>0</v>
          </cell>
          <cell r="AQ336">
            <v>0</v>
          </cell>
          <cell r="AR336">
            <v>0</v>
          </cell>
          <cell r="AS336">
            <v>0</v>
          </cell>
          <cell r="AT336">
            <v>0</v>
          </cell>
          <cell r="AU336">
            <v>0</v>
          </cell>
          <cell r="AV336">
            <v>0</v>
          </cell>
          <cell r="AW336">
            <v>0</v>
          </cell>
          <cell r="AX336">
            <v>0</v>
          </cell>
          <cell r="AY336">
            <v>0</v>
          </cell>
          <cell r="AZ336">
            <v>0</v>
          </cell>
          <cell r="BA336">
            <v>0</v>
          </cell>
          <cell r="BB336">
            <v>0</v>
          </cell>
          <cell r="BC336">
            <v>94451.04</v>
          </cell>
          <cell r="BD336">
            <v>0</v>
          </cell>
          <cell r="BE336">
            <v>0</v>
          </cell>
          <cell r="BF336">
            <v>0</v>
          </cell>
          <cell r="BG336">
            <v>0</v>
          </cell>
          <cell r="BH336">
            <v>0</v>
          </cell>
          <cell r="BI336">
            <v>0</v>
          </cell>
          <cell r="BJ336">
            <v>0.12</v>
          </cell>
          <cell r="BK336">
            <v>0</v>
          </cell>
          <cell r="BL336">
            <v>0</v>
          </cell>
          <cell r="BM336">
            <v>0</v>
          </cell>
          <cell r="BN336">
            <v>0</v>
          </cell>
          <cell r="BO336">
            <v>0</v>
          </cell>
          <cell r="BP336">
            <v>108333.32</v>
          </cell>
          <cell r="BQ336">
            <v>0</v>
          </cell>
          <cell r="BR336">
            <v>83333.279999999999</v>
          </cell>
          <cell r="BS336">
            <v>0</v>
          </cell>
          <cell r="BT336">
            <v>0</v>
          </cell>
          <cell r="BU336">
            <v>0</v>
          </cell>
          <cell r="BV336">
            <v>0</v>
          </cell>
          <cell r="BW336">
            <v>0</v>
          </cell>
          <cell r="BX336">
            <v>0</v>
          </cell>
          <cell r="BY336">
            <v>0</v>
          </cell>
          <cell r="BZ336">
            <v>0</v>
          </cell>
          <cell r="CA336">
            <v>229166.63</v>
          </cell>
          <cell r="CB336">
            <v>0</v>
          </cell>
          <cell r="CC336">
            <v>0</v>
          </cell>
          <cell r="CD336">
            <v>0</v>
          </cell>
          <cell r="CE336">
            <v>0</v>
          </cell>
          <cell r="CF336">
            <v>0</v>
          </cell>
          <cell r="CG336">
            <v>0</v>
          </cell>
          <cell r="CH336">
            <v>0</v>
          </cell>
          <cell r="CI336">
            <v>0</v>
          </cell>
          <cell r="CJ336">
            <v>0</v>
          </cell>
          <cell r="CK336">
            <v>69000</v>
          </cell>
          <cell r="CL336">
            <v>162622.69</v>
          </cell>
        </row>
        <row r="337">
          <cell r="A337" t="str">
            <v>5105010133.101</v>
          </cell>
          <cell r="B337" t="str">
            <v>บัญชีค่าเสื่อมราคา - ครุภัณฑ์กีฬา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0</v>
          </cell>
          <cell r="AB337">
            <v>0</v>
          </cell>
          <cell r="AC337">
            <v>0</v>
          </cell>
          <cell r="AD337">
            <v>0</v>
          </cell>
          <cell r="AE337">
            <v>0</v>
          </cell>
          <cell r="AF337">
            <v>0</v>
          </cell>
          <cell r="AG337">
            <v>0</v>
          </cell>
          <cell r="AH337">
            <v>0</v>
          </cell>
          <cell r="AI337">
            <v>0</v>
          </cell>
          <cell r="AJ337">
            <v>0</v>
          </cell>
          <cell r="AK337">
            <v>0</v>
          </cell>
          <cell r="AL337">
            <v>0</v>
          </cell>
          <cell r="AM337">
            <v>0</v>
          </cell>
          <cell r="AN337">
            <v>0</v>
          </cell>
          <cell r="AO337">
            <v>0</v>
          </cell>
          <cell r="AP337">
            <v>0</v>
          </cell>
          <cell r="AQ337">
            <v>0</v>
          </cell>
          <cell r="AR337">
            <v>0</v>
          </cell>
          <cell r="AS337">
            <v>0</v>
          </cell>
          <cell r="AT337">
            <v>0</v>
          </cell>
          <cell r="AU337">
            <v>0</v>
          </cell>
          <cell r="AV337">
            <v>0</v>
          </cell>
          <cell r="AW337">
            <v>0</v>
          </cell>
          <cell r="AX337">
            <v>0</v>
          </cell>
          <cell r="AY337">
            <v>0</v>
          </cell>
          <cell r="AZ337">
            <v>0</v>
          </cell>
          <cell r="BA337">
            <v>0</v>
          </cell>
          <cell r="BB337">
            <v>0</v>
          </cell>
          <cell r="BC337">
            <v>0</v>
          </cell>
          <cell r="BD337">
            <v>0</v>
          </cell>
          <cell r="BE337">
            <v>0</v>
          </cell>
          <cell r="BF337">
            <v>0</v>
          </cell>
          <cell r="BG337">
            <v>0</v>
          </cell>
          <cell r="BH337">
            <v>0</v>
          </cell>
          <cell r="BI337">
            <v>0</v>
          </cell>
          <cell r="BJ337">
            <v>0</v>
          </cell>
          <cell r="BK337">
            <v>0</v>
          </cell>
          <cell r="BL337">
            <v>0</v>
          </cell>
          <cell r="BM337">
            <v>0</v>
          </cell>
          <cell r="BN337">
            <v>0</v>
          </cell>
          <cell r="BO337">
            <v>0</v>
          </cell>
          <cell r="BP337">
            <v>0</v>
          </cell>
          <cell r="BQ337">
            <v>0</v>
          </cell>
          <cell r="BR337">
            <v>0</v>
          </cell>
          <cell r="BS337">
            <v>0</v>
          </cell>
          <cell r="BT337">
            <v>0</v>
          </cell>
          <cell r="BU337">
            <v>0</v>
          </cell>
          <cell r="BV337">
            <v>0</v>
          </cell>
          <cell r="BW337">
            <v>0</v>
          </cell>
          <cell r="BX337">
            <v>0</v>
          </cell>
          <cell r="BY337">
            <v>0</v>
          </cell>
          <cell r="BZ337">
            <v>0</v>
          </cell>
          <cell r="CA337">
            <v>0</v>
          </cell>
          <cell r="CB337">
            <v>0</v>
          </cell>
          <cell r="CC337">
            <v>0</v>
          </cell>
          <cell r="CD337">
            <v>0</v>
          </cell>
          <cell r="CE337">
            <v>0</v>
          </cell>
          <cell r="CF337">
            <v>0</v>
          </cell>
          <cell r="CG337">
            <v>0</v>
          </cell>
          <cell r="CH337">
            <v>0</v>
          </cell>
          <cell r="CI337">
            <v>0</v>
          </cell>
          <cell r="CJ337">
            <v>0</v>
          </cell>
          <cell r="CK337">
            <v>0</v>
          </cell>
          <cell r="CL337">
            <v>0</v>
          </cell>
        </row>
        <row r="338">
          <cell r="A338" t="str">
            <v>5105010135.101</v>
          </cell>
          <cell r="B338" t="str">
            <v>บัญชีค่าเสื่อมราคา - ครุภัณฑ์ดนตรี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  <cell r="AA338">
            <v>0</v>
          </cell>
          <cell r="AB338">
            <v>0</v>
          </cell>
          <cell r="AC338">
            <v>0</v>
          </cell>
          <cell r="AD338">
            <v>0</v>
          </cell>
          <cell r="AE338">
            <v>0</v>
          </cell>
          <cell r="AF338">
            <v>0</v>
          </cell>
          <cell r="AG338">
            <v>0</v>
          </cell>
          <cell r="AH338">
            <v>0</v>
          </cell>
          <cell r="AI338">
            <v>0</v>
          </cell>
          <cell r="AJ338">
            <v>0</v>
          </cell>
          <cell r="AK338">
            <v>0</v>
          </cell>
          <cell r="AL338">
            <v>0</v>
          </cell>
          <cell r="AM338">
            <v>0</v>
          </cell>
          <cell r="AN338">
            <v>0</v>
          </cell>
          <cell r="AO338">
            <v>0</v>
          </cell>
          <cell r="AP338">
            <v>0</v>
          </cell>
          <cell r="AQ338">
            <v>0</v>
          </cell>
          <cell r="AR338">
            <v>0</v>
          </cell>
          <cell r="AS338">
            <v>0</v>
          </cell>
          <cell r="AT338">
            <v>0</v>
          </cell>
          <cell r="AU338">
            <v>0</v>
          </cell>
          <cell r="AV338">
            <v>0</v>
          </cell>
          <cell r="AW338">
            <v>0</v>
          </cell>
          <cell r="AX338">
            <v>0</v>
          </cell>
          <cell r="AY338">
            <v>0</v>
          </cell>
          <cell r="AZ338">
            <v>0</v>
          </cell>
          <cell r="BA338">
            <v>0</v>
          </cell>
          <cell r="BB338">
            <v>0</v>
          </cell>
          <cell r="BC338">
            <v>0</v>
          </cell>
          <cell r="BD338">
            <v>0</v>
          </cell>
          <cell r="BE338">
            <v>0</v>
          </cell>
          <cell r="BF338">
            <v>0</v>
          </cell>
          <cell r="BG338">
            <v>0</v>
          </cell>
          <cell r="BH338">
            <v>0</v>
          </cell>
          <cell r="BI338">
            <v>0</v>
          </cell>
          <cell r="BJ338">
            <v>0</v>
          </cell>
          <cell r="BK338">
            <v>0</v>
          </cell>
          <cell r="BL338">
            <v>0</v>
          </cell>
          <cell r="BM338">
            <v>0</v>
          </cell>
          <cell r="BN338">
            <v>0</v>
          </cell>
          <cell r="BO338">
            <v>0</v>
          </cell>
          <cell r="BP338">
            <v>0</v>
          </cell>
          <cell r="BQ338">
            <v>0</v>
          </cell>
          <cell r="BR338">
            <v>0</v>
          </cell>
          <cell r="BS338">
            <v>0</v>
          </cell>
          <cell r="BT338">
            <v>0</v>
          </cell>
          <cell r="BU338">
            <v>0</v>
          </cell>
          <cell r="BV338">
            <v>0</v>
          </cell>
          <cell r="BW338">
            <v>0</v>
          </cell>
          <cell r="BX338">
            <v>0</v>
          </cell>
          <cell r="BY338">
            <v>0</v>
          </cell>
          <cell r="BZ338">
            <v>0</v>
          </cell>
          <cell r="CA338">
            <v>0</v>
          </cell>
          <cell r="CB338">
            <v>0</v>
          </cell>
          <cell r="CC338">
            <v>0</v>
          </cell>
          <cell r="CD338">
            <v>0</v>
          </cell>
          <cell r="CE338">
            <v>0</v>
          </cell>
          <cell r="CF338">
            <v>0</v>
          </cell>
          <cell r="CG338">
            <v>0</v>
          </cell>
          <cell r="CH338">
            <v>0</v>
          </cell>
          <cell r="CI338">
            <v>0</v>
          </cell>
          <cell r="CJ338">
            <v>0</v>
          </cell>
          <cell r="CK338">
            <v>0</v>
          </cell>
          <cell r="CL338">
            <v>0</v>
          </cell>
        </row>
        <row r="339">
          <cell r="A339" t="str">
            <v>5105010137.101</v>
          </cell>
          <cell r="B339" t="str">
            <v>บัญชีค่าเสื่อมราคา - ครุภัณฑ์สนาม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0</v>
          </cell>
          <cell r="AB339">
            <v>0</v>
          </cell>
          <cell r="AC339">
            <v>0</v>
          </cell>
          <cell r="AD339">
            <v>0</v>
          </cell>
          <cell r="AE339">
            <v>0</v>
          </cell>
          <cell r="AF339">
            <v>0</v>
          </cell>
          <cell r="AG339">
            <v>0</v>
          </cell>
          <cell r="AH339">
            <v>0</v>
          </cell>
          <cell r="AI339">
            <v>0</v>
          </cell>
          <cell r="AJ339">
            <v>0</v>
          </cell>
          <cell r="AK339">
            <v>0</v>
          </cell>
          <cell r="AL339">
            <v>0</v>
          </cell>
          <cell r="AM339">
            <v>0</v>
          </cell>
          <cell r="AN339">
            <v>0</v>
          </cell>
          <cell r="AO339">
            <v>0</v>
          </cell>
          <cell r="AP339">
            <v>0</v>
          </cell>
          <cell r="AQ339">
            <v>0</v>
          </cell>
          <cell r="AR339">
            <v>0</v>
          </cell>
          <cell r="AS339">
            <v>0</v>
          </cell>
          <cell r="AT339">
            <v>0</v>
          </cell>
          <cell r="AU339">
            <v>0</v>
          </cell>
          <cell r="AV339">
            <v>0</v>
          </cell>
          <cell r="AW339">
            <v>0</v>
          </cell>
          <cell r="AX339">
            <v>0</v>
          </cell>
          <cell r="AY339">
            <v>0</v>
          </cell>
          <cell r="AZ339">
            <v>0</v>
          </cell>
          <cell r="BA339">
            <v>0</v>
          </cell>
          <cell r="BB339">
            <v>0</v>
          </cell>
          <cell r="BC339">
            <v>0</v>
          </cell>
          <cell r="BD339">
            <v>0</v>
          </cell>
          <cell r="BE339">
            <v>0</v>
          </cell>
          <cell r="BF339">
            <v>0</v>
          </cell>
          <cell r="BG339">
            <v>0</v>
          </cell>
          <cell r="BH339">
            <v>0</v>
          </cell>
          <cell r="BI339">
            <v>0</v>
          </cell>
          <cell r="BJ339">
            <v>0</v>
          </cell>
          <cell r="BK339">
            <v>0</v>
          </cell>
          <cell r="BL339">
            <v>0</v>
          </cell>
          <cell r="BM339">
            <v>0</v>
          </cell>
          <cell r="BN339">
            <v>0</v>
          </cell>
          <cell r="BO339">
            <v>0</v>
          </cell>
          <cell r="BP339">
            <v>0</v>
          </cell>
          <cell r="BQ339">
            <v>0</v>
          </cell>
          <cell r="BR339">
            <v>0</v>
          </cell>
          <cell r="BS339">
            <v>0</v>
          </cell>
          <cell r="BT339">
            <v>0</v>
          </cell>
          <cell r="BU339">
            <v>0</v>
          </cell>
          <cell r="BV339">
            <v>0</v>
          </cell>
          <cell r="BW339">
            <v>0</v>
          </cell>
          <cell r="BX339">
            <v>0</v>
          </cell>
          <cell r="BY339">
            <v>0</v>
          </cell>
          <cell r="BZ339">
            <v>0</v>
          </cell>
          <cell r="CA339">
            <v>0</v>
          </cell>
          <cell r="CB339">
            <v>0</v>
          </cell>
          <cell r="CC339">
            <v>0</v>
          </cell>
          <cell r="CD339">
            <v>0</v>
          </cell>
          <cell r="CE339">
            <v>0</v>
          </cell>
          <cell r="CF339">
            <v>0</v>
          </cell>
          <cell r="CG339">
            <v>0</v>
          </cell>
          <cell r="CH339">
            <v>0</v>
          </cell>
          <cell r="CI339">
            <v>0</v>
          </cell>
          <cell r="CJ339">
            <v>0</v>
          </cell>
          <cell r="CK339">
            <v>0</v>
          </cell>
          <cell r="CL339">
            <v>0</v>
          </cell>
        </row>
        <row r="340">
          <cell r="A340" t="str">
            <v>5105010139.101</v>
          </cell>
          <cell r="B340" t="str">
            <v>ค่าเสื่อมราคา-ครุภัณฑ์อื่น</v>
          </cell>
          <cell r="C340">
            <v>141722.35999999999</v>
          </cell>
          <cell r="D340">
            <v>0</v>
          </cell>
          <cell r="E340">
            <v>0</v>
          </cell>
          <cell r="F340">
            <v>1072.08</v>
          </cell>
          <cell r="G340">
            <v>0</v>
          </cell>
          <cell r="H340">
            <v>0</v>
          </cell>
          <cell r="I340">
            <v>0</v>
          </cell>
          <cell r="J340">
            <v>12810.5</v>
          </cell>
          <cell r="K340">
            <v>0</v>
          </cell>
          <cell r="L340">
            <v>0</v>
          </cell>
          <cell r="M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  <cell r="AA340">
            <v>0</v>
          </cell>
          <cell r="AB340">
            <v>0</v>
          </cell>
          <cell r="AC340">
            <v>0</v>
          </cell>
          <cell r="AD340">
            <v>0</v>
          </cell>
          <cell r="AE340">
            <v>0</v>
          </cell>
          <cell r="AF340">
            <v>0</v>
          </cell>
          <cell r="AG340">
            <v>0</v>
          </cell>
          <cell r="AH340">
            <v>0</v>
          </cell>
          <cell r="AI340">
            <v>0</v>
          </cell>
          <cell r="AJ340">
            <v>0</v>
          </cell>
          <cell r="AK340">
            <v>0</v>
          </cell>
          <cell r="AL340">
            <v>0</v>
          </cell>
          <cell r="AM340">
            <v>0</v>
          </cell>
          <cell r="AN340">
            <v>0</v>
          </cell>
          <cell r="AO340">
            <v>0</v>
          </cell>
          <cell r="AP340">
            <v>0</v>
          </cell>
          <cell r="AQ340">
            <v>0</v>
          </cell>
          <cell r="AR340">
            <v>0</v>
          </cell>
          <cell r="AS340">
            <v>0</v>
          </cell>
          <cell r="AT340">
            <v>0</v>
          </cell>
          <cell r="AU340">
            <v>0</v>
          </cell>
          <cell r="AV340">
            <v>0</v>
          </cell>
          <cell r="AW340">
            <v>0</v>
          </cell>
          <cell r="AX340">
            <v>0</v>
          </cell>
          <cell r="AY340">
            <v>0</v>
          </cell>
          <cell r="AZ340">
            <v>0</v>
          </cell>
          <cell r="BA340">
            <v>0</v>
          </cell>
          <cell r="BB340">
            <v>0</v>
          </cell>
          <cell r="BC340">
            <v>24015.84</v>
          </cell>
          <cell r="BD340">
            <v>0</v>
          </cell>
          <cell r="BE340">
            <v>0</v>
          </cell>
          <cell r="BF340">
            <v>0</v>
          </cell>
          <cell r="BG340">
            <v>2299.92</v>
          </cell>
          <cell r="BH340">
            <v>0</v>
          </cell>
          <cell r="BI340">
            <v>0</v>
          </cell>
          <cell r="BJ340">
            <v>0</v>
          </cell>
          <cell r="BK340">
            <v>0</v>
          </cell>
          <cell r="BL340">
            <v>0</v>
          </cell>
          <cell r="BM340">
            <v>0</v>
          </cell>
          <cell r="BN340">
            <v>0</v>
          </cell>
          <cell r="BO340">
            <v>0</v>
          </cell>
          <cell r="BP340">
            <v>0</v>
          </cell>
          <cell r="BQ340">
            <v>0</v>
          </cell>
          <cell r="BR340">
            <v>0</v>
          </cell>
          <cell r="BS340">
            <v>0</v>
          </cell>
          <cell r="BT340">
            <v>0</v>
          </cell>
          <cell r="BU340">
            <v>0</v>
          </cell>
          <cell r="BV340">
            <v>0</v>
          </cell>
          <cell r="BW340">
            <v>0</v>
          </cell>
          <cell r="BX340">
            <v>0</v>
          </cell>
          <cell r="BY340">
            <v>0</v>
          </cell>
          <cell r="BZ340">
            <v>0</v>
          </cell>
          <cell r="CA340">
            <v>0</v>
          </cell>
          <cell r="CB340">
            <v>0</v>
          </cell>
          <cell r="CC340">
            <v>0</v>
          </cell>
          <cell r="CD340">
            <v>0</v>
          </cell>
          <cell r="CE340">
            <v>0</v>
          </cell>
          <cell r="CF340">
            <v>18000</v>
          </cell>
          <cell r="CG340">
            <v>0</v>
          </cell>
          <cell r="CH340">
            <v>0</v>
          </cell>
          <cell r="CI340">
            <v>0</v>
          </cell>
          <cell r="CJ340">
            <v>0</v>
          </cell>
          <cell r="CK340">
            <v>0</v>
          </cell>
          <cell r="CL340">
            <v>0</v>
          </cell>
        </row>
        <row r="341">
          <cell r="A341" t="str">
            <v>5105010148.101</v>
          </cell>
          <cell r="B341" t="str">
            <v>ค่าตัดจำหน่าย-โปรแกรมคอมพิวเตอร์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6338.9</v>
          </cell>
          <cell r="I341">
            <v>0</v>
          </cell>
          <cell r="J341">
            <v>0</v>
          </cell>
          <cell r="K341">
            <v>6333.36</v>
          </cell>
          <cell r="L341">
            <v>0</v>
          </cell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0</v>
          </cell>
          <cell r="Y341">
            <v>0</v>
          </cell>
          <cell r="Z341">
            <v>0</v>
          </cell>
          <cell r="AA341">
            <v>0</v>
          </cell>
          <cell r="AB341">
            <v>0</v>
          </cell>
          <cell r="AC341">
            <v>0</v>
          </cell>
          <cell r="AD341">
            <v>0</v>
          </cell>
          <cell r="AE341">
            <v>0</v>
          </cell>
          <cell r="AF341">
            <v>0</v>
          </cell>
          <cell r="AG341">
            <v>41936.379999999997</v>
          </cell>
          <cell r="AH341">
            <v>0</v>
          </cell>
          <cell r="AI341">
            <v>0</v>
          </cell>
          <cell r="AJ341">
            <v>0</v>
          </cell>
          <cell r="AK341">
            <v>16107.3</v>
          </cell>
          <cell r="AL341">
            <v>0</v>
          </cell>
          <cell r="AM341">
            <v>0</v>
          </cell>
          <cell r="AN341">
            <v>0</v>
          </cell>
          <cell r="AO341">
            <v>0</v>
          </cell>
          <cell r="AP341">
            <v>5480.69</v>
          </cell>
          <cell r="AQ341">
            <v>0</v>
          </cell>
          <cell r="AR341">
            <v>0</v>
          </cell>
          <cell r="AS341">
            <v>0</v>
          </cell>
          <cell r="AT341">
            <v>0</v>
          </cell>
          <cell r="AU341">
            <v>0</v>
          </cell>
          <cell r="AV341">
            <v>0</v>
          </cell>
          <cell r="AW341">
            <v>0</v>
          </cell>
          <cell r="AX341">
            <v>0</v>
          </cell>
          <cell r="AY341">
            <v>0</v>
          </cell>
          <cell r="AZ341">
            <v>0</v>
          </cell>
          <cell r="BA341">
            <v>0</v>
          </cell>
          <cell r="BB341">
            <v>0</v>
          </cell>
          <cell r="BC341">
            <v>0</v>
          </cell>
          <cell r="BD341">
            <v>4</v>
          </cell>
          <cell r="BE341">
            <v>1</v>
          </cell>
          <cell r="BF341">
            <v>0</v>
          </cell>
          <cell r="BG341">
            <v>0</v>
          </cell>
          <cell r="BH341">
            <v>0</v>
          </cell>
          <cell r="BI341">
            <v>0</v>
          </cell>
          <cell r="BJ341">
            <v>0</v>
          </cell>
          <cell r="BK341">
            <v>0</v>
          </cell>
          <cell r="BL341">
            <v>0</v>
          </cell>
          <cell r="BM341">
            <v>0</v>
          </cell>
          <cell r="BN341">
            <v>0</v>
          </cell>
          <cell r="BO341">
            <v>0</v>
          </cell>
          <cell r="BP341">
            <v>0</v>
          </cell>
          <cell r="BQ341">
            <v>0</v>
          </cell>
          <cell r="BR341">
            <v>0</v>
          </cell>
          <cell r="BS341">
            <v>0</v>
          </cell>
          <cell r="BT341">
            <v>0</v>
          </cell>
          <cell r="BU341">
            <v>0</v>
          </cell>
          <cell r="BV341">
            <v>0</v>
          </cell>
          <cell r="BW341">
            <v>0</v>
          </cell>
          <cell r="BX341">
            <v>0</v>
          </cell>
          <cell r="BY341">
            <v>1583.33</v>
          </cell>
          <cell r="BZ341">
            <v>0</v>
          </cell>
          <cell r="CA341">
            <v>0</v>
          </cell>
          <cell r="CB341">
            <v>0</v>
          </cell>
          <cell r="CC341">
            <v>0</v>
          </cell>
          <cell r="CD341">
            <v>0</v>
          </cell>
          <cell r="CE341">
            <v>0</v>
          </cell>
          <cell r="CF341">
            <v>0</v>
          </cell>
          <cell r="CG341">
            <v>0</v>
          </cell>
          <cell r="CH341">
            <v>0</v>
          </cell>
          <cell r="CI341">
            <v>0</v>
          </cell>
          <cell r="CJ341">
            <v>0</v>
          </cell>
          <cell r="CK341">
            <v>0</v>
          </cell>
          <cell r="CL341">
            <v>999.96</v>
          </cell>
        </row>
        <row r="342">
          <cell r="A342" t="str">
            <v>5105010149.102</v>
          </cell>
          <cell r="B342" t="str">
            <v>ค่าตัดจำหน่าย-สินทรัพย์ที่ไม่มีตัวตนอื่น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  <cell r="AA342">
            <v>0</v>
          </cell>
          <cell r="AB342">
            <v>0</v>
          </cell>
          <cell r="AC342">
            <v>0</v>
          </cell>
          <cell r="AD342">
            <v>0</v>
          </cell>
          <cell r="AE342">
            <v>0</v>
          </cell>
          <cell r="AF342">
            <v>0</v>
          </cell>
          <cell r="AG342">
            <v>0</v>
          </cell>
          <cell r="AH342">
            <v>0</v>
          </cell>
          <cell r="AI342">
            <v>0</v>
          </cell>
          <cell r="AJ342">
            <v>0</v>
          </cell>
          <cell r="AK342">
            <v>0</v>
          </cell>
          <cell r="AL342">
            <v>0</v>
          </cell>
          <cell r="AM342">
            <v>0</v>
          </cell>
          <cell r="AN342">
            <v>0</v>
          </cell>
          <cell r="AO342">
            <v>0</v>
          </cell>
          <cell r="AP342">
            <v>0</v>
          </cell>
          <cell r="AQ342">
            <v>0</v>
          </cell>
          <cell r="AR342">
            <v>0</v>
          </cell>
          <cell r="AS342">
            <v>0</v>
          </cell>
          <cell r="AT342">
            <v>0</v>
          </cell>
          <cell r="AU342">
            <v>0</v>
          </cell>
          <cell r="AV342">
            <v>0</v>
          </cell>
          <cell r="AW342">
            <v>0</v>
          </cell>
          <cell r="AX342">
            <v>0</v>
          </cell>
          <cell r="AY342">
            <v>0</v>
          </cell>
          <cell r="AZ342">
            <v>0</v>
          </cell>
          <cell r="BA342">
            <v>0</v>
          </cell>
          <cell r="BB342">
            <v>0</v>
          </cell>
          <cell r="BC342">
            <v>0</v>
          </cell>
          <cell r="BD342">
            <v>0</v>
          </cell>
          <cell r="BE342">
            <v>0</v>
          </cell>
          <cell r="BF342">
            <v>0</v>
          </cell>
          <cell r="BG342">
            <v>0</v>
          </cell>
          <cell r="BH342">
            <v>0</v>
          </cell>
          <cell r="BI342">
            <v>0</v>
          </cell>
          <cell r="BJ342">
            <v>0</v>
          </cell>
          <cell r="BK342">
            <v>0</v>
          </cell>
          <cell r="BL342">
            <v>0</v>
          </cell>
          <cell r="BM342">
            <v>0</v>
          </cell>
          <cell r="BN342">
            <v>0</v>
          </cell>
          <cell r="BO342">
            <v>0</v>
          </cell>
          <cell r="BP342">
            <v>0</v>
          </cell>
          <cell r="BQ342">
            <v>0</v>
          </cell>
          <cell r="BR342">
            <v>0</v>
          </cell>
          <cell r="BS342">
            <v>0</v>
          </cell>
          <cell r="BT342">
            <v>0</v>
          </cell>
          <cell r="BU342">
            <v>0</v>
          </cell>
          <cell r="BV342">
            <v>0</v>
          </cell>
          <cell r="BW342">
            <v>0</v>
          </cell>
          <cell r="BX342">
            <v>0</v>
          </cell>
          <cell r="BY342">
            <v>0</v>
          </cell>
          <cell r="BZ342">
            <v>0</v>
          </cell>
          <cell r="CA342">
            <v>0</v>
          </cell>
          <cell r="CB342">
            <v>0</v>
          </cell>
          <cell r="CC342">
            <v>0</v>
          </cell>
          <cell r="CD342">
            <v>0</v>
          </cell>
          <cell r="CE342">
            <v>0</v>
          </cell>
          <cell r="CF342">
            <v>0</v>
          </cell>
          <cell r="CG342">
            <v>0</v>
          </cell>
          <cell r="CH342">
            <v>0</v>
          </cell>
          <cell r="CI342">
            <v>0</v>
          </cell>
          <cell r="CJ342">
            <v>0</v>
          </cell>
          <cell r="CK342">
            <v>0</v>
          </cell>
          <cell r="CL342">
            <v>0</v>
          </cell>
        </row>
        <row r="343">
          <cell r="A343" t="str">
            <v>5105010158.101</v>
          </cell>
          <cell r="B343" t="str">
            <v>ค่าเสื่อมราคาส่วนปรับปรุงอาคาร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0</v>
          </cell>
          <cell r="Y343">
            <v>0</v>
          </cell>
          <cell r="Z343">
            <v>0</v>
          </cell>
          <cell r="AA343">
            <v>0</v>
          </cell>
          <cell r="AB343">
            <v>0</v>
          </cell>
          <cell r="AC343">
            <v>0</v>
          </cell>
          <cell r="AD343">
            <v>0</v>
          </cell>
          <cell r="AE343">
            <v>0</v>
          </cell>
          <cell r="AF343">
            <v>0</v>
          </cell>
          <cell r="AG343">
            <v>0</v>
          </cell>
          <cell r="AH343">
            <v>0</v>
          </cell>
          <cell r="AI343">
            <v>0</v>
          </cell>
          <cell r="AJ343">
            <v>0</v>
          </cell>
          <cell r="AK343">
            <v>0</v>
          </cell>
          <cell r="AL343">
            <v>0</v>
          </cell>
          <cell r="AM343">
            <v>0</v>
          </cell>
          <cell r="AN343">
            <v>0</v>
          </cell>
          <cell r="AO343">
            <v>0</v>
          </cell>
          <cell r="AP343">
            <v>0</v>
          </cell>
          <cell r="AQ343">
            <v>0</v>
          </cell>
          <cell r="AR343">
            <v>0</v>
          </cell>
          <cell r="AS343">
            <v>0</v>
          </cell>
          <cell r="AT343">
            <v>0</v>
          </cell>
          <cell r="AU343">
            <v>0</v>
          </cell>
          <cell r="AV343">
            <v>0</v>
          </cell>
          <cell r="AW343">
            <v>0</v>
          </cell>
          <cell r="AX343">
            <v>0</v>
          </cell>
          <cell r="AY343">
            <v>0</v>
          </cell>
          <cell r="AZ343">
            <v>0</v>
          </cell>
          <cell r="BA343">
            <v>0</v>
          </cell>
          <cell r="BB343">
            <v>0</v>
          </cell>
          <cell r="BC343">
            <v>0</v>
          </cell>
          <cell r="BD343">
            <v>0</v>
          </cell>
          <cell r="BE343">
            <v>0</v>
          </cell>
          <cell r="BF343">
            <v>0</v>
          </cell>
          <cell r="BG343">
            <v>0</v>
          </cell>
          <cell r="BH343">
            <v>0</v>
          </cell>
          <cell r="BI343">
            <v>0</v>
          </cell>
          <cell r="BJ343">
            <v>0</v>
          </cell>
          <cell r="BK343">
            <v>0</v>
          </cell>
          <cell r="BL343">
            <v>0</v>
          </cell>
          <cell r="BM343">
            <v>0</v>
          </cell>
          <cell r="BN343">
            <v>0</v>
          </cell>
          <cell r="BO343">
            <v>0</v>
          </cell>
          <cell r="BP343">
            <v>0</v>
          </cell>
          <cell r="BQ343">
            <v>0</v>
          </cell>
          <cell r="BR343">
            <v>0</v>
          </cell>
          <cell r="BS343">
            <v>0</v>
          </cell>
          <cell r="BT343">
            <v>0</v>
          </cell>
          <cell r="BU343">
            <v>0</v>
          </cell>
          <cell r="BV343">
            <v>0</v>
          </cell>
          <cell r="BW343">
            <v>1603</v>
          </cell>
          <cell r="BX343">
            <v>0</v>
          </cell>
          <cell r="BY343">
            <v>103935.03</v>
          </cell>
          <cell r="BZ343">
            <v>0</v>
          </cell>
          <cell r="CA343">
            <v>0</v>
          </cell>
          <cell r="CB343">
            <v>16800</v>
          </cell>
          <cell r="CC343">
            <v>0</v>
          </cell>
          <cell r="CD343">
            <v>0</v>
          </cell>
          <cell r="CE343">
            <v>0</v>
          </cell>
          <cell r="CF343">
            <v>0</v>
          </cell>
          <cell r="CG343">
            <v>0</v>
          </cell>
          <cell r="CH343">
            <v>0</v>
          </cell>
          <cell r="CI343">
            <v>0</v>
          </cell>
          <cell r="CJ343">
            <v>0</v>
          </cell>
          <cell r="CK343">
            <v>0</v>
          </cell>
          <cell r="CL343">
            <v>0</v>
          </cell>
        </row>
        <row r="344">
          <cell r="A344" t="str">
            <v>5105010160.101</v>
          </cell>
          <cell r="B344" t="str">
            <v>ค่าเสื่อมราคาอาคารเพื่อพักอาศัย -  Interface</v>
          </cell>
          <cell r="C344">
            <v>1099242.47</v>
          </cell>
          <cell r="D344">
            <v>154412.34</v>
          </cell>
          <cell r="E344">
            <v>302720.8</v>
          </cell>
          <cell r="F344">
            <v>0</v>
          </cell>
          <cell r="G344">
            <v>325403.96000000002</v>
          </cell>
          <cell r="H344">
            <v>205041.8</v>
          </cell>
          <cell r="I344">
            <v>0</v>
          </cell>
          <cell r="J344">
            <v>0</v>
          </cell>
          <cell r="K344">
            <v>0</v>
          </cell>
          <cell r="L344">
            <v>291124.45</v>
          </cell>
          <cell r="M344">
            <v>0</v>
          </cell>
          <cell r="N344">
            <v>677599.26</v>
          </cell>
          <cell r="O344">
            <v>1163687.3400000001</v>
          </cell>
          <cell r="P344">
            <v>46182.27</v>
          </cell>
          <cell r="Q344">
            <v>125903.16</v>
          </cell>
          <cell r="R344">
            <v>125143.99</v>
          </cell>
          <cell r="S344">
            <v>16386.12</v>
          </cell>
          <cell r="T344">
            <v>181447.59</v>
          </cell>
          <cell r="U344">
            <v>15351.6</v>
          </cell>
          <cell r="V344">
            <v>0</v>
          </cell>
          <cell r="W344">
            <v>0</v>
          </cell>
          <cell r="X344">
            <v>0</v>
          </cell>
          <cell r="Y344">
            <v>86636.72</v>
          </cell>
          <cell r="Z344">
            <v>920.01</v>
          </cell>
          <cell r="AA344">
            <v>0</v>
          </cell>
          <cell r="AB344">
            <v>73326.36</v>
          </cell>
          <cell r="AC344">
            <v>329004</v>
          </cell>
          <cell r="AD344">
            <v>275208</v>
          </cell>
          <cell r="AE344">
            <v>236832.16</v>
          </cell>
          <cell r="AF344">
            <v>20043.990000000002</v>
          </cell>
          <cell r="AG344">
            <v>2383.3200000000002</v>
          </cell>
          <cell r="AH344">
            <v>0</v>
          </cell>
          <cell r="AI344">
            <v>0</v>
          </cell>
          <cell r="AJ344">
            <v>0</v>
          </cell>
          <cell r="AK344">
            <v>2221411.9</v>
          </cell>
          <cell r="AL344">
            <v>0</v>
          </cell>
          <cell r="AM344">
            <v>239828</v>
          </cell>
          <cell r="AN344">
            <v>12632.49</v>
          </cell>
          <cell r="AO344">
            <v>345668</v>
          </cell>
          <cell r="AP344">
            <v>555245.04</v>
          </cell>
          <cell r="AQ344">
            <v>0</v>
          </cell>
          <cell r="AR344">
            <v>1327546.8</v>
          </cell>
          <cell r="AS344">
            <v>239828.04</v>
          </cell>
          <cell r="AT344">
            <v>300647.88</v>
          </cell>
          <cell r="AU344">
            <v>1739160.6</v>
          </cell>
          <cell r="AV344">
            <v>0</v>
          </cell>
          <cell r="AW344">
            <v>0</v>
          </cell>
          <cell r="AX344">
            <v>324293.40000000002</v>
          </cell>
          <cell r="AY344">
            <v>32379.96</v>
          </cell>
          <cell r="AZ344">
            <v>0</v>
          </cell>
          <cell r="BA344">
            <v>616599.71</v>
          </cell>
          <cell r="BB344">
            <v>990265.08</v>
          </cell>
          <cell r="BC344">
            <v>0</v>
          </cell>
          <cell r="BD344">
            <v>544084.73</v>
          </cell>
          <cell r="BE344">
            <v>0</v>
          </cell>
          <cell r="BF344">
            <v>51008.04</v>
          </cell>
          <cell r="BG344">
            <v>912953.52</v>
          </cell>
          <cell r="BH344">
            <v>557155.80000000005</v>
          </cell>
          <cell r="BI344">
            <v>377705.86</v>
          </cell>
          <cell r="BJ344">
            <v>310995.96000000002</v>
          </cell>
          <cell r="BK344">
            <v>0</v>
          </cell>
          <cell r="BL344">
            <v>0</v>
          </cell>
          <cell r="BM344">
            <v>60288</v>
          </cell>
          <cell r="BN344">
            <v>74824</v>
          </cell>
          <cell r="BO344">
            <v>303113.28000000003</v>
          </cell>
          <cell r="BP344">
            <v>0</v>
          </cell>
          <cell r="BQ344">
            <v>20628</v>
          </cell>
          <cell r="BR344">
            <v>2100800.04</v>
          </cell>
          <cell r="BS344">
            <v>269000.03000000003</v>
          </cell>
          <cell r="BT344">
            <v>199940.04</v>
          </cell>
          <cell r="BU344">
            <v>0</v>
          </cell>
          <cell r="BV344">
            <v>0</v>
          </cell>
          <cell r="BW344">
            <v>30400.04</v>
          </cell>
          <cell r="BX344">
            <v>474871.55</v>
          </cell>
          <cell r="BY344">
            <v>0</v>
          </cell>
          <cell r="BZ344">
            <v>69082.320000000007</v>
          </cell>
          <cell r="CA344">
            <v>199839.96</v>
          </cell>
          <cell r="CB344">
            <v>117299.88</v>
          </cell>
          <cell r="CC344">
            <v>489212.56</v>
          </cell>
          <cell r="CD344">
            <v>426680.04</v>
          </cell>
          <cell r="CE344">
            <v>179600.04</v>
          </cell>
          <cell r="CF344">
            <v>52000.05</v>
          </cell>
          <cell r="CG344">
            <v>70979.759999999995</v>
          </cell>
          <cell r="CH344">
            <v>323555.15999999997</v>
          </cell>
          <cell r="CI344">
            <v>0</v>
          </cell>
          <cell r="CJ344">
            <v>439644</v>
          </cell>
          <cell r="CK344">
            <v>0</v>
          </cell>
          <cell r="CL344">
            <v>3056.38</v>
          </cell>
        </row>
        <row r="345">
          <cell r="A345" t="str">
            <v>5105010160.102</v>
          </cell>
          <cell r="B345" t="str">
            <v>ค่าเสื่อมราคาอาคารสำนักงาน-  Interface</v>
          </cell>
          <cell r="C345">
            <v>31138.57</v>
          </cell>
          <cell r="D345">
            <v>400976.27</v>
          </cell>
          <cell r="E345">
            <v>49882.02</v>
          </cell>
          <cell r="F345">
            <v>0</v>
          </cell>
          <cell r="G345">
            <v>87399.97</v>
          </cell>
          <cell r="H345">
            <v>658998.67000000004</v>
          </cell>
          <cell r="I345">
            <v>0</v>
          </cell>
          <cell r="J345">
            <v>856262.86</v>
          </cell>
          <cell r="K345">
            <v>0</v>
          </cell>
          <cell r="L345">
            <v>130141.73</v>
          </cell>
          <cell r="M345">
            <v>1658743.67</v>
          </cell>
          <cell r="N345">
            <v>465608</v>
          </cell>
          <cell r="O345">
            <v>2866973.22</v>
          </cell>
          <cell r="P345">
            <v>498298.69</v>
          </cell>
          <cell r="Q345">
            <v>656625.32999999996</v>
          </cell>
          <cell r="R345">
            <v>3202110.29</v>
          </cell>
          <cell r="S345">
            <v>71059.89</v>
          </cell>
          <cell r="T345">
            <v>97849.82</v>
          </cell>
          <cell r="U345">
            <v>143795.29999999999</v>
          </cell>
          <cell r="V345">
            <v>98864.59</v>
          </cell>
          <cell r="W345">
            <v>2674655.7200000002</v>
          </cell>
          <cell r="X345">
            <v>120227.01</v>
          </cell>
          <cell r="Y345">
            <v>340752.06</v>
          </cell>
          <cell r="Z345">
            <v>86079.96</v>
          </cell>
          <cell r="AA345">
            <v>3570.96</v>
          </cell>
          <cell r="AB345">
            <v>18842.52</v>
          </cell>
          <cell r="AC345">
            <v>225002.64</v>
          </cell>
          <cell r="AD345">
            <v>80777.279999999999</v>
          </cell>
          <cell r="AE345">
            <v>89443.33</v>
          </cell>
          <cell r="AF345">
            <v>66975.39</v>
          </cell>
          <cell r="AG345">
            <v>205402.2</v>
          </cell>
          <cell r="AH345">
            <v>778559.6</v>
          </cell>
          <cell r="AI345">
            <v>38369.440000000002</v>
          </cell>
          <cell r="AJ345">
            <v>68150.02</v>
          </cell>
          <cell r="AK345">
            <v>4128431.83</v>
          </cell>
          <cell r="AL345">
            <v>197003.88</v>
          </cell>
          <cell r="AM345">
            <v>127120</v>
          </cell>
          <cell r="AN345">
            <v>1515748.05</v>
          </cell>
          <cell r="AO345">
            <v>580160.81000000006</v>
          </cell>
          <cell r="AP345">
            <v>108761.76</v>
          </cell>
          <cell r="AQ345">
            <v>5693.31</v>
          </cell>
          <cell r="AR345">
            <v>4023905.88</v>
          </cell>
          <cell r="AS345">
            <v>45920.04</v>
          </cell>
          <cell r="AT345">
            <v>1001126.76</v>
          </cell>
          <cell r="AU345">
            <v>833685.71</v>
          </cell>
          <cell r="AV345">
            <v>32811</v>
          </cell>
          <cell r="AW345">
            <v>26312</v>
          </cell>
          <cell r="AX345">
            <v>1000819.92</v>
          </cell>
          <cell r="AY345">
            <v>45026.64</v>
          </cell>
          <cell r="AZ345">
            <v>130003.5</v>
          </cell>
          <cell r="BA345">
            <v>2090598</v>
          </cell>
          <cell r="BB345">
            <v>3341891.88</v>
          </cell>
          <cell r="BC345">
            <v>5957572.2000000002</v>
          </cell>
          <cell r="BD345">
            <v>1225759.99</v>
          </cell>
          <cell r="BE345">
            <v>61967.96</v>
          </cell>
          <cell r="BF345">
            <v>126988.2</v>
          </cell>
          <cell r="BG345">
            <v>3689966.67</v>
          </cell>
          <cell r="BH345">
            <v>24183.96</v>
          </cell>
          <cell r="BI345">
            <v>266942.14</v>
          </cell>
          <cell r="BJ345">
            <v>123450.86</v>
          </cell>
          <cell r="BK345">
            <v>0</v>
          </cell>
          <cell r="BL345">
            <v>501364.17</v>
          </cell>
          <cell r="BM345">
            <v>574270</v>
          </cell>
          <cell r="BN345">
            <v>267876.65000000002</v>
          </cell>
          <cell r="BO345">
            <v>413453.28</v>
          </cell>
          <cell r="BP345">
            <v>68573.25</v>
          </cell>
          <cell r="BQ345">
            <v>59433</v>
          </cell>
          <cell r="BR345">
            <v>23494728.59</v>
          </cell>
          <cell r="BS345">
            <v>58003.92</v>
          </cell>
          <cell r="BT345">
            <v>309120</v>
          </cell>
          <cell r="BU345">
            <v>0</v>
          </cell>
          <cell r="BV345">
            <v>0</v>
          </cell>
          <cell r="BW345">
            <v>0</v>
          </cell>
          <cell r="BX345">
            <v>1498486.76</v>
          </cell>
          <cell r="BY345">
            <v>0</v>
          </cell>
          <cell r="BZ345">
            <v>384864.36</v>
          </cell>
          <cell r="CA345">
            <v>59199.96</v>
          </cell>
          <cell r="CB345">
            <v>0</v>
          </cell>
          <cell r="CC345">
            <v>0</v>
          </cell>
          <cell r="CD345">
            <v>0</v>
          </cell>
          <cell r="CE345">
            <v>163669.79999999999</v>
          </cell>
          <cell r="CF345">
            <v>440636.77</v>
          </cell>
          <cell r="CG345">
            <v>81359.929999999993</v>
          </cell>
          <cell r="CH345">
            <v>57579.96</v>
          </cell>
          <cell r="CI345">
            <v>0</v>
          </cell>
          <cell r="CJ345">
            <v>2210090.16</v>
          </cell>
          <cell r="CK345">
            <v>0</v>
          </cell>
          <cell r="CL345">
            <v>6435.36</v>
          </cell>
        </row>
        <row r="346">
          <cell r="A346" t="str">
            <v>5105010160.103</v>
          </cell>
          <cell r="B346" t="str">
            <v>ค่าเสื่อมราคาอาคารเพื่อประโยชน์อื่น- Interface</v>
          </cell>
          <cell r="C346">
            <v>57520.37</v>
          </cell>
          <cell r="D346">
            <v>97429.26</v>
          </cell>
          <cell r="E346">
            <v>43681.16</v>
          </cell>
          <cell r="F346">
            <v>140900</v>
          </cell>
          <cell r="G346">
            <v>9500</v>
          </cell>
          <cell r="H346">
            <v>9691.93</v>
          </cell>
          <cell r="I346">
            <v>0</v>
          </cell>
          <cell r="J346">
            <v>0</v>
          </cell>
          <cell r="K346">
            <v>0</v>
          </cell>
          <cell r="L346">
            <v>79747.53</v>
          </cell>
          <cell r="M346">
            <v>19584.93</v>
          </cell>
          <cell r="N346">
            <v>0</v>
          </cell>
          <cell r="O346">
            <v>46142.81</v>
          </cell>
          <cell r="P346">
            <v>10466.66</v>
          </cell>
          <cell r="Q346">
            <v>155884.4</v>
          </cell>
          <cell r="R346">
            <v>92846.65</v>
          </cell>
          <cell r="S346">
            <v>162921.60000000001</v>
          </cell>
          <cell r="T346">
            <v>67317.56</v>
          </cell>
          <cell r="U346">
            <v>0</v>
          </cell>
          <cell r="V346">
            <v>5333.28</v>
          </cell>
          <cell r="W346">
            <v>139145.39000000001</v>
          </cell>
          <cell r="X346">
            <v>28351.759999999998</v>
          </cell>
          <cell r="Y346">
            <v>124311.01</v>
          </cell>
          <cell r="Z346">
            <v>2360.04</v>
          </cell>
          <cell r="AA346">
            <v>18197.52</v>
          </cell>
          <cell r="AB346">
            <v>0</v>
          </cell>
          <cell r="AC346">
            <v>0</v>
          </cell>
          <cell r="AD346">
            <v>0</v>
          </cell>
          <cell r="AE346">
            <v>18247.900000000001</v>
          </cell>
          <cell r="AF346">
            <v>28512</v>
          </cell>
          <cell r="AG346">
            <v>105936</v>
          </cell>
          <cell r="AH346">
            <v>67010.350000000006</v>
          </cell>
          <cell r="AI346">
            <v>14999.12</v>
          </cell>
          <cell r="AJ346">
            <v>71666.679999999993</v>
          </cell>
          <cell r="AK346">
            <v>127107.6</v>
          </cell>
          <cell r="AL346">
            <v>0</v>
          </cell>
          <cell r="AM346">
            <v>18000</v>
          </cell>
          <cell r="AN346">
            <v>102334.33</v>
          </cell>
          <cell r="AO346">
            <v>23333.34</v>
          </cell>
          <cell r="AP346">
            <v>108444.16</v>
          </cell>
          <cell r="AQ346">
            <v>218390.04</v>
          </cell>
          <cell r="AR346">
            <v>0</v>
          </cell>
          <cell r="AS346">
            <v>73262.28</v>
          </cell>
          <cell r="AT346">
            <v>68767.56</v>
          </cell>
          <cell r="AU346">
            <v>414955.41</v>
          </cell>
          <cell r="AV346">
            <v>88940.64</v>
          </cell>
          <cell r="AW346">
            <v>6200</v>
          </cell>
          <cell r="AX346">
            <v>0</v>
          </cell>
          <cell r="AY346">
            <v>351200.04</v>
          </cell>
          <cell r="AZ346">
            <v>308639.52</v>
          </cell>
          <cell r="BA346">
            <v>137109.96</v>
          </cell>
          <cell r="BB346">
            <v>149485.68</v>
          </cell>
          <cell r="BC346">
            <v>0</v>
          </cell>
          <cell r="BD346">
            <v>358659.78</v>
          </cell>
          <cell r="BE346">
            <v>0</v>
          </cell>
          <cell r="BF346">
            <v>27066.720000000001</v>
          </cell>
          <cell r="BG346">
            <v>0</v>
          </cell>
          <cell r="BH346">
            <v>0</v>
          </cell>
          <cell r="BI346">
            <v>0</v>
          </cell>
          <cell r="BJ346">
            <v>45111.199999999997</v>
          </cell>
          <cell r="BK346">
            <v>0</v>
          </cell>
          <cell r="BL346">
            <v>0</v>
          </cell>
          <cell r="BM346">
            <v>19403.59</v>
          </cell>
          <cell r="BN346">
            <v>69385.16</v>
          </cell>
          <cell r="BO346">
            <v>46959.3</v>
          </cell>
          <cell r="BP346">
            <v>19096.8</v>
          </cell>
          <cell r="BQ346">
            <v>73499.09</v>
          </cell>
          <cell r="BR346">
            <v>3119876.64</v>
          </cell>
          <cell r="BS346">
            <v>54876</v>
          </cell>
          <cell r="BT346">
            <v>43160.04</v>
          </cell>
          <cell r="BU346">
            <v>0</v>
          </cell>
          <cell r="BV346">
            <v>58990.96</v>
          </cell>
          <cell r="BW346">
            <v>140344.01999999999</v>
          </cell>
          <cell r="BX346">
            <v>53444.04</v>
          </cell>
          <cell r="BY346">
            <v>18084.25</v>
          </cell>
          <cell r="BZ346">
            <v>71918.64</v>
          </cell>
          <cell r="CA346">
            <v>6653.28</v>
          </cell>
          <cell r="CB346">
            <v>126607.49</v>
          </cell>
          <cell r="CC346">
            <v>123560</v>
          </cell>
          <cell r="CD346">
            <v>444528</v>
          </cell>
          <cell r="CE346">
            <v>15317.04</v>
          </cell>
          <cell r="CF346">
            <v>16480.060000000001</v>
          </cell>
          <cell r="CG346">
            <v>24399.96</v>
          </cell>
          <cell r="CH346">
            <v>221775.72</v>
          </cell>
          <cell r="CI346">
            <v>0</v>
          </cell>
          <cell r="CJ346">
            <v>0</v>
          </cell>
          <cell r="CK346">
            <v>24780</v>
          </cell>
          <cell r="CL346">
            <v>25790</v>
          </cell>
        </row>
        <row r="347">
          <cell r="A347" t="str">
            <v>5105010160.104</v>
          </cell>
          <cell r="B347" t="str">
            <v>ค่าเสื่อมราคาสิ่งปลูกสร้าง -Interface</v>
          </cell>
          <cell r="C347">
            <v>135478</v>
          </cell>
          <cell r="D347">
            <v>95898.07</v>
          </cell>
          <cell r="E347">
            <v>214198.98</v>
          </cell>
          <cell r="F347">
            <v>247541.98</v>
          </cell>
          <cell r="G347">
            <v>57107.18</v>
          </cell>
          <cell r="H347">
            <v>119300.58</v>
          </cell>
          <cell r="I347">
            <v>0</v>
          </cell>
          <cell r="J347">
            <v>33248.379999999997</v>
          </cell>
          <cell r="K347">
            <v>0</v>
          </cell>
          <cell r="L347">
            <v>0</v>
          </cell>
          <cell r="M347">
            <v>301491.32</v>
          </cell>
          <cell r="N347">
            <v>0</v>
          </cell>
          <cell r="O347">
            <v>548020.96</v>
          </cell>
          <cell r="P347">
            <v>42999.98</v>
          </cell>
          <cell r="Q347">
            <v>47516.67</v>
          </cell>
          <cell r="R347">
            <v>75753.990000000005</v>
          </cell>
          <cell r="S347">
            <v>19166.66</v>
          </cell>
          <cell r="T347">
            <v>33360</v>
          </cell>
          <cell r="U347">
            <v>54586.67</v>
          </cell>
          <cell r="V347">
            <v>39966.97</v>
          </cell>
          <cell r="W347">
            <v>269336.71000000002</v>
          </cell>
          <cell r="X347">
            <v>90508.67</v>
          </cell>
          <cell r="Y347">
            <v>511911.87</v>
          </cell>
          <cell r="Z347">
            <v>232384.74</v>
          </cell>
          <cell r="AA347">
            <v>66587.88</v>
          </cell>
          <cell r="AB347">
            <v>13845.36</v>
          </cell>
          <cell r="AC347">
            <v>179386.65</v>
          </cell>
          <cell r="AD347">
            <v>231567.07</v>
          </cell>
          <cell r="AE347">
            <v>0</v>
          </cell>
          <cell r="AF347">
            <v>38233.33</v>
          </cell>
          <cell r="AG347">
            <v>26946.48</v>
          </cell>
          <cell r="AH347">
            <v>84504.8</v>
          </cell>
          <cell r="AI347">
            <v>0</v>
          </cell>
          <cell r="AJ347">
            <v>0</v>
          </cell>
          <cell r="AK347">
            <v>248920.84</v>
          </cell>
          <cell r="AL347">
            <v>58266.720000000001</v>
          </cell>
          <cell r="AM347">
            <v>35900</v>
          </cell>
          <cell r="AN347">
            <v>257777.05</v>
          </cell>
          <cell r="AO347">
            <v>98516</v>
          </cell>
          <cell r="AP347">
            <v>210268.63</v>
          </cell>
          <cell r="AQ347">
            <v>0</v>
          </cell>
          <cell r="AR347">
            <v>93960</v>
          </cell>
          <cell r="AS347">
            <v>159983.54</v>
          </cell>
          <cell r="AT347">
            <v>320838.07</v>
          </cell>
          <cell r="AU347">
            <v>23060</v>
          </cell>
          <cell r="AV347">
            <v>268428.36</v>
          </cell>
          <cell r="AW347">
            <v>0</v>
          </cell>
          <cell r="AX347">
            <v>33333.360000000001</v>
          </cell>
          <cell r="AY347">
            <v>0</v>
          </cell>
          <cell r="AZ347">
            <v>37740.839999999997</v>
          </cell>
          <cell r="BA347">
            <v>129111.12</v>
          </cell>
          <cell r="BB347">
            <v>49468.800000000003</v>
          </cell>
          <cell r="BC347">
            <v>0</v>
          </cell>
          <cell r="BD347">
            <v>313406.65000000002</v>
          </cell>
          <cell r="BE347">
            <v>100528.53</v>
          </cell>
          <cell r="BF347">
            <v>33990</v>
          </cell>
          <cell r="BG347">
            <v>566573.87</v>
          </cell>
          <cell r="BH347">
            <v>77190.36</v>
          </cell>
          <cell r="BI347">
            <v>200174.55</v>
          </cell>
          <cell r="BJ347">
            <v>86162.84</v>
          </cell>
          <cell r="BK347">
            <v>1826.64</v>
          </cell>
          <cell r="BL347">
            <v>0</v>
          </cell>
          <cell r="BM347">
            <v>249487.06</v>
          </cell>
          <cell r="BN347">
            <v>52291.47</v>
          </cell>
          <cell r="BO347">
            <v>30333.34</v>
          </cell>
          <cell r="BP347">
            <v>150975.57999999999</v>
          </cell>
          <cell r="BQ347">
            <v>5220</v>
          </cell>
          <cell r="BR347">
            <v>312064.23</v>
          </cell>
          <cell r="BS347">
            <v>96587.68</v>
          </cell>
          <cell r="BT347">
            <v>0</v>
          </cell>
          <cell r="BU347">
            <v>0</v>
          </cell>
          <cell r="BV347">
            <v>0</v>
          </cell>
          <cell r="BW347">
            <v>0</v>
          </cell>
          <cell r="BX347">
            <v>46293.32</v>
          </cell>
          <cell r="BY347">
            <v>0</v>
          </cell>
          <cell r="BZ347">
            <v>203545.32</v>
          </cell>
          <cell r="CA347">
            <v>0</v>
          </cell>
          <cell r="CB347">
            <v>0</v>
          </cell>
          <cell r="CC347">
            <v>9620.26</v>
          </cell>
          <cell r="CD347">
            <v>0</v>
          </cell>
          <cell r="CE347">
            <v>0</v>
          </cell>
          <cell r="CF347">
            <v>54219.58</v>
          </cell>
          <cell r="CG347">
            <v>0</v>
          </cell>
          <cell r="CH347">
            <v>0</v>
          </cell>
          <cell r="CI347">
            <v>0</v>
          </cell>
          <cell r="CJ347">
            <v>0</v>
          </cell>
          <cell r="CK347">
            <v>260614.3</v>
          </cell>
          <cell r="CL347">
            <v>135300</v>
          </cell>
        </row>
        <row r="348">
          <cell r="A348" t="str">
            <v>5105010160.105</v>
          </cell>
          <cell r="B348" t="str">
            <v>ค่าเสื่อมราคาระบบประปา  -Interface</v>
          </cell>
          <cell r="C348">
            <v>0</v>
          </cell>
          <cell r="D348">
            <v>30372.51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M348">
            <v>0</v>
          </cell>
          <cell r="N348">
            <v>0</v>
          </cell>
          <cell r="O348">
            <v>0</v>
          </cell>
          <cell r="P348">
            <v>10893.36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0</v>
          </cell>
          <cell r="V348">
            <v>0</v>
          </cell>
          <cell r="W348">
            <v>0</v>
          </cell>
          <cell r="X348">
            <v>5306.67</v>
          </cell>
          <cell r="Y348">
            <v>0</v>
          </cell>
          <cell r="Z348">
            <v>0</v>
          </cell>
          <cell r="AA348">
            <v>0</v>
          </cell>
          <cell r="AB348">
            <v>0</v>
          </cell>
          <cell r="AC348">
            <v>0</v>
          </cell>
          <cell r="AD348">
            <v>0</v>
          </cell>
          <cell r="AE348">
            <v>0</v>
          </cell>
          <cell r="AF348">
            <v>0</v>
          </cell>
          <cell r="AG348">
            <v>0</v>
          </cell>
          <cell r="AH348">
            <v>0</v>
          </cell>
          <cell r="AI348">
            <v>0</v>
          </cell>
          <cell r="AJ348">
            <v>0</v>
          </cell>
          <cell r="AK348">
            <v>0</v>
          </cell>
          <cell r="AL348">
            <v>0</v>
          </cell>
          <cell r="AM348">
            <v>0</v>
          </cell>
          <cell r="AN348">
            <v>0</v>
          </cell>
          <cell r="AO348">
            <v>0</v>
          </cell>
          <cell r="AP348">
            <v>6078.92</v>
          </cell>
          <cell r="AQ348">
            <v>0</v>
          </cell>
          <cell r="AR348">
            <v>0</v>
          </cell>
          <cell r="AS348">
            <v>0</v>
          </cell>
          <cell r="AT348">
            <v>0</v>
          </cell>
          <cell r="AU348">
            <v>127768</v>
          </cell>
          <cell r="AV348">
            <v>0</v>
          </cell>
          <cell r="AW348">
            <v>0</v>
          </cell>
          <cell r="AX348">
            <v>0</v>
          </cell>
          <cell r="AY348">
            <v>0</v>
          </cell>
          <cell r="AZ348">
            <v>0</v>
          </cell>
          <cell r="BA348">
            <v>0</v>
          </cell>
          <cell r="BB348">
            <v>0</v>
          </cell>
          <cell r="BC348">
            <v>9657.1200000000008</v>
          </cell>
          <cell r="BD348">
            <v>0</v>
          </cell>
          <cell r="BE348">
            <v>5063.83</v>
          </cell>
          <cell r="BF348">
            <v>9053.2800000000007</v>
          </cell>
          <cell r="BG348">
            <v>565976.07999999996</v>
          </cell>
          <cell r="BH348">
            <v>11666.64</v>
          </cell>
          <cell r="BI348">
            <v>49605.39</v>
          </cell>
          <cell r="BJ348">
            <v>59808.66</v>
          </cell>
          <cell r="BK348">
            <v>0</v>
          </cell>
          <cell r="BL348">
            <v>0</v>
          </cell>
          <cell r="BM348">
            <v>72781.929999999993</v>
          </cell>
          <cell r="BN348">
            <v>0</v>
          </cell>
          <cell r="BO348">
            <v>187977.56</v>
          </cell>
          <cell r="BP348">
            <v>26792.98</v>
          </cell>
          <cell r="BQ348">
            <v>6533.28</v>
          </cell>
          <cell r="BR348">
            <v>132118.20000000001</v>
          </cell>
          <cell r="BS348">
            <v>0</v>
          </cell>
          <cell r="BT348">
            <v>7169</v>
          </cell>
          <cell r="BU348">
            <v>0</v>
          </cell>
          <cell r="BV348">
            <v>0</v>
          </cell>
          <cell r="BW348">
            <v>0</v>
          </cell>
          <cell r="BX348">
            <v>174569.52</v>
          </cell>
          <cell r="BY348">
            <v>39473.96</v>
          </cell>
          <cell r="BZ348">
            <v>0</v>
          </cell>
          <cell r="CA348">
            <v>0</v>
          </cell>
          <cell r="CB348">
            <v>0</v>
          </cell>
          <cell r="CC348">
            <v>0</v>
          </cell>
          <cell r="CD348">
            <v>0</v>
          </cell>
          <cell r="CE348">
            <v>0</v>
          </cell>
          <cell r="CF348">
            <v>5353.3</v>
          </cell>
          <cell r="CG348">
            <v>0</v>
          </cell>
          <cell r="CH348">
            <v>0</v>
          </cell>
          <cell r="CI348">
            <v>0</v>
          </cell>
          <cell r="CJ348">
            <v>0</v>
          </cell>
          <cell r="CK348">
            <v>0</v>
          </cell>
          <cell r="CL348">
            <v>4700.04</v>
          </cell>
        </row>
        <row r="349">
          <cell r="A349" t="str">
            <v>5105010160.106</v>
          </cell>
          <cell r="B349" t="str">
            <v>ค่าเสื่อมราคาระบบบำบัดน้ำเสีย - Interface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  <cell r="AA349">
            <v>0</v>
          </cell>
          <cell r="AB349">
            <v>0</v>
          </cell>
          <cell r="AC349">
            <v>0</v>
          </cell>
          <cell r="AD349">
            <v>0</v>
          </cell>
          <cell r="AE349">
            <v>0</v>
          </cell>
          <cell r="AF349">
            <v>0</v>
          </cell>
          <cell r="AG349">
            <v>0</v>
          </cell>
          <cell r="AH349">
            <v>0</v>
          </cell>
          <cell r="AI349">
            <v>0</v>
          </cell>
          <cell r="AJ349">
            <v>61000.04</v>
          </cell>
          <cell r="AK349">
            <v>5296.15</v>
          </cell>
          <cell r="AL349">
            <v>0</v>
          </cell>
          <cell r="AM349">
            <v>0</v>
          </cell>
          <cell r="AN349">
            <v>0</v>
          </cell>
          <cell r="AO349">
            <v>0</v>
          </cell>
          <cell r="AP349">
            <v>0</v>
          </cell>
          <cell r="AQ349">
            <v>0</v>
          </cell>
          <cell r="AR349">
            <v>0</v>
          </cell>
          <cell r="AS349">
            <v>0</v>
          </cell>
          <cell r="AT349">
            <v>0</v>
          </cell>
          <cell r="AU349">
            <v>0</v>
          </cell>
          <cell r="AV349">
            <v>0</v>
          </cell>
          <cell r="AW349">
            <v>5126.67</v>
          </cell>
          <cell r="AX349">
            <v>0</v>
          </cell>
          <cell r="AY349">
            <v>0</v>
          </cell>
          <cell r="AZ349">
            <v>7000</v>
          </cell>
          <cell r="BA349">
            <v>0</v>
          </cell>
          <cell r="BB349">
            <v>0</v>
          </cell>
          <cell r="BC349">
            <v>0</v>
          </cell>
          <cell r="BD349">
            <v>0</v>
          </cell>
          <cell r="BE349">
            <v>0</v>
          </cell>
          <cell r="BF349">
            <v>0</v>
          </cell>
          <cell r="BG349">
            <v>54859.68</v>
          </cell>
          <cell r="BH349">
            <v>31496.639999999999</v>
          </cell>
          <cell r="BI349">
            <v>55999.92</v>
          </cell>
          <cell r="BJ349">
            <v>0</v>
          </cell>
          <cell r="BK349">
            <v>0</v>
          </cell>
          <cell r="BL349">
            <v>0</v>
          </cell>
          <cell r="BM349">
            <v>0</v>
          </cell>
          <cell r="BN349">
            <v>0</v>
          </cell>
          <cell r="BO349">
            <v>16698.18</v>
          </cell>
          <cell r="BP349">
            <v>0</v>
          </cell>
          <cell r="BQ349">
            <v>246000</v>
          </cell>
          <cell r="BR349">
            <v>104166.6</v>
          </cell>
          <cell r="BS349">
            <v>0</v>
          </cell>
          <cell r="BT349">
            <v>0</v>
          </cell>
          <cell r="BU349">
            <v>0</v>
          </cell>
          <cell r="BV349">
            <v>0</v>
          </cell>
          <cell r="BW349">
            <v>1883.16</v>
          </cell>
          <cell r="BX349">
            <v>0</v>
          </cell>
          <cell r="BY349">
            <v>0</v>
          </cell>
          <cell r="BZ349">
            <v>158696.4</v>
          </cell>
          <cell r="CA349">
            <v>0</v>
          </cell>
          <cell r="CB349">
            <v>0</v>
          </cell>
          <cell r="CC349">
            <v>0</v>
          </cell>
          <cell r="CD349">
            <v>0</v>
          </cell>
          <cell r="CE349">
            <v>8482.44</v>
          </cell>
          <cell r="CF349">
            <v>0</v>
          </cell>
          <cell r="CG349">
            <v>0</v>
          </cell>
          <cell r="CH349">
            <v>0</v>
          </cell>
          <cell r="CI349">
            <v>0</v>
          </cell>
          <cell r="CJ349">
            <v>14000.04</v>
          </cell>
          <cell r="CK349">
            <v>0</v>
          </cell>
          <cell r="CL349">
            <v>0</v>
          </cell>
        </row>
        <row r="350">
          <cell r="A350" t="str">
            <v>5105010160.107</v>
          </cell>
          <cell r="B350" t="str">
            <v>ค่าเสื่อมราคาระบบไฟฟ้า  -Interface</v>
          </cell>
          <cell r="C350">
            <v>0</v>
          </cell>
          <cell r="D350">
            <v>264853.45</v>
          </cell>
          <cell r="E350">
            <v>23113.05</v>
          </cell>
          <cell r="F350">
            <v>0</v>
          </cell>
          <cell r="G350">
            <v>0</v>
          </cell>
          <cell r="H350">
            <v>85819.77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85209.48</v>
          </cell>
          <cell r="P350">
            <v>49666.67</v>
          </cell>
          <cell r="Q350">
            <v>239903.56</v>
          </cell>
          <cell r="R350">
            <v>5947.6</v>
          </cell>
          <cell r="S350">
            <v>83399.850000000006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41192.870000000003</v>
          </cell>
          <cell r="Y350">
            <v>19527.349999999999</v>
          </cell>
          <cell r="Z350">
            <v>0</v>
          </cell>
          <cell r="AA350">
            <v>0</v>
          </cell>
          <cell r="AB350">
            <v>26331.96</v>
          </cell>
          <cell r="AC350">
            <v>0</v>
          </cell>
          <cell r="AD350">
            <v>99733.33</v>
          </cell>
          <cell r="AE350">
            <v>0</v>
          </cell>
          <cell r="AF350">
            <v>8026.67</v>
          </cell>
          <cell r="AG350">
            <v>0</v>
          </cell>
          <cell r="AH350">
            <v>135309.15</v>
          </cell>
          <cell r="AI350">
            <v>51941.9</v>
          </cell>
          <cell r="AJ350">
            <v>3638.03</v>
          </cell>
          <cell r="AK350">
            <v>0</v>
          </cell>
          <cell r="AL350">
            <v>0</v>
          </cell>
          <cell r="AM350">
            <v>0</v>
          </cell>
          <cell r="AN350">
            <v>99966.65</v>
          </cell>
          <cell r="AO350">
            <v>0</v>
          </cell>
          <cell r="AP350">
            <v>114312.33</v>
          </cell>
          <cell r="AQ350">
            <v>0</v>
          </cell>
          <cell r="AR350">
            <v>0</v>
          </cell>
          <cell r="AS350">
            <v>68237.88</v>
          </cell>
          <cell r="AT350">
            <v>80058</v>
          </cell>
          <cell r="AU350">
            <v>0</v>
          </cell>
          <cell r="AV350">
            <v>0</v>
          </cell>
          <cell r="AW350">
            <v>0</v>
          </cell>
          <cell r="AX350">
            <v>0</v>
          </cell>
          <cell r="AY350">
            <v>0</v>
          </cell>
          <cell r="AZ350">
            <v>44062.16</v>
          </cell>
          <cell r="BA350">
            <v>0</v>
          </cell>
          <cell r="BB350">
            <v>0</v>
          </cell>
          <cell r="BC350">
            <v>73535.039999999994</v>
          </cell>
          <cell r="BD350">
            <v>334999</v>
          </cell>
          <cell r="BE350">
            <v>46666.6</v>
          </cell>
          <cell r="BF350">
            <v>0</v>
          </cell>
          <cell r="BG350">
            <v>874343.66</v>
          </cell>
          <cell r="BH350">
            <v>99999.96</v>
          </cell>
          <cell r="BI350">
            <v>105528.9</v>
          </cell>
          <cell r="BJ350">
            <v>6892.2</v>
          </cell>
          <cell r="BK350">
            <v>0</v>
          </cell>
          <cell r="BL350">
            <v>0</v>
          </cell>
          <cell r="BM350">
            <v>0</v>
          </cell>
          <cell r="BN350">
            <v>50666.67</v>
          </cell>
          <cell r="BO350">
            <v>0</v>
          </cell>
          <cell r="BP350">
            <v>0</v>
          </cell>
          <cell r="BQ350">
            <v>0</v>
          </cell>
          <cell r="BR350">
            <v>902071.04</v>
          </cell>
          <cell r="BS350">
            <v>0</v>
          </cell>
          <cell r="BT350">
            <v>0</v>
          </cell>
          <cell r="BU350">
            <v>0</v>
          </cell>
          <cell r="BV350">
            <v>0</v>
          </cell>
          <cell r="BW350">
            <v>0</v>
          </cell>
          <cell r="BX350">
            <v>124129.65</v>
          </cell>
          <cell r="BY350">
            <v>9800.0400000000009</v>
          </cell>
          <cell r="BZ350">
            <v>41333.35</v>
          </cell>
          <cell r="CA350">
            <v>0</v>
          </cell>
          <cell r="CB350">
            <v>0</v>
          </cell>
          <cell r="CC350">
            <v>0</v>
          </cell>
          <cell r="CD350">
            <v>0</v>
          </cell>
          <cell r="CE350">
            <v>0</v>
          </cell>
          <cell r="CF350">
            <v>0</v>
          </cell>
          <cell r="CG350">
            <v>0</v>
          </cell>
          <cell r="CH350">
            <v>33333.360000000001</v>
          </cell>
          <cell r="CI350">
            <v>0</v>
          </cell>
          <cell r="CJ350">
            <v>83065.320000000007</v>
          </cell>
          <cell r="CK350">
            <v>0</v>
          </cell>
          <cell r="CL350">
            <v>17199.96</v>
          </cell>
        </row>
        <row r="351">
          <cell r="A351" t="str">
            <v>5105010160.108</v>
          </cell>
          <cell r="B351" t="str">
            <v>ค่าเสื่อมราคาระบบโทรศัพท์ - Interface</v>
          </cell>
          <cell r="C351">
            <v>0</v>
          </cell>
          <cell r="D351">
            <v>0</v>
          </cell>
          <cell r="E351">
            <v>33269.29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6598.26</v>
          </cell>
          <cell r="R351">
            <v>46366.7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  <cell r="AA351">
            <v>0</v>
          </cell>
          <cell r="AB351">
            <v>0</v>
          </cell>
          <cell r="AC351">
            <v>0</v>
          </cell>
          <cell r="AD351">
            <v>0</v>
          </cell>
          <cell r="AE351">
            <v>0</v>
          </cell>
          <cell r="AF351">
            <v>0</v>
          </cell>
          <cell r="AG351">
            <v>0</v>
          </cell>
          <cell r="AH351">
            <v>0</v>
          </cell>
          <cell r="AI351">
            <v>0</v>
          </cell>
          <cell r="AJ351">
            <v>0</v>
          </cell>
          <cell r="AK351">
            <v>199388.55</v>
          </cell>
          <cell r="AL351">
            <v>0</v>
          </cell>
          <cell r="AM351">
            <v>0</v>
          </cell>
          <cell r="AN351">
            <v>0</v>
          </cell>
          <cell r="AO351">
            <v>0</v>
          </cell>
          <cell r="AP351">
            <v>0</v>
          </cell>
          <cell r="AQ351">
            <v>0</v>
          </cell>
          <cell r="AR351">
            <v>0</v>
          </cell>
          <cell r="AS351">
            <v>0</v>
          </cell>
          <cell r="AT351">
            <v>0</v>
          </cell>
          <cell r="AU351">
            <v>0</v>
          </cell>
          <cell r="AV351">
            <v>0</v>
          </cell>
          <cell r="AW351">
            <v>0</v>
          </cell>
          <cell r="AX351">
            <v>0</v>
          </cell>
          <cell r="AY351">
            <v>0</v>
          </cell>
          <cell r="AZ351">
            <v>0</v>
          </cell>
          <cell r="BA351">
            <v>0</v>
          </cell>
          <cell r="BB351">
            <v>0</v>
          </cell>
          <cell r="BC351">
            <v>263898.12</v>
          </cell>
          <cell r="BD351">
            <v>0</v>
          </cell>
          <cell r="BE351">
            <v>23933.26</v>
          </cell>
          <cell r="BF351">
            <v>0</v>
          </cell>
          <cell r="BG351">
            <v>11403.48</v>
          </cell>
          <cell r="BH351">
            <v>0</v>
          </cell>
          <cell r="BI351">
            <v>0</v>
          </cell>
          <cell r="BJ351">
            <v>15983.4</v>
          </cell>
          <cell r="BK351">
            <v>0</v>
          </cell>
          <cell r="BL351">
            <v>0</v>
          </cell>
          <cell r="BM351">
            <v>0</v>
          </cell>
          <cell r="BN351">
            <v>0</v>
          </cell>
          <cell r="BO351">
            <v>0</v>
          </cell>
          <cell r="BP351">
            <v>0</v>
          </cell>
          <cell r="BQ351">
            <v>0</v>
          </cell>
          <cell r="BR351">
            <v>32000.04</v>
          </cell>
          <cell r="BS351">
            <v>0</v>
          </cell>
          <cell r="BT351">
            <v>14380.8</v>
          </cell>
          <cell r="BU351">
            <v>0</v>
          </cell>
          <cell r="BV351">
            <v>7824.36</v>
          </cell>
          <cell r="BW351">
            <v>0</v>
          </cell>
          <cell r="BX351">
            <v>0</v>
          </cell>
          <cell r="BY351">
            <v>0</v>
          </cell>
          <cell r="BZ351">
            <v>19337.5</v>
          </cell>
          <cell r="CA351">
            <v>0</v>
          </cell>
          <cell r="CB351">
            <v>0</v>
          </cell>
          <cell r="CC351">
            <v>0</v>
          </cell>
          <cell r="CD351">
            <v>0</v>
          </cell>
          <cell r="CE351">
            <v>0</v>
          </cell>
          <cell r="CF351">
            <v>0</v>
          </cell>
          <cell r="CG351">
            <v>0</v>
          </cell>
          <cell r="CH351">
            <v>0</v>
          </cell>
          <cell r="CI351">
            <v>0</v>
          </cell>
          <cell r="CJ351">
            <v>511348.46</v>
          </cell>
          <cell r="CK351">
            <v>0</v>
          </cell>
          <cell r="CL351">
            <v>0</v>
          </cell>
        </row>
        <row r="352">
          <cell r="A352" t="str">
            <v>5105010160.109</v>
          </cell>
          <cell r="B352" t="str">
            <v>ค่าเสื่อมราคาระบบถนนภายใน - Interface</v>
          </cell>
          <cell r="C352">
            <v>0</v>
          </cell>
          <cell r="D352">
            <v>0</v>
          </cell>
          <cell r="E352">
            <v>29875.35</v>
          </cell>
          <cell r="F352">
            <v>0</v>
          </cell>
          <cell r="G352">
            <v>16668.28</v>
          </cell>
          <cell r="H352">
            <v>8492.92</v>
          </cell>
          <cell r="I352">
            <v>0</v>
          </cell>
          <cell r="J352">
            <v>22015.27</v>
          </cell>
          <cell r="K352">
            <v>0</v>
          </cell>
          <cell r="L352">
            <v>0</v>
          </cell>
          <cell r="M352">
            <v>225215.32</v>
          </cell>
          <cell r="N352">
            <v>45000</v>
          </cell>
          <cell r="O352">
            <v>0</v>
          </cell>
          <cell r="P352">
            <v>0</v>
          </cell>
          <cell r="Q352">
            <v>78536.070000000007</v>
          </cell>
          <cell r="R352">
            <v>61646.66</v>
          </cell>
          <cell r="S352">
            <v>32083.32</v>
          </cell>
          <cell r="T352">
            <v>103299.96</v>
          </cell>
          <cell r="U352">
            <v>35305.32</v>
          </cell>
          <cell r="V352">
            <v>4433.38</v>
          </cell>
          <cell r="W352">
            <v>0</v>
          </cell>
          <cell r="X352">
            <v>20756.11</v>
          </cell>
          <cell r="Y352">
            <v>225037.52</v>
          </cell>
          <cell r="Z352">
            <v>0</v>
          </cell>
          <cell r="AA352">
            <v>0</v>
          </cell>
          <cell r="AB352">
            <v>27701.279999999999</v>
          </cell>
          <cell r="AC352">
            <v>0</v>
          </cell>
          <cell r="AD352">
            <v>103410</v>
          </cell>
          <cell r="AE352">
            <v>36564.160000000003</v>
          </cell>
          <cell r="AF352">
            <v>0</v>
          </cell>
          <cell r="AG352">
            <v>28946.9</v>
          </cell>
          <cell r="AH352">
            <v>50222.18</v>
          </cell>
          <cell r="AI352">
            <v>0</v>
          </cell>
          <cell r="AJ352">
            <v>0</v>
          </cell>
          <cell r="AK352">
            <v>6278.15</v>
          </cell>
          <cell r="AL352">
            <v>0</v>
          </cell>
          <cell r="AM352">
            <v>0</v>
          </cell>
          <cell r="AN352">
            <v>38748.980000000003</v>
          </cell>
          <cell r="AO352">
            <v>0</v>
          </cell>
          <cell r="AP352">
            <v>14920.76</v>
          </cell>
          <cell r="AQ352">
            <v>0</v>
          </cell>
          <cell r="AR352">
            <v>0</v>
          </cell>
          <cell r="AS352">
            <v>0</v>
          </cell>
          <cell r="AT352">
            <v>68704.44</v>
          </cell>
          <cell r="AU352">
            <v>0</v>
          </cell>
          <cell r="AV352">
            <v>0</v>
          </cell>
          <cell r="AW352">
            <v>0</v>
          </cell>
          <cell r="AX352">
            <v>0</v>
          </cell>
          <cell r="AY352">
            <v>0</v>
          </cell>
          <cell r="AZ352">
            <v>13611.06</v>
          </cell>
          <cell r="BA352">
            <v>133066.68</v>
          </cell>
          <cell r="BB352">
            <v>0</v>
          </cell>
          <cell r="BC352">
            <v>2923.92</v>
          </cell>
          <cell r="BD352">
            <v>216953.33</v>
          </cell>
          <cell r="BE352">
            <v>0</v>
          </cell>
          <cell r="BF352">
            <v>17670</v>
          </cell>
          <cell r="BG352">
            <v>215771.83</v>
          </cell>
          <cell r="BH352">
            <v>56209.68</v>
          </cell>
          <cell r="BI352">
            <v>139999.82999999999</v>
          </cell>
          <cell r="BJ352">
            <v>19800</v>
          </cell>
          <cell r="BK352">
            <v>0</v>
          </cell>
          <cell r="BL352">
            <v>0</v>
          </cell>
          <cell r="BM352">
            <v>7333.33</v>
          </cell>
          <cell r="BN352">
            <v>35498.33</v>
          </cell>
          <cell r="BO352">
            <v>341320.06</v>
          </cell>
          <cell r="BP352">
            <v>13333.2</v>
          </cell>
          <cell r="BQ352">
            <v>0</v>
          </cell>
          <cell r="BR352">
            <v>14666.64</v>
          </cell>
          <cell r="BS352">
            <v>29900.04</v>
          </cell>
          <cell r="BT352">
            <v>0</v>
          </cell>
          <cell r="BU352">
            <v>270000</v>
          </cell>
          <cell r="BV352">
            <v>2723.76</v>
          </cell>
          <cell r="BW352">
            <v>34956.18</v>
          </cell>
          <cell r="BX352">
            <v>0</v>
          </cell>
          <cell r="BY352">
            <v>14799.96</v>
          </cell>
          <cell r="BZ352">
            <v>14464</v>
          </cell>
          <cell r="CA352">
            <v>0</v>
          </cell>
          <cell r="CB352">
            <v>99697.56</v>
          </cell>
          <cell r="CC352">
            <v>0</v>
          </cell>
          <cell r="CD352">
            <v>0</v>
          </cell>
          <cell r="CE352">
            <v>6333.36</v>
          </cell>
          <cell r="CF352">
            <v>13532.74</v>
          </cell>
          <cell r="CG352">
            <v>0</v>
          </cell>
          <cell r="CH352">
            <v>96300</v>
          </cell>
          <cell r="CI352">
            <v>0</v>
          </cell>
          <cell r="CJ352">
            <v>155640.1</v>
          </cell>
          <cell r="CK352">
            <v>0</v>
          </cell>
          <cell r="CL352">
            <v>2420.04</v>
          </cell>
        </row>
        <row r="353">
          <cell r="A353" t="str">
            <v>5105010161.101</v>
          </cell>
          <cell r="B353" t="str">
            <v>ค่าเสื่อมราคาครุภัณฑ์สำนักงาน- Interface</v>
          </cell>
          <cell r="C353">
            <v>1795452.4</v>
          </cell>
          <cell r="D353">
            <v>360540.11</v>
          </cell>
          <cell r="E353">
            <v>166030.1</v>
          </cell>
          <cell r="F353">
            <v>111110.26</v>
          </cell>
          <cell r="G353">
            <v>244170.63</v>
          </cell>
          <cell r="H353">
            <v>183049.12</v>
          </cell>
          <cell r="I353">
            <v>28630.75</v>
          </cell>
          <cell r="J353">
            <v>1554460.85</v>
          </cell>
          <cell r="K353">
            <v>25166.5</v>
          </cell>
          <cell r="L353">
            <v>368208.26</v>
          </cell>
          <cell r="M353">
            <v>487983.35999999999</v>
          </cell>
          <cell r="N353">
            <v>94434.28</v>
          </cell>
          <cell r="O353">
            <v>1144990.3700000001</v>
          </cell>
          <cell r="P353">
            <v>578091.25</v>
          </cell>
          <cell r="Q353">
            <v>379394.16</v>
          </cell>
          <cell r="R353">
            <v>581531.5</v>
          </cell>
          <cell r="S353">
            <v>529432.29</v>
          </cell>
          <cell r="T353">
            <v>608928.92000000004</v>
          </cell>
          <cell r="U353">
            <v>143243.91</v>
          </cell>
          <cell r="V353">
            <v>129237.05</v>
          </cell>
          <cell r="W353">
            <v>2153885.83</v>
          </cell>
          <cell r="X353">
            <v>380395.65</v>
          </cell>
          <cell r="Y353">
            <v>938807.25</v>
          </cell>
          <cell r="Z353">
            <v>431439.43</v>
          </cell>
          <cell r="AA353">
            <v>119440.97</v>
          </cell>
          <cell r="AB353">
            <v>112841.31</v>
          </cell>
          <cell r="AC353">
            <v>694394.18</v>
          </cell>
          <cell r="AD353">
            <v>875088.52</v>
          </cell>
          <cell r="AE353">
            <v>726767.24</v>
          </cell>
          <cell r="AF353">
            <v>197403.43</v>
          </cell>
          <cell r="AG353">
            <v>346333.21</v>
          </cell>
          <cell r="AH353">
            <v>675040.04</v>
          </cell>
          <cell r="AI353">
            <v>381382.26</v>
          </cell>
          <cell r="AJ353">
            <v>364288.22</v>
          </cell>
          <cell r="AK353">
            <v>3380824.1</v>
          </cell>
          <cell r="AL353">
            <v>293965.96999999997</v>
          </cell>
          <cell r="AM353">
            <v>357742.41</v>
          </cell>
          <cell r="AN353">
            <v>1763538.36</v>
          </cell>
          <cell r="AO353">
            <v>369011.93</v>
          </cell>
          <cell r="AP353">
            <v>801839.5</v>
          </cell>
          <cell r="AQ353">
            <v>70704.320000000007</v>
          </cell>
          <cell r="AR353">
            <v>3054387.42</v>
          </cell>
          <cell r="AS353">
            <v>338966.95</v>
          </cell>
          <cell r="AT353">
            <v>1107564.1100000001</v>
          </cell>
          <cell r="AU353">
            <v>1152901.74</v>
          </cell>
          <cell r="AV353">
            <v>351584.07</v>
          </cell>
          <cell r="AW353">
            <v>122004.68</v>
          </cell>
          <cell r="AX353">
            <v>187755.06</v>
          </cell>
          <cell r="AY353">
            <v>406839.34</v>
          </cell>
          <cell r="AZ353">
            <v>324667.27</v>
          </cell>
          <cell r="BA353">
            <v>1422999.3</v>
          </cell>
          <cell r="BB353">
            <v>1619937.37</v>
          </cell>
          <cell r="BC353">
            <v>779298.61</v>
          </cell>
          <cell r="BD353">
            <v>1074995.33</v>
          </cell>
          <cell r="BE353">
            <v>151437.91</v>
          </cell>
          <cell r="BF353">
            <v>303722.28000000003</v>
          </cell>
          <cell r="BG353">
            <v>3516558.61</v>
          </cell>
          <cell r="BH353">
            <v>387681.43</v>
          </cell>
          <cell r="BI353">
            <v>340015.26</v>
          </cell>
          <cell r="BJ353">
            <v>259430.76</v>
          </cell>
          <cell r="BK353">
            <v>118666.28</v>
          </cell>
          <cell r="BL353">
            <v>1964708.72</v>
          </cell>
          <cell r="BM353">
            <v>971458.39</v>
          </cell>
          <cell r="BN353">
            <v>861303.31</v>
          </cell>
          <cell r="BO353">
            <v>2359650.39</v>
          </cell>
          <cell r="BP353">
            <v>890279.86</v>
          </cell>
          <cell r="BQ353">
            <v>881484.11</v>
          </cell>
          <cell r="BR353">
            <v>7427486.4000000004</v>
          </cell>
          <cell r="BS353">
            <v>567777.29</v>
          </cell>
          <cell r="BT353">
            <v>290022.15000000002</v>
          </cell>
          <cell r="BU353">
            <v>965124.23</v>
          </cell>
          <cell r="BV353">
            <v>351626.23</v>
          </cell>
          <cell r="BW353">
            <v>344972.11</v>
          </cell>
          <cell r="BX353">
            <v>1509006.45</v>
          </cell>
          <cell r="BY353">
            <v>190964.19</v>
          </cell>
          <cell r="BZ353">
            <v>277704</v>
          </cell>
          <cell r="CA353">
            <v>356912.15</v>
          </cell>
          <cell r="CB353">
            <v>248351.06</v>
          </cell>
          <cell r="CC353">
            <v>1309221.99</v>
          </cell>
          <cell r="CD353">
            <v>632134.6</v>
          </cell>
          <cell r="CE353">
            <v>1013418.65</v>
          </cell>
          <cell r="CF353">
            <v>203499.79</v>
          </cell>
          <cell r="CG353">
            <v>376022.09</v>
          </cell>
          <cell r="CH353">
            <v>313221.19</v>
          </cell>
          <cell r="CI353">
            <v>177008.08</v>
          </cell>
          <cell r="CJ353">
            <v>1257187.96</v>
          </cell>
          <cell r="CK353">
            <v>140843.29</v>
          </cell>
          <cell r="CL353">
            <v>110583.14</v>
          </cell>
        </row>
        <row r="354">
          <cell r="A354" t="str">
            <v>5105010161.102</v>
          </cell>
          <cell r="B354" t="str">
            <v>ค่าเสื่อมราคาครุภัณฑ์ยานพาหนะและขนส่ง -Interface</v>
          </cell>
          <cell r="C354">
            <v>1018194.12</v>
          </cell>
          <cell r="D354">
            <v>240834.42</v>
          </cell>
          <cell r="E354">
            <v>0</v>
          </cell>
          <cell r="F354">
            <v>27638.11</v>
          </cell>
          <cell r="G354">
            <v>7337.49</v>
          </cell>
          <cell r="H354">
            <v>239268.77</v>
          </cell>
          <cell r="I354">
            <v>1093552.97</v>
          </cell>
          <cell r="J354">
            <v>275499</v>
          </cell>
          <cell r="K354">
            <v>0</v>
          </cell>
          <cell r="L354">
            <v>359402.86</v>
          </cell>
          <cell r="M354">
            <v>154519.14000000001</v>
          </cell>
          <cell r="N354">
            <v>513600.11</v>
          </cell>
          <cell r="O354">
            <v>883048.84</v>
          </cell>
          <cell r="P354">
            <v>367800</v>
          </cell>
          <cell r="Q354">
            <v>930566.67</v>
          </cell>
          <cell r="R354">
            <v>136305.32999999999</v>
          </cell>
          <cell r="S354">
            <v>215711.05</v>
          </cell>
          <cell r="T354">
            <v>562000.98</v>
          </cell>
          <cell r="U354">
            <v>5171.6499999999996</v>
          </cell>
          <cell r="V354">
            <v>0</v>
          </cell>
          <cell r="W354">
            <v>1346403.66</v>
          </cell>
          <cell r="X354">
            <v>3722</v>
          </cell>
          <cell r="Y354">
            <v>1570085.67</v>
          </cell>
          <cell r="Z354">
            <v>831250</v>
          </cell>
          <cell r="AA354">
            <v>341898.72</v>
          </cell>
          <cell r="AB354">
            <v>156399.96</v>
          </cell>
          <cell r="AC354">
            <v>879064.67</v>
          </cell>
          <cell r="AD354">
            <v>655873</v>
          </cell>
          <cell r="AE354">
            <v>341613.35</v>
          </cell>
          <cell r="AF354">
            <v>174200.03</v>
          </cell>
          <cell r="AG354">
            <v>555249</v>
          </cell>
          <cell r="AH354">
            <v>345428.7</v>
          </cell>
          <cell r="AI354">
            <v>0</v>
          </cell>
          <cell r="AJ354">
            <v>0</v>
          </cell>
          <cell r="AK354">
            <v>1262858.78</v>
          </cell>
          <cell r="AL354">
            <v>918898.8</v>
          </cell>
          <cell r="AM354">
            <v>355636.17</v>
          </cell>
          <cell r="AN354">
            <v>795745.29</v>
          </cell>
          <cell r="AO354">
            <v>155000.04</v>
          </cell>
          <cell r="AP354">
            <v>705650.58</v>
          </cell>
          <cell r="AQ354">
            <v>246000</v>
          </cell>
          <cell r="AR354">
            <v>1121000.04</v>
          </cell>
          <cell r="AS354">
            <v>612112.64000000001</v>
          </cell>
          <cell r="AT354">
            <v>697715.51</v>
          </cell>
          <cell r="AU354">
            <v>1255190.3500000001</v>
          </cell>
          <cell r="AV354">
            <v>155199.96</v>
          </cell>
          <cell r="AW354">
            <v>0</v>
          </cell>
          <cell r="AX354">
            <v>40547.9</v>
          </cell>
          <cell r="AY354">
            <v>99649.98</v>
          </cell>
          <cell r="AZ354">
            <v>359608.04</v>
          </cell>
          <cell r="BA354">
            <v>3979340.03</v>
          </cell>
          <cell r="BB354">
            <v>1323733.17</v>
          </cell>
          <cell r="BC354">
            <v>520363.53</v>
          </cell>
          <cell r="BD354">
            <v>634856.32999999996</v>
          </cell>
          <cell r="BE354">
            <v>0</v>
          </cell>
          <cell r="BF354">
            <v>234369.96</v>
          </cell>
          <cell r="BG354">
            <v>975290.16</v>
          </cell>
          <cell r="BH354">
            <v>359049.69</v>
          </cell>
          <cell r="BI354">
            <v>881399.15</v>
          </cell>
          <cell r="BJ354">
            <v>65966.66</v>
          </cell>
          <cell r="BK354">
            <v>827296</v>
          </cell>
          <cell r="BL354">
            <v>1077098</v>
          </cell>
          <cell r="BM354">
            <v>510400</v>
          </cell>
          <cell r="BN354">
            <v>398400</v>
          </cell>
          <cell r="BO354">
            <v>875181.32</v>
          </cell>
          <cell r="BP354">
            <v>675682.33</v>
          </cell>
          <cell r="BQ354">
            <v>283650</v>
          </cell>
          <cell r="BR354">
            <v>1413235.12</v>
          </cell>
          <cell r="BS354">
            <v>258934</v>
          </cell>
          <cell r="BT354">
            <v>361999.93</v>
          </cell>
          <cell r="BU354">
            <v>1385619.33</v>
          </cell>
          <cell r="BV354">
            <v>109343.76</v>
          </cell>
          <cell r="BW354">
            <v>1008499.01</v>
          </cell>
          <cell r="BX354">
            <v>870000</v>
          </cell>
          <cell r="BY354">
            <v>113733.32</v>
          </cell>
          <cell r="BZ354">
            <v>498452.62</v>
          </cell>
          <cell r="CA354">
            <v>0</v>
          </cell>
          <cell r="CB354">
            <v>405248.04</v>
          </cell>
          <cell r="CC354">
            <v>1523400</v>
          </cell>
          <cell r="CD354">
            <v>1116000</v>
          </cell>
          <cell r="CE354">
            <v>219502.02</v>
          </cell>
          <cell r="CF354">
            <v>116023.92</v>
          </cell>
          <cell r="CG354">
            <v>0</v>
          </cell>
          <cell r="CH354">
            <v>403800</v>
          </cell>
          <cell r="CI354">
            <v>1239.96</v>
          </cell>
          <cell r="CJ354">
            <v>1909501.01</v>
          </cell>
          <cell r="CK354">
            <v>544560</v>
          </cell>
          <cell r="CL354">
            <v>10500</v>
          </cell>
        </row>
        <row r="355">
          <cell r="A355" t="str">
            <v>5105010161.103</v>
          </cell>
          <cell r="B355" t="str">
            <v>ค่าเสื่อมราคาครุภัณฑ์ไฟฟ้าและวิทยุ - Interface</v>
          </cell>
          <cell r="C355">
            <v>968179.18</v>
          </cell>
          <cell r="D355">
            <v>59712.26</v>
          </cell>
          <cell r="E355">
            <v>7580.66</v>
          </cell>
          <cell r="F355">
            <v>276510</v>
          </cell>
          <cell r="G355">
            <v>308452.74</v>
          </cell>
          <cell r="H355">
            <v>147247.19</v>
          </cell>
          <cell r="I355">
            <v>0</v>
          </cell>
          <cell r="J355">
            <v>149154.26</v>
          </cell>
          <cell r="K355">
            <v>0</v>
          </cell>
          <cell r="L355">
            <v>16739.669999999998</v>
          </cell>
          <cell r="M355">
            <v>426960.3</v>
          </cell>
          <cell r="N355">
            <v>0</v>
          </cell>
          <cell r="O355">
            <v>185054.99</v>
          </cell>
          <cell r="P355">
            <v>32642.09</v>
          </cell>
          <cell r="Q355">
            <v>36436.67</v>
          </cell>
          <cell r="R355">
            <v>829497.57</v>
          </cell>
          <cell r="S355">
            <v>155432.63</v>
          </cell>
          <cell r="T355">
            <v>222859.04</v>
          </cell>
          <cell r="U355">
            <v>96388.44</v>
          </cell>
          <cell r="V355">
            <v>0</v>
          </cell>
          <cell r="W355">
            <v>657833.59</v>
          </cell>
          <cell r="X355">
            <v>113585.67</v>
          </cell>
          <cell r="Y355">
            <v>218541.64</v>
          </cell>
          <cell r="Z355">
            <v>9615.09</v>
          </cell>
          <cell r="AA355">
            <v>23657.9</v>
          </cell>
          <cell r="AB355">
            <v>4733.92</v>
          </cell>
          <cell r="AC355">
            <v>834922.18</v>
          </cell>
          <cell r="AD355">
            <v>45722.33</v>
          </cell>
          <cell r="AE355">
            <v>513770.67</v>
          </cell>
          <cell r="AF355">
            <v>59912.32</v>
          </cell>
          <cell r="AG355">
            <v>21319.01</v>
          </cell>
          <cell r="AH355">
            <v>41909.06</v>
          </cell>
          <cell r="AI355">
            <v>21845.24</v>
          </cell>
          <cell r="AJ355">
            <v>33690.53</v>
          </cell>
          <cell r="AK355">
            <v>670597.47</v>
          </cell>
          <cell r="AL355">
            <v>382463.67</v>
          </cell>
          <cell r="AM355">
            <v>39163</v>
          </cell>
          <cell r="AN355">
            <v>52732.33</v>
          </cell>
          <cell r="AO355">
            <v>169133.34</v>
          </cell>
          <cell r="AP355">
            <v>80555.570000000007</v>
          </cell>
          <cell r="AQ355">
            <v>12355.81</v>
          </cell>
          <cell r="AR355">
            <v>305664.77</v>
          </cell>
          <cell r="AS355">
            <v>49325</v>
          </cell>
          <cell r="AT355">
            <v>127602.58</v>
          </cell>
          <cell r="AU355">
            <v>483953.79</v>
          </cell>
          <cell r="AV355">
            <v>227955</v>
          </cell>
          <cell r="AW355">
            <v>88652.93</v>
          </cell>
          <cell r="AX355">
            <v>60277.34</v>
          </cell>
          <cell r="AY355">
            <v>449052.23</v>
          </cell>
          <cell r="AZ355">
            <v>263094.03000000003</v>
          </cell>
          <cell r="BA355">
            <v>314418.15000000002</v>
          </cell>
          <cell r="BB355">
            <v>527833.98</v>
          </cell>
          <cell r="BC355">
            <v>4043.82</v>
          </cell>
          <cell r="BD355">
            <v>65989.009999999995</v>
          </cell>
          <cell r="BE355">
            <v>60179.43</v>
          </cell>
          <cell r="BF355">
            <v>44738.720000000001</v>
          </cell>
          <cell r="BG355">
            <v>429879.29</v>
          </cell>
          <cell r="BH355">
            <v>27843.91</v>
          </cell>
          <cell r="BI355">
            <v>64740.32</v>
          </cell>
          <cell r="BJ355">
            <v>52517.98</v>
          </cell>
          <cell r="BK355">
            <v>5000.04</v>
          </cell>
          <cell r="BL355">
            <v>151237.73000000001</v>
          </cell>
          <cell r="BM355">
            <v>130867.45</v>
          </cell>
          <cell r="BN355">
            <v>239927.16</v>
          </cell>
          <cell r="BO355">
            <v>120269</v>
          </cell>
          <cell r="BP355">
            <v>268688.86</v>
          </cell>
          <cell r="BQ355">
            <v>39376.17</v>
          </cell>
          <cell r="BR355">
            <v>841719.9</v>
          </cell>
          <cell r="BS355">
            <v>306414.01</v>
          </cell>
          <cell r="BT355">
            <v>50400.67</v>
          </cell>
          <cell r="BU355">
            <v>154942.04</v>
          </cell>
          <cell r="BV355">
            <v>40774.28</v>
          </cell>
          <cell r="BW355">
            <v>18603.060000000001</v>
          </cell>
          <cell r="BX355">
            <v>148931.76999999999</v>
          </cell>
          <cell r="BY355">
            <v>62828.4</v>
          </cell>
          <cell r="BZ355">
            <v>80058.960000000006</v>
          </cell>
          <cell r="CA355">
            <v>276649.37</v>
          </cell>
          <cell r="CB355">
            <v>112459.93</v>
          </cell>
          <cell r="CC355">
            <v>57566.94</v>
          </cell>
          <cell r="CD355">
            <v>37418.199999999997</v>
          </cell>
          <cell r="CE355">
            <v>71984.759999999995</v>
          </cell>
          <cell r="CF355">
            <v>295600</v>
          </cell>
          <cell r="CG355">
            <v>34545.120000000003</v>
          </cell>
          <cell r="CH355">
            <v>111528.89</v>
          </cell>
          <cell r="CI355">
            <v>3186.7</v>
          </cell>
          <cell r="CJ355">
            <v>180619.93</v>
          </cell>
          <cell r="CK355">
            <v>24117.599999999999</v>
          </cell>
          <cell r="CL355">
            <v>20653.310000000001</v>
          </cell>
        </row>
        <row r="356">
          <cell r="A356" t="str">
            <v>5105010161.104</v>
          </cell>
          <cell r="B356" t="str">
            <v>ค่าเสื่อมราคาครุภัณฑ์โฆษณาและเผยแพร่ -  Interface</v>
          </cell>
          <cell r="C356">
            <v>439030.81</v>
          </cell>
          <cell r="D356">
            <v>58318.67</v>
          </cell>
          <cell r="E356">
            <v>79689.539999999994</v>
          </cell>
          <cell r="F356">
            <v>25791.24</v>
          </cell>
          <cell r="G356">
            <v>0</v>
          </cell>
          <cell r="H356">
            <v>26321.79</v>
          </cell>
          <cell r="I356">
            <v>4288.5600000000004</v>
          </cell>
          <cell r="J356">
            <v>28860.18</v>
          </cell>
          <cell r="K356">
            <v>2995.47</v>
          </cell>
          <cell r="L356">
            <v>58476.46</v>
          </cell>
          <cell r="M356">
            <v>118587.38</v>
          </cell>
          <cell r="N356">
            <v>0</v>
          </cell>
          <cell r="O356">
            <v>106386.65</v>
          </cell>
          <cell r="P356">
            <v>54475.87</v>
          </cell>
          <cell r="Q356">
            <v>97123.38</v>
          </cell>
          <cell r="R356">
            <v>93111.26</v>
          </cell>
          <cell r="S356">
            <v>67415.360000000001</v>
          </cell>
          <cell r="T356">
            <v>21158.16</v>
          </cell>
          <cell r="U356">
            <v>28687.37</v>
          </cell>
          <cell r="V356">
            <v>14398.68</v>
          </cell>
          <cell r="W356">
            <v>208418.61</v>
          </cell>
          <cell r="X356">
            <v>37433.339999999997</v>
          </cell>
          <cell r="Y356">
            <v>106952.83</v>
          </cell>
          <cell r="Z356">
            <v>65855.58</v>
          </cell>
          <cell r="AA356">
            <v>6999.92</v>
          </cell>
          <cell r="AB356">
            <v>27984.2</v>
          </cell>
          <cell r="AC356">
            <v>55951.519999999997</v>
          </cell>
          <cell r="AD356">
            <v>98353.32</v>
          </cell>
          <cell r="AE356">
            <v>8796.68</v>
          </cell>
          <cell r="AF356">
            <v>60100.25</v>
          </cell>
          <cell r="AG356">
            <v>21660.66</v>
          </cell>
          <cell r="AH356">
            <v>40452.76</v>
          </cell>
          <cell r="AI356">
            <v>4937.33</v>
          </cell>
          <cell r="AJ356">
            <v>11110</v>
          </cell>
          <cell r="AK356">
            <v>552717.24</v>
          </cell>
          <cell r="AL356">
            <v>59663.94</v>
          </cell>
          <cell r="AM356">
            <v>45903</v>
          </cell>
          <cell r="AN356">
            <v>73227</v>
          </cell>
          <cell r="AO356">
            <v>55850.94</v>
          </cell>
          <cell r="AP356">
            <v>54712.39</v>
          </cell>
          <cell r="AQ356">
            <v>13473.54</v>
          </cell>
          <cell r="AR356">
            <v>85712.37</v>
          </cell>
          <cell r="AS356">
            <v>36935.57</v>
          </cell>
          <cell r="AT356">
            <v>266062.51</v>
          </cell>
          <cell r="AU356">
            <v>74512.62</v>
          </cell>
          <cell r="AV356">
            <v>34612.199999999997</v>
          </cell>
          <cell r="AW356">
            <v>29296.83</v>
          </cell>
          <cell r="AX356">
            <v>83002.850000000006</v>
          </cell>
          <cell r="AY356">
            <v>11060.04</v>
          </cell>
          <cell r="AZ356">
            <v>56106.080000000002</v>
          </cell>
          <cell r="BA356">
            <v>73614.210000000006</v>
          </cell>
          <cell r="BB356">
            <v>60487.65</v>
          </cell>
          <cell r="BC356">
            <v>219866.71</v>
          </cell>
          <cell r="BD356">
            <v>160624.88</v>
          </cell>
          <cell r="BE356">
            <v>93859.54</v>
          </cell>
          <cell r="BF356">
            <v>92708.6</v>
          </cell>
          <cell r="BG356">
            <v>88082.75</v>
          </cell>
          <cell r="BH356">
            <v>11042</v>
          </cell>
          <cell r="BI356">
            <v>25527.200000000001</v>
          </cell>
          <cell r="BJ356">
            <v>178567.32</v>
          </cell>
          <cell r="BK356">
            <v>131166.35999999999</v>
          </cell>
          <cell r="BL356">
            <v>347743.14</v>
          </cell>
          <cell r="BM356">
            <v>21723</v>
          </cell>
          <cell r="BN356">
            <v>64856.6</v>
          </cell>
          <cell r="BO356">
            <v>127917.63</v>
          </cell>
          <cell r="BP356">
            <v>49175.15</v>
          </cell>
          <cell r="BQ356">
            <v>48088.58</v>
          </cell>
          <cell r="BR356">
            <v>559993.12</v>
          </cell>
          <cell r="BS356">
            <v>73593.31</v>
          </cell>
          <cell r="BT356">
            <v>182699.03</v>
          </cell>
          <cell r="BU356">
            <v>52014.69</v>
          </cell>
          <cell r="BV356">
            <v>54859.46</v>
          </cell>
          <cell r="BW356">
            <v>32337.52</v>
          </cell>
          <cell r="BX356">
            <v>295125.71999999997</v>
          </cell>
          <cell r="BY356">
            <v>12333.03</v>
          </cell>
          <cell r="BZ356">
            <v>37734.480000000003</v>
          </cell>
          <cell r="CA356">
            <v>173423.02</v>
          </cell>
          <cell r="CB356">
            <v>5999</v>
          </cell>
          <cell r="CC356">
            <v>99886.01</v>
          </cell>
          <cell r="CD356">
            <v>42753.66</v>
          </cell>
          <cell r="CE356">
            <v>325437.15000000002</v>
          </cell>
          <cell r="CF356">
            <v>81015.83</v>
          </cell>
          <cell r="CG356">
            <v>22999.439999999999</v>
          </cell>
          <cell r="CH356">
            <v>0</v>
          </cell>
          <cell r="CI356">
            <v>24478.9</v>
          </cell>
          <cell r="CJ356">
            <v>351087.3</v>
          </cell>
          <cell r="CK356">
            <v>116603.04</v>
          </cell>
          <cell r="CL356">
            <v>5178</v>
          </cell>
        </row>
        <row r="357">
          <cell r="A357" t="str">
            <v>5105010161.105</v>
          </cell>
          <cell r="B357" t="str">
            <v>ค่าเสื่อมราคาครุภัณฑ์การเกษตร- Interface</v>
          </cell>
          <cell r="C357">
            <v>195528.11</v>
          </cell>
          <cell r="D357">
            <v>106484.55</v>
          </cell>
          <cell r="E357">
            <v>9693.42</v>
          </cell>
          <cell r="F357">
            <v>3223.98</v>
          </cell>
          <cell r="G357">
            <v>4301.97</v>
          </cell>
          <cell r="H357">
            <v>0</v>
          </cell>
          <cell r="I357">
            <v>6142.06</v>
          </cell>
          <cell r="J357">
            <v>7260.14</v>
          </cell>
          <cell r="K357">
            <v>6146.64</v>
          </cell>
          <cell r="L357">
            <v>0</v>
          </cell>
          <cell r="M357">
            <v>31989.16</v>
          </cell>
          <cell r="N357">
            <v>0</v>
          </cell>
          <cell r="O357">
            <v>68439.960000000006</v>
          </cell>
          <cell r="P357">
            <v>48248.98</v>
          </cell>
          <cell r="Q357">
            <v>2123.61</v>
          </cell>
          <cell r="R357">
            <v>99.42</v>
          </cell>
          <cell r="S357">
            <v>14939.81</v>
          </cell>
          <cell r="T357">
            <v>27365.64</v>
          </cell>
          <cell r="U357">
            <v>42840.02</v>
          </cell>
          <cell r="V357">
            <v>0</v>
          </cell>
          <cell r="W357">
            <v>8640.56</v>
          </cell>
          <cell r="X357">
            <v>63144.33</v>
          </cell>
          <cell r="Y357">
            <v>0</v>
          </cell>
          <cell r="Z357">
            <v>20000.04</v>
          </cell>
          <cell r="AA357">
            <v>15928.67</v>
          </cell>
          <cell r="AB357">
            <v>14582.38</v>
          </cell>
          <cell r="AC357">
            <v>108526.16</v>
          </cell>
          <cell r="AD357">
            <v>17043.62</v>
          </cell>
          <cell r="AE357">
            <v>22250.01</v>
          </cell>
          <cell r="AF357">
            <v>35375.42</v>
          </cell>
          <cell r="AG357">
            <v>29707.279999999999</v>
          </cell>
          <cell r="AH357">
            <v>31254.83</v>
          </cell>
          <cell r="AI357">
            <v>91736.17</v>
          </cell>
          <cell r="AJ357">
            <v>7800</v>
          </cell>
          <cell r="AK357">
            <v>73921.460000000006</v>
          </cell>
          <cell r="AL357">
            <v>0</v>
          </cell>
          <cell r="AM357">
            <v>7500</v>
          </cell>
          <cell r="AN357">
            <v>7499.99</v>
          </cell>
          <cell r="AO357">
            <v>14691.66</v>
          </cell>
          <cell r="AP357">
            <v>46281.760000000002</v>
          </cell>
          <cell r="AQ357">
            <v>0</v>
          </cell>
          <cell r="AR357">
            <v>65841.69</v>
          </cell>
          <cell r="AS357">
            <v>3000</v>
          </cell>
          <cell r="AT357">
            <v>4933.32</v>
          </cell>
          <cell r="AU357">
            <v>18906.34</v>
          </cell>
          <cell r="AV357">
            <v>20167.34</v>
          </cell>
          <cell r="AW357">
            <v>2050.83</v>
          </cell>
          <cell r="AX357">
            <v>0</v>
          </cell>
          <cell r="AY357">
            <v>46229.85</v>
          </cell>
          <cell r="AZ357">
            <v>30616.92</v>
          </cell>
          <cell r="BA357">
            <v>0</v>
          </cell>
          <cell r="BB357">
            <v>35276.68</v>
          </cell>
          <cell r="BC357">
            <v>14970.86</v>
          </cell>
          <cell r="BD357">
            <v>46000.21</v>
          </cell>
          <cell r="BE357">
            <v>0</v>
          </cell>
          <cell r="BF357">
            <v>32571.599999999999</v>
          </cell>
          <cell r="BG357">
            <v>48447</v>
          </cell>
          <cell r="BH357">
            <v>3049.7</v>
          </cell>
          <cell r="BI357">
            <v>1874.8</v>
          </cell>
          <cell r="BJ357">
            <v>2199.9</v>
          </cell>
          <cell r="BK357">
            <v>7458.42</v>
          </cell>
          <cell r="BL357">
            <v>122467.47</v>
          </cell>
          <cell r="BM357">
            <v>0</v>
          </cell>
          <cell r="BN357">
            <v>99969.25</v>
          </cell>
          <cell r="BO357">
            <v>19282.29</v>
          </cell>
          <cell r="BP357">
            <v>161729.78</v>
          </cell>
          <cell r="BQ357">
            <v>7606.28</v>
          </cell>
          <cell r="BR357">
            <v>506249.56</v>
          </cell>
          <cell r="BS357">
            <v>0</v>
          </cell>
          <cell r="BT357">
            <v>20326.509999999998</v>
          </cell>
          <cell r="BU357">
            <v>16339.2</v>
          </cell>
          <cell r="BV357">
            <v>0</v>
          </cell>
          <cell r="BW357">
            <v>13411.68</v>
          </cell>
          <cell r="BX357">
            <v>0</v>
          </cell>
          <cell r="BY357">
            <v>22916.7</v>
          </cell>
          <cell r="BZ357">
            <v>3637.53</v>
          </cell>
          <cell r="CA357">
            <v>0</v>
          </cell>
          <cell r="CB357">
            <v>1860</v>
          </cell>
          <cell r="CC357">
            <v>0</v>
          </cell>
          <cell r="CD357">
            <v>0</v>
          </cell>
          <cell r="CE357">
            <v>2476.4299999999998</v>
          </cell>
          <cell r="CF357">
            <v>0</v>
          </cell>
          <cell r="CG357">
            <v>4749.4799999999996</v>
          </cell>
          <cell r="CH357">
            <v>3520.79</v>
          </cell>
          <cell r="CI357">
            <v>7555.32</v>
          </cell>
          <cell r="CJ357">
            <v>0</v>
          </cell>
          <cell r="CK357">
            <v>1700.04</v>
          </cell>
          <cell r="CL357">
            <v>0</v>
          </cell>
        </row>
        <row r="358">
          <cell r="A358" t="str">
            <v>5105010161.106</v>
          </cell>
          <cell r="B358" t="str">
            <v>ค่าเสื่อมราคาครุภัณฑ์ก่อสร้าง -Interface</v>
          </cell>
          <cell r="C358">
            <v>10224.64</v>
          </cell>
          <cell r="D358">
            <v>2133.46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12938.79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6299.82</v>
          </cell>
          <cell r="T358">
            <v>1120.02</v>
          </cell>
          <cell r="U358">
            <v>0</v>
          </cell>
          <cell r="V358">
            <v>0</v>
          </cell>
          <cell r="W358">
            <v>0</v>
          </cell>
          <cell r="X358">
            <v>13029.17</v>
          </cell>
          <cell r="Y358">
            <v>0</v>
          </cell>
          <cell r="Z358">
            <v>4666.68</v>
          </cell>
          <cell r="AA358">
            <v>0</v>
          </cell>
          <cell r="AB358">
            <v>0</v>
          </cell>
          <cell r="AC358">
            <v>72505.66</v>
          </cell>
          <cell r="AD358">
            <v>39457.33</v>
          </cell>
          <cell r="AE358">
            <v>1202.75</v>
          </cell>
          <cell r="AF358">
            <v>160696.68</v>
          </cell>
          <cell r="AG358">
            <v>0</v>
          </cell>
          <cell r="AH358">
            <v>9344</v>
          </cell>
          <cell r="AI358">
            <v>15214.77</v>
          </cell>
          <cell r="AJ358">
            <v>16099.84</v>
          </cell>
          <cell r="AK358">
            <v>20633.45</v>
          </cell>
          <cell r="AL358">
            <v>0</v>
          </cell>
          <cell r="AM358">
            <v>6707.33</v>
          </cell>
          <cell r="AN358">
            <v>0</v>
          </cell>
          <cell r="AO358">
            <v>0</v>
          </cell>
          <cell r="AP358">
            <v>0</v>
          </cell>
          <cell r="AQ358">
            <v>0</v>
          </cell>
          <cell r="AR358">
            <v>53949.72</v>
          </cell>
          <cell r="AS358">
            <v>0</v>
          </cell>
          <cell r="AT358">
            <v>5454.72</v>
          </cell>
          <cell r="AU358">
            <v>2892.34</v>
          </cell>
          <cell r="AV358">
            <v>0</v>
          </cell>
          <cell r="AW358">
            <v>0</v>
          </cell>
          <cell r="AX358">
            <v>0</v>
          </cell>
          <cell r="AY358">
            <v>0</v>
          </cell>
          <cell r="AZ358">
            <v>0</v>
          </cell>
          <cell r="BA358">
            <v>10808.75</v>
          </cell>
          <cell r="BB358">
            <v>53456.37</v>
          </cell>
          <cell r="BC358">
            <v>0</v>
          </cell>
          <cell r="BD358">
            <v>0</v>
          </cell>
          <cell r="BE358">
            <v>0</v>
          </cell>
          <cell r="BF358">
            <v>0</v>
          </cell>
          <cell r="BG358">
            <v>41493.61</v>
          </cell>
          <cell r="BH358">
            <v>9414.6</v>
          </cell>
          <cell r="BI358">
            <v>0</v>
          </cell>
          <cell r="BJ358">
            <v>39660</v>
          </cell>
          <cell r="BK358">
            <v>0</v>
          </cell>
          <cell r="BL358">
            <v>0</v>
          </cell>
          <cell r="BM358">
            <v>19000</v>
          </cell>
          <cell r="BN358">
            <v>0</v>
          </cell>
          <cell r="BO358">
            <v>0</v>
          </cell>
          <cell r="BP358">
            <v>0</v>
          </cell>
          <cell r="BQ358">
            <v>30240.85</v>
          </cell>
          <cell r="BR358">
            <v>0</v>
          </cell>
          <cell r="BS358">
            <v>0</v>
          </cell>
          <cell r="BT358">
            <v>0</v>
          </cell>
          <cell r="BU358">
            <v>1149.96</v>
          </cell>
          <cell r="BV358">
            <v>0</v>
          </cell>
          <cell r="BW358">
            <v>9332.43</v>
          </cell>
          <cell r="BX358">
            <v>0</v>
          </cell>
          <cell r="BY358">
            <v>0</v>
          </cell>
          <cell r="BZ358">
            <v>4304.05</v>
          </cell>
          <cell r="CA358">
            <v>0</v>
          </cell>
          <cell r="CB358">
            <v>0</v>
          </cell>
          <cell r="CC358">
            <v>0</v>
          </cell>
          <cell r="CD358">
            <v>0</v>
          </cell>
          <cell r="CE358">
            <v>10833.75</v>
          </cell>
          <cell r="CF358">
            <v>11578</v>
          </cell>
          <cell r="CG358">
            <v>0</v>
          </cell>
          <cell r="CH358">
            <v>0</v>
          </cell>
          <cell r="CI358">
            <v>0</v>
          </cell>
          <cell r="CJ358">
            <v>0</v>
          </cell>
          <cell r="CK358">
            <v>0</v>
          </cell>
          <cell r="CL358">
            <v>47989.56</v>
          </cell>
        </row>
        <row r="359">
          <cell r="A359" t="str">
            <v>5105010161.107</v>
          </cell>
          <cell r="B359" t="str">
            <v>ค่าเสื่อมราคาครุภัณฑ์วิทยาศาสตร์และการแพทย์ -Interface</v>
          </cell>
          <cell r="C359">
            <v>30682820.809999999</v>
          </cell>
          <cell r="D359">
            <v>1513128.98</v>
          </cell>
          <cell r="E359">
            <v>2156282.77</v>
          </cell>
          <cell r="F359">
            <v>2017080.31</v>
          </cell>
          <cell r="G359">
            <v>700929.99</v>
          </cell>
          <cell r="H359">
            <v>2214507.9</v>
          </cell>
          <cell r="I359">
            <v>3475767.92</v>
          </cell>
          <cell r="J359">
            <v>7002410.3300000001</v>
          </cell>
          <cell r="K359">
            <v>13504.38</v>
          </cell>
          <cell r="L359">
            <v>1417346.22</v>
          </cell>
          <cell r="M359">
            <v>4386382.0199999996</v>
          </cell>
          <cell r="N359">
            <v>1106638.2</v>
          </cell>
          <cell r="O359">
            <v>25792766.52</v>
          </cell>
          <cell r="P359">
            <v>2622231.2799999998</v>
          </cell>
          <cell r="Q359">
            <v>2176804.77</v>
          </cell>
          <cell r="R359">
            <v>8913545.3100000005</v>
          </cell>
          <cell r="S359">
            <v>2468251.34</v>
          </cell>
          <cell r="T359">
            <v>2616978.23</v>
          </cell>
          <cell r="U359">
            <v>1491806.93</v>
          </cell>
          <cell r="V359">
            <v>997206.57</v>
          </cell>
          <cell r="W359">
            <v>37606615.07</v>
          </cell>
          <cell r="X359">
            <v>923793</v>
          </cell>
          <cell r="Y359">
            <v>3406406.72</v>
          </cell>
          <cell r="Z359">
            <v>1632653.07</v>
          </cell>
          <cell r="AA359">
            <v>1058461.24</v>
          </cell>
          <cell r="AB359">
            <v>982396.19</v>
          </cell>
          <cell r="AC359">
            <v>2629179.5499999998</v>
          </cell>
          <cell r="AD359">
            <v>9599192.8699999992</v>
          </cell>
          <cell r="AE359">
            <v>2335703.9500000002</v>
          </cell>
          <cell r="AF359">
            <v>1608301.95</v>
          </cell>
          <cell r="AG359">
            <v>2263861.9300000002</v>
          </cell>
          <cell r="AH359">
            <v>5764983.9000000004</v>
          </cell>
          <cell r="AI359">
            <v>2110596.4700000002</v>
          </cell>
          <cell r="AJ359">
            <v>1570900.42</v>
          </cell>
          <cell r="AK359">
            <v>60719577.280000001</v>
          </cell>
          <cell r="AL359">
            <v>1935831.52</v>
          </cell>
          <cell r="AM359">
            <v>2207343.06</v>
          </cell>
          <cell r="AN359">
            <v>7391593.2000000002</v>
          </cell>
          <cell r="AO359">
            <v>7117160.3600000003</v>
          </cell>
          <cell r="AP359">
            <v>3056312.64</v>
          </cell>
          <cell r="AQ359">
            <v>888311.71</v>
          </cell>
          <cell r="AR359">
            <v>16277508.42</v>
          </cell>
          <cell r="AS359">
            <v>2046927.29</v>
          </cell>
          <cell r="AT359">
            <v>5344988.1100000003</v>
          </cell>
          <cell r="AU359">
            <v>5178952.6500000004</v>
          </cell>
          <cell r="AV359">
            <v>1741232.35</v>
          </cell>
          <cell r="AW359">
            <v>1747232.72</v>
          </cell>
          <cell r="AX359">
            <v>4391917.84</v>
          </cell>
          <cell r="AY359">
            <v>3023666.85</v>
          </cell>
          <cell r="AZ359">
            <v>1386783.13</v>
          </cell>
          <cell r="BA359">
            <v>26828799.859999999</v>
          </cell>
          <cell r="BB359">
            <v>3713677.09</v>
          </cell>
          <cell r="BC359">
            <v>22682777.309999999</v>
          </cell>
          <cell r="BD359">
            <v>6942013.2300000004</v>
          </cell>
          <cell r="BE359">
            <v>643185.5</v>
          </cell>
          <cell r="BF359">
            <v>741091.64</v>
          </cell>
          <cell r="BG359">
            <v>27769165.859999999</v>
          </cell>
          <cell r="BH359">
            <v>1458193.36</v>
          </cell>
          <cell r="BI359">
            <v>1062387.6100000001</v>
          </cell>
          <cell r="BJ359">
            <v>1165811.68</v>
          </cell>
          <cell r="BK359">
            <v>1249437.6599999999</v>
          </cell>
          <cell r="BL359">
            <v>27874140.359999999</v>
          </cell>
          <cell r="BM359">
            <v>5892771.75</v>
          </cell>
          <cell r="BN359">
            <v>3691256.62</v>
          </cell>
          <cell r="BO359">
            <v>8103653.3099999996</v>
          </cell>
          <cell r="BP359">
            <v>2694227.06</v>
          </cell>
          <cell r="BQ359">
            <v>3236480.28</v>
          </cell>
          <cell r="BR359">
            <v>93643808.049999997</v>
          </cell>
          <cell r="BS359">
            <v>3217799.89</v>
          </cell>
          <cell r="BT359">
            <v>3827922.51</v>
          </cell>
          <cell r="BU359">
            <v>19230403.359999999</v>
          </cell>
          <cell r="BV359">
            <v>822426.28</v>
          </cell>
          <cell r="BW359">
            <v>1905793.6</v>
          </cell>
          <cell r="BX359">
            <v>7389370.5300000003</v>
          </cell>
          <cell r="BY359">
            <v>1270114</v>
          </cell>
          <cell r="BZ359">
            <v>1055969.21</v>
          </cell>
          <cell r="CA359">
            <v>2554527.8199999998</v>
          </cell>
          <cell r="CB359">
            <v>2665946.56</v>
          </cell>
          <cell r="CC359">
            <v>9998014.2699999996</v>
          </cell>
          <cell r="CD359">
            <v>4261216.41</v>
          </cell>
          <cell r="CE359">
            <v>4250158.9400000004</v>
          </cell>
          <cell r="CF359">
            <v>1947518.37</v>
          </cell>
          <cell r="CG359">
            <v>1276143.24</v>
          </cell>
          <cell r="CH359">
            <v>1975362.23</v>
          </cell>
          <cell r="CI359">
            <v>803829.98</v>
          </cell>
          <cell r="CJ359">
            <v>9713723.25</v>
          </cell>
          <cell r="CK359">
            <v>1834224.62</v>
          </cell>
          <cell r="CL359">
            <v>587007.74</v>
          </cell>
        </row>
        <row r="360">
          <cell r="A360" t="str">
            <v>5105010161.108</v>
          </cell>
          <cell r="B360" t="str">
            <v>ค่าเสื่อมราคาอุปกรณ์คอมพิวเตอร์ -  Interface</v>
          </cell>
          <cell r="C360">
            <v>1407458.3</v>
          </cell>
          <cell r="D360">
            <v>127750.71</v>
          </cell>
          <cell r="E360">
            <v>109751.71</v>
          </cell>
          <cell r="F360">
            <v>158330.91</v>
          </cell>
          <cell r="G360">
            <v>138822.22</v>
          </cell>
          <cell r="H360">
            <v>73523.929999999993</v>
          </cell>
          <cell r="I360">
            <v>77836.94</v>
          </cell>
          <cell r="J360">
            <v>202872.6</v>
          </cell>
          <cell r="K360">
            <v>41030.79</v>
          </cell>
          <cell r="L360">
            <v>107742.3</v>
          </cell>
          <cell r="M360">
            <v>328131.28999999998</v>
          </cell>
          <cell r="N360">
            <v>73729.2</v>
          </cell>
          <cell r="O360">
            <v>844486.65</v>
          </cell>
          <cell r="P360">
            <v>601337.31999999995</v>
          </cell>
          <cell r="Q360">
            <v>299174.99</v>
          </cell>
          <cell r="R360">
            <v>245644.62</v>
          </cell>
          <cell r="S360">
            <v>223587.23</v>
          </cell>
          <cell r="T360">
            <v>288695.36</v>
          </cell>
          <cell r="U360">
            <v>110108.24</v>
          </cell>
          <cell r="V360">
            <v>58175.17</v>
          </cell>
          <cell r="W360">
            <v>3097527.4</v>
          </cell>
          <cell r="X360">
            <v>159359.96</v>
          </cell>
          <cell r="Y360">
            <v>471116.19</v>
          </cell>
          <cell r="Z360">
            <v>233242.21</v>
          </cell>
          <cell r="AA360">
            <v>146775.94</v>
          </cell>
          <cell r="AB360">
            <v>119119.48</v>
          </cell>
          <cell r="AC360">
            <v>265930.56</v>
          </cell>
          <cell r="AD360">
            <v>975433.3</v>
          </cell>
          <cell r="AE360">
            <v>226272.13</v>
          </cell>
          <cell r="AF360">
            <v>144443.35</v>
          </cell>
          <cell r="AG360">
            <v>125931.02</v>
          </cell>
          <cell r="AH360">
            <v>461377.52</v>
          </cell>
          <cell r="AI360">
            <v>273140.86</v>
          </cell>
          <cell r="AJ360">
            <v>325400.01</v>
          </cell>
          <cell r="AK360">
            <v>2194961.61</v>
          </cell>
          <cell r="AL360">
            <v>208615.48</v>
          </cell>
          <cell r="AM360">
            <v>368776.81</v>
          </cell>
          <cell r="AN360">
            <v>363454.87</v>
          </cell>
          <cell r="AO360">
            <v>450365.71</v>
          </cell>
          <cell r="AP360">
            <v>421696.7</v>
          </cell>
          <cell r="AQ360">
            <v>108921.42</v>
          </cell>
          <cell r="AR360">
            <v>639945.11</v>
          </cell>
          <cell r="AS360">
            <v>127847.35</v>
          </cell>
          <cell r="AT360">
            <v>938111.6</v>
          </cell>
          <cell r="AU360">
            <v>260191.6</v>
          </cell>
          <cell r="AV360">
            <v>222141.79</v>
          </cell>
          <cell r="AW360">
            <v>109183.9</v>
          </cell>
          <cell r="AX360">
            <v>333291.03000000003</v>
          </cell>
          <cell r="AY360">
            <v>135252.68</v>
          </cell>
          <cell r="AZ360">
            <v>79683.179999999993</v>
          </cell>
          <cell r="BA360">
            <v>2035638.1</v>
          </cell>
          <cell r="BB360">
            <v>384851.78</v>
          </cell>
          <cell r="BC360">
            <v>499062.33</v>
          </cell>
          <cell r="BD360">
            <v>207185.44</v>
          </cell>
          <cell r="BE360">
            <v>187002.57</v>
          </cell>
          <cell r="BF360">
            <v>200124.44</v>
          </cell>
          <cell r="BG360">
            <v>1713534.02</v>
          </cell>
          <cell r="BH360">
            <v>247285.1</v>
          </cell>
          <cell r="BI360">
            <v>175928.13</v>
          </cell>
          <cell r="BJ360">
            <v>219570.16</v>
          </cell>
          <cell r="BK360">
            <v>74765.5</v>
          </cell>
          <cell r="BL360">
            <v>1728497.81</v>
          </cell>
          <cell r="BM360">
            <v>328332.5</v>
          </cell>
          <cell r="BN360">
            <v>544841.56999999995</v>
          </cell>
          <cell r="BO360">
            <v>652612.73</v>
          </cell>
          <cell r="BP360">
            <v>352236.88</v>
          </cell>
          <cell r="BQ360">
            <v>546023.84</v>
          </cell>
          <cell r="BR360">
            <v>6502092.3499999996</v>
          </cell>
          <cell r="BS360">
            <v>294535</v>
          </cell>
          <cell r="BT360">
            <v>128998.02</v>
          </cell>
          <cell r="BU360">
            <v>557741.48</v>
          </cell>
          <cell r="BV360">
            <v>225143.65</v>
          </cell>
          <cell r="BW360">
            <v>173472.84</v>
          </cell>
          <cell r="BX360">
            <v>402039.15</v>
          </cell>
          <cell r="BY360">
            <v>287993.40000000002</v>
          </cell>
          <cell r="BZ360">
            <v>569464.93999999994</v>
          </cell>
          <cell r="CA360">
            <v>260665.12</v>
          </cell>
          <cell r="CB360">
            <v>181207.46</v>
          </cell>
          <cell r="CC360">
            <v>454407.83</v>
          </cell>
          <cell r="CD360">
            <v>375802.11</v>
          </cell>
          <cell r="CE360">
            <v>632460.21</v>
          </cell>
          <cell r="CF360">
            <v>233821.11</v>
          </cell>
          <cell r="CG360">
            <v>176987.83</v>
          </cell>
          <cell r="CH360">
            <v>278574.87</v>
          </cell>
          <cell r="CI360">
            <v>209785.12</v>
          </cell>
          <cell r="CJ360">
            <v>1130616.76</v>
          </cell>
          <cell r="CK360">
            <v>244874.16</v>
          </cell>
          <cell r="CL360">
            <v>209493.53</v>
          </cell>
        </row>
        <row r="361">
          <cell r="A361" t="str">
            <v>5105010161.109</v>
          </cell>
          <cell r="B361" t="str">
            <v>ค่าเสื่อมราคาครุภัณฑ์งานบ้านงานครัว -Interface</v>
          </cell>
          <cell r="C361">
            <v>1684597.78</v>
          </cell>
          <cell r="D361">
            <v>90635.32</v>
          </cell>
          <cell r="E361">
            <v>26595.85</v>
          </cell>
          <cell r="F361">
            <v>75636.77</v>
          </cell>
          <cell r="G361">
            <v>161495.75</v>
          </cell>
          <cell r="H361">
            <v>144925.34</v>
          </cell>
          <cell r="I361">
            <v>173073.89</v>
          </cell>
          <cell r="J361">
            <v>112998.17</v>
          </cell>
          <cell r="K361">
            <v>28885</v>
          </cell>
          <cell r="L361">
            <v>57408.21</v>
          </cell>
          <cell r="M361">
            <v>224987.93</v>
          </cell>
          <cell r="N361">
            <v>63219.72</v>
          </cell>
          <cell r="O361">
            <v>377006.79</v>
          </cell>
          <cell r="P361">
            <v>147735.41</v>
          </cell>
          <cell r="Q361">
            <v>335437.73</v>
          </cell>
          <cell r="R361">
            <v>149086.69</v>
          </cell>
          <cell r="S361">
            <v>317969.78000000003</v>
          </cell>
          <cell r="T361">
            <v>190860.33</v>
          </cell>
          <cell r="U361">
            <v>279708.34000000003</v>
          </cell>
          <cell r="V361">
            <v>148833.34</v>
          </cell>
          <cell r="W361">
            <v>901495.18</v>
          </cell>
          <cell r="X361">
            <v>57637.66</v>
          </cell>
          <cell r="Y361">
            <v>170030.61</v>
          </cell>
          <cell r="Z361">
            <v>94283.93</v>
          </cell>
          <cell r="AA361">
            <v>16866.66</v>
          </cell>
          <cell r="AB361">
            <v>238631.25</v>
          </cell>
          <cell r="AC361">
            <v>138225.16</v>
          </cell>
          <cell r="AD361">
            <v>585109.66</v>
          </cell>
          <cell r="AE361">
            <v>25538.5</v>
          </cell>
          <cell r="AF361">
            <v>63650.3</v>
          </cell>
          <cell r="AG361">
            <v>20915.759999999998</v>
          </cell>
          <cell r="AH361">
            <v>190409.81</v>
          </cell>
          <cell r="AI361">
            <v>20030.5</v>
          </cell>
          <cell r="AJ361">
            <v>167457.51</v>
          </cell>
          <cell r="AK361">
            <v>1151330.17</v>
          </cell>
          <cell r="AL361">
            <v>28701.77</v>
          </cell>
          <cell r="AM361">
            <v>47477.11</v>
          </cell>
          <cell r="AN361">
            <v>427044.72</v>
          </cell>
          <cell r="AO361">
            <v>391400.28</v>
          </cell>
          <cell r="AP361">
            <v>53365.33</v>
          </cell>
          <cell r="AQ361">
            <v>103768.47</v>
          </cell>
          <cell r="AR361">
            <v>361612.16</v>
          </cell>
          <cell r="AS361">
            <v>124996.22</v>
          </cell>
          <cell r="AT361">
            <v>724101.95</v>
          </cell>
          <cell r="AU361">
            <v>292413.14</v>
          </cell>
          <cell r="AV361">
            <v>246751.96</v>
          </cell>
          <cell r="AW361">
            <v>33140.85</v>
          </cell>
          <cell r="AX361">
            <v>335172.18</v>
          </cell>
          <cell r="AY361">
            <v>35385.93</v>
          </cell>
          <cell r="AZ361">
            <v>199391.67</v>
          </cell>
          <cell r="BA361">
            <v>354416.38</v>
          </cell>
          <cell r="BB361">
            <v>544592.74</v>
          </cell>
          <cell r="BC361">
            <v>161582.93</v>
          </cell>
          <cell r="BD361">
            <v>102613.23</v>
          </cell>
          <cell r="BE361">
            <v>23868.51</v>
          </cell>
          <cell r="BF361">
            <v>292915.28000000003</v>
          </cell>
          <cell r="BG361">
            <v>527406.65</v>
          </cell>
          <cell r="BH361">
            <v>10396.06</v>
          </cell>
          <cell r="BI361">
            <v>35765.449999999997</v>
          </cell>
          <cell r="BJ361">
            <v>384431.85</v>
          </cell>
          <cell r="BK361">
            <v>80143.100000000006</v>
          </cell>
          <cell r="BL361">
            <v>932247.28</v>
          </cell>
          <cell r="BM361">
            <v>418737.5</v>
          </cell>
          <cell r="BN361">
            <v>106946.25</v>
          </cell>
          <cell r="BO361">
            <v>558445.43000000005</v>
          </cell>
          <cell r="BP361">
            <v>284080.39</v>
          </cell>
          <cell r="BQ361">
            <v>66447.31</v>
          </cell>
          <cell r="BR361">
            <v>1423356.73</v>
          </cell>
          <cell r="BS361">
            <v>69716.320000000007</v>
          </cell>
          <cell r="BT361">
            <v>132070.48000000001</v>
          </cell>
          <cell r="BU361">
            <v>145759.32</v>
          </cell>
          <cell r="BV361">
            <v>63405.39</v>
          </cell>
          <cell r="BW361">
            <v>16023.82</v>
          </cell>
          <cell r="BX361">
            <v>174576.18</v>
          </cell>
          <cell r="BY361">
            <v>93699.19</v>
          </cell>
          <cell r="BZ361">
            <v>6513.32</v>
          </cell>
          <cell r="CA361">
            <v>189783.3</v>
          </cell>
          <cell r="CB361">
            <v>75285.83</v>
          </cell>
          <cell r="CC361">
            <v>179475</v>
          </cell>
          <cell r="CD361">
            <v>341411.55</v>
          </cell>
          <cell r="CE361">
            <v>199218.59</v>
          </cell>
          <cell r="CF361">
            <v>172042.67</v>
          </cell>
          <cell r="CG361">
            <v>105027.05</v>
          </cell>
          <cell r="CH361">
            <v>240842.86</v>
          </cell>
          <cell r="CI361">
            <v>20353.68</v>
          </cell>
          <cell r="CJ361">
            <v>178426.58</v>
          </cell>
          <cell r="CK361">
            <v>130567.97</v>
          </cell>
          <cell r="CL361">
            <v>197550.81</v>
          </cell>
        </row>
        <row r="362">
          <cell r="A362" t="str">
            <v>5105010161.110</v>
          </cell>
          <cell r="B362" t="str">
            <v>ค่าเสื่อมราคาครุภัณฑ์อื่น -  Interface</v>
          </cell>
          <cell r="C362">
            <v>72472.12</v>
          </cell>
          <cell r="D362">
            <v>17212.28</v>
          </cell>
          <cell r="E362">
            <v>47738.92</v>
          </cell>
          <cell r="F362">
            <v>29827.97</v>
          </cell>
          <cell r="G362">
            <v>0</v>
          </cell>
          <cell r="H362">
            <v>0</v>
          </cell>
          <cell r="I362">
            <v>0</v>
          </cell>
          <cell r="J362">
            <v>1189</v>
          </cell>
          <cell r="K362">
            <v>0</v>
          </cell>
          <cell r="L362">
            <v>12060.51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3477.48</v>
          </cell>
          <cell r="T362">
            <v>231323.98</v>
          </cell>
          <cell r="U362">
            <v>10286.450000000001</v>
          </cell>
          <cell r="V362">
            <v>0</v>
          </cell>
          <cell r="W362">
            <v>303300.07</v>
          </cell>
          <cell r="X362">
            <v>2700</v>
          </cell>
          <cell r="Y362">
            <v>46233.46</v>
          </cell>
          <cell r="Z362">
            <v>999.96</v>
          </cell>
          <cell r="AA362">
            <v>0</v>
          </cell>
          <cell r="AB362">
            <v>11744.36</v>
          </cell>
          <cell r="AC362">
            <v>1660</v>
          </cell>
          <cell r="AD362">
            <v>5782.67</v>
          </cell>
          <cell r="AE362">
            <v>0</v>
          </cell>
          <cell r="AF362">
            <v>0</v>
          </cell>
          <cell r="AG362">
            <v>22931.24</v>
          </cell>
          <cell r="AH362">
            <v>0</v>
          </cell>
          <cell r="AI362">
            <v>0</v>
          </cell>
          <cell r="AJ362">
            <v>0</v>
          </cell>
          <cell r="AK362">
            <v>18388.7</v>
          </cell>
          <cell r="AL362">
            <v>11248</v>
          </cell>
          <cell r="AM362">
            <v>0</v>
          </cell>
          <cell r="AN362">
            <v>4164.7299999999996</v>
          </cell>
          <cell r="AO362">
            <v>32648.52</v>
          </cell>
          <cell r="AP362">
            <v>62959.22</v>
          </cell>
          <cell r="AQ362">
            <v>2966.64</v>
          </cell>
          <cell r="AR362">
            <v>0</v>
          </cell>
          <cell r="AS362">
            <v>0</v>
          </cell>
          <cell r="AT362">
            <v>262872.71999999997</v>
          </cell>
          <cell r="AU362">
            <v>460</v>
          </cell>
          <cell r="AV362">
            <v>20831.3</v>
          </cell>
          <cell r="AW362">
            <v>0</v>
          </cell>
          <cell r="AX362">
            <v>0</v>
          </cell>
          <cell r="AY362">
            <v>0</v>
          </cell>
          <cell r="AZ362">
            <v>21228</v>
          </cell>
          <cell r="BA362">
            <v>64559.32</v>
          </cell>
          <cell r="BB362">
            <v>18771.48</v>
          </cell>
          <cell r="BC362">
            <v>93545.4</v>
          </cell>
          <cell r="BD362">
            <v>6875.83</v>
          </cell>
          <cell r="BE362">
            <v>0</v>
          </cell>
          <cell r="BF362">
            <v>56315.76</v>
          </cell>
          <cell r="BG362">
            <v>35879.160000000003</v>
          </cell>
          <cell r="BH362">
            <v>0</v>
          </cell>
          <cell r="BI362">
            <v>0</v>
          </cell>
          <cell r="BJ362">
            <v>0</v>
          </cell>
          <cell r="BK362">
            <v>4346.28</v>
          </cell>
          <cell r="BL362">
            <v>85601.74</v>
          </cell>
          <cell r="BM362">
            <v>0</v>
          </cell>
          <cell r="BN362">
            <v>0</v>
          </cell>
          <cell r="BO362">
            <v>52968.06</v>
          </cell>
          <cell r="BP362">
            <v>11019.99</v>
          </cell>
          <cell r="BQ362">
            <v>34075.050000000003</v>
          </cell>
          <cell r="BR362">
            <v>362979.83</v>
          </cell>
          <cell r="BS362">
            <v>0</v>
          </cell>
          <cell r="BT362">
            <v>0</v>
          </cell>
          <cell r="BU362">
            <v>8462.84</v>
          </cell>
          <cell r="BV362">
            <v>75116.52</v>
          </cell>
          <cell r="BW362">
            <v>0</v>
          </cell>
          <cell r="BX362">
            <v>9418.66</v>
          </cell>
          <cell r="BY362">
            <v>46989.45</v>
          </cell>
          <cell r="BZ362">
            <v>9550</v>
          </cell>
          <cell r="CA362">
            <v>37929.910000000003</v>
          </cell>
          <cell r="CB362">
            <v>173849.8</v>
          </cell>
          <cell r="CC362">
            <v>60400</v>
          </cell>
          <cell r="CD362">
            <v>72777.5</v>
          </cell>
          <cell r="CE362">
            <v>51784.2</v>
          </cell>
          <cell r="CF362">
            <v>126951.34</v>
          </cell>
          <cell r="CG362">
            <v>10574.56</v>
          </cell>
          <cell r="CH362">
            <v>0</v>
          </cell>
          <cell r="CI362">
            <v>0</v>
          </cell>
          <cell r="CJ362">
            <v>461256.42</v>
          </cell>
          <cell r="CK362">
            <v>583.30999999999995</v>
          </cell>
          <cell r="CL362">
            <v>0</v>
          </cell>
        </row>
        <row r="363">
          <cell r="A363" t="str">
            <v>5105010164.101</v>
          </cell>
          <cell r="B363" t="str">
            <v>ค่าตัดจำหน่ายโปรแกรมคอมพิวเตอร์-Interface</v>
          </cell>
          <cell r="C363">
            <v>28310.97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135524.87</v>
          </cell>
          <cell r="K363">
            <v>0</v>
          </cell>
          <cell r="L363">
            <v>0</v>
          </cell>
          <cell r="M363">
            <v>0</v>
          </cell>
          <cell r="N363">
            <v>0</v>
          </cell>
          <cell r="O363">
            <v>6665.56</v>
          </cell>
          <cell r="P363">
            <v>0</v>
          </cell>
          <cell r="Q363">
            <v>0</v>
          </cell>
          <cell r="R363">
            <v>10770.96</v>
          </cell>
          <cell r="S363">
            <v>0</v>
          </cell>
          <cell r="T363">
            <v>0</v>
          </cell>
          <cell r="U363">
            <v>0</v>
          </cell>
          <cell r="V363">
            <v>0</v>
          </cell>
          <cell r="W363">
            <v>43710.67</v>
          </cell>
          <cell r="X363">
            <v>21110.11</v>
          </cell>
          <cell r="Y363">
            <v>8423.66</v>
          </cell>
          <cell r="Z363">
            <v>0</v>
          </cell>
          <cell r="AA363">
            <v>13332.36</v>
          </cell>
          <cell r="AB363">
            <v>0</v>
          </cell>
          <cell r="AC363">
            <v>0</v>
          </cell>
          <cell r="AD363">
            <v>21561.5</v>
          </cell>
          <cell r="AE363">
            <v>0</v>
          </cell>
          <cell r="AF363">
            <v>0</v>
          </cell>
          <cell r="AG363">
            <v>0</v>
          </cell>
          <cell r="AH363">
            <v>0</v>
          </cell>
          <cell r="AI363">
            <v>25676.79</v>
          </cell>
          <cell r="AJ363">
            <v>6665.68</v>
          </cell>
          <cell r="AK363">
            <v>49132</v>
          </cell>
          <cell r="AL363">
            <v>0</v>
          </cell>
          <cell r="AM363">
            <v>0</v>
          </cell>
          <cell r="AN363">
            <v>3166.46</v>
          </cell>
          <cell r="AO363">
            <v>0</v>
          </cell>
          <cell r="AP363">
            <v>2586.73</v>
          </cell>
          <cell r="AQ363">
            <v>0</v>
          </cell>
          <cell r="AR363">
            <v>0</v>
          </cell>
          <cell r="AS363">
            <v>0</v>
          </cell>
          <cell r="AT363">
            <v>0</v>
          </cell>
          <cell r="AU363">
            <v>0</v>
          </cell>
          <cell r="AV363">
            <v>0</v>
          </cell>
          <cell r="AW363">
            <v>0</v>
          </cell>
          <cell r="AX363">
            <v>33332.31</v>
          </cell>
          <cell r="AY363">
            <v>0</v>
          </cell>
          <cell r="AZ363">
            <v>0</v>
          </cell>
          <cell r="BA363">
            <v>0</v>
          </cell>
          <cell r="BB363">
            <v>0</v>
          </cell>
          <cell r="BC363">
            <v>91512.48</v>
          </cell>
          <cell r="BD363">
            <v>8333.33</v>
          </cell>
          <cell r="BE363">
            <v>10938.67</v>
          </cell>
          <cell r="BF363">
            <v>0</v>
          </cell>
          <cell r="BG363">
            <v>23943.46</v>
          </cell>
          <cell r="BH363">
            <v>0</v>
          </cell>
          <cell r="BI363">
            <v>0</v>
          </cell>
          <cell r="BJ363">
            <v>41281.199999999997</v>
          </cell>
          <cell r="BK363">
            <v>2127.16</v>
          </cell>
          <cell r="BL363">
            <v>0</v>
          </cell>
          <cell r="BM363">
            <v>0</v>
          </cell>
          <cell r="BN363">
            <v>21666.66</v>
          </cell>
          <cell r="BO363">
            <v>0</v>
          </cell>
          <cell r="BP363">
            <v>0</v>
          </cell>
          <cell r="BQ363">
            <v>0</v>
          </cell>
          <cell r="BR363">
            <v>8059999.3200000003</v>
          </cell>
          <cell r="BS363">
            <v>0</v>
          </cell>
          <cell r="BT363">
            <v>42500.04</v>
          </cell>
          <cell r="BU363">
            <v>0</v>
          </cell>
          <cell r="BV363">
            <v>0</v>
          </cell>
          <cell r="BW363">
            <v>0</v>
          </cell>
          <cell r="BX363">
            <v>0</v>
          </cell>
          <cell r="BY363">
            <v>21445.39</v>
          </cell>
          <cell r="BZ363">
            <v>0</v>
          </cell>
          <cell r="CA363">
            <v>24731.66</v>
          </cell>
          <cell r="CB363">
            <v>28333.32</v>
          </cell>
          <cell r="CC363">
            <v>28333.33</v>
          </cell>
          <cell r="CD363">
            <v>0</v>
          </cell>
          <cell r="CE363">
            <v>23333.279999999999</v>
          </cell>
          <cell r="CF363">
            <v>0</v>
          </cell>
          <cell r="CG363">
            <v>28332.959999999999</v>
          </cell>
          <cell r="CH363">
            <v>0</v>
          </cell>
          <cell r="CI363">
            <v>0</v>
          </cell>
          <cell r="CJ363">
            <v>534443.49</v>
          </cell>
          <cell r="CK363">
            <v>14861.1</v>
          </cell>
          <cell r="CL363">
            <v>0</v>
          </cell>
        </row>
        <row r="364">
          <cell r="A364" t="str">
            <v>5105010164.103</v>
          </cell>
          <cell r="B364" t="str">
            <v>ค่าตัดจำหน่ายสินทรัพย์ไม่มีตัวตนอื่น- Interface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256875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  <cell r="AA364">
            <v>0</v>
          </cell>
          <cell r="AB364">
            <v>0</v>
          </cell>
          <cell r="AC364">
            <v>0</v>
          </cell>
          <cell r="AD364">
            <v>0</v>
          </cell>
          <cell r="AE364">
            <v>0</v>
          </cell>
          <cell r="AF364">
            <v>0</v>
          </cell>
          <cell r="AG364">
            <v>0</v>
          </cell>
          <cell r="AH364">
            <v>0</v>
          </cell>
          <cell r="AI364">
            <v>0</v>
          </cell>
          <cell r="AJ364">
            <v>0</v>
          </cell>
          <cell r="AK364">
            <v>0</v>
          </cell>
          <cell r="AL364">
            <v>0</v>
          </cell>
          <cell r="AM364">
            <v>0</v>
          </cell>
          <cell r="AN364">
            <v>0</v>
          </cell>
          <cell r="AO364">
            <v>0</v>
          </cell>
          <cell r="AP364">
            <v>0</v>
          </cell>
          <cell r="AQ364">
            <v>0</v>
          </cell>
          <cell r="AR364">
            <v>0</v>
          </cell>
          <cell r="AS364">
            <v>0</v>
          </cell>
          <cell r="AT364">
            <v>0</v>
          </cell>
          <cell r="AU364">
            <v>0</v>
          </cell>
          <cell r="AV364">
            <v>0</v>
          </cell>
          <cell r="AW364">
            <v>0</v>
          </cell>
          <cell r="AX364">
            <v>0</v>
          </cell>
          <cell r="AY364">
            <v>0</v>
          </cell>
          <cell r="AZ364">
            <v>0</v>
          </cell>
          <cell r="BA364">
            <v>0</v>
          </cell>
          <cell r="BB364">
            <v>0</v>
          </cell>
          <cell r="BC364">
            <v>0</v>
          </cell>
          <cell r="BD364">
            <v>0</v>
          </cell>
          <cell r="BE364">
            <v>0</v>
          </cell>
          <cell r="BF364">
            <v>0</v>
          </cell>
          <cell r="BG364">
            <v>0</v>
          </cell>
          <cell r="BH364">
            <v>0</v>
          </cell>
          <cell r="BI364">
            <v>0</v>
          </cell>
          <cell r="BJ364">
            <v>0</v>
          </cell>
          <cell r="BK364">
            <v>0</v>
          </cell>
          <cell r="BL364">
            <v>0</v>
          </cell>
          <cell r="BM364">
            <v>0</v>
          </cell>
          <cell r="BN364">
            <v>0</v>
          </cell>
          <cell r="BO364">
            <v>0</v>
          </cell>
          <cell r="BP364">
            <v>0</v>
          </cell>
          <cell r="BQ364">
            <v>0</v>
          </cell>
          <cell r="BR364">
            <v>0</v>
          </cell>
          <cell r="BS364">
            <v>0</v>
          </cell>
          <cell r="BT364">
            <v>0</v>
          </cell>
          <cell r="BU364">
            <v>0</v>
          </cell>
          <cell r="BV364">
            <v>0</v>
          </cell>
          <cell r="BW364">
            <v>0</v>
          </cell>
          <cell r="BX364">
            <v>0</v>
          </cell>
          <cell r="BY364">
            <v>0</v>
          </cell>
          <cell r="BZ364">
            <v>0</v>
          </cell>
          <cell r="CA364">
            <v>0</v>
          </cell>
          <cell r="CB364">
            <v>0</v>
          </cell>
          <cell r="CC364">
            <v>0</v>
          </cell>
          <cell r="CD364">
            <v>0</v>
          </cell>
          <cell r="CE364">
            <v>0</v>
          </cell>
          <cell r="CF364">
            <v>0</v>
          </cell>
          <cell r="CG364">
            <v>0</v>
          </cell>
          <cell r="CH364">
            <v>0</v>
          </cell>
          <cell r="CI364">
            <v>0</v>
          </cell>
          <cell r="CJ364">
            <v>0</v>
          </cell>
          <cell r="CK364">
            <v>0</v>
          </cell>
          <cell r="CL364">
            <v>0</v>
          </cell>
        </row>
        <row r="365">
          <cell r="A365" t="str">
            <v>5105010194.101</v>
          </cell>
          <cell r="B365" t="str">
            <v>ค่าเสื่อมราคา-อาคารและสิ่งปลูกสร้างไม่ระบุรายละเอียด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  <cell r="AA365">
            <v>0</v>
          </cell>
          <cell r="AB365">
            <v>0</v>
          </cell>
          <cell r="AC365">
            <v>0</v>
          </cell>
          <cell r="AD365">
            <v>0</v>
          </cell>
          <cell r="AE365">
            <v>0</v>
          </cell>
          <cell r="AF365">
            <v>0</v>
          </cell>
          <cell r="AG365">
            <v>0</v>
          </cell>
          <cell r="AH365">
            <v>0</v>
          </cell>
          <cell r="AI365">
            <v>0</v>
          </cell>
          <cell r="AJ365">
            <v>0</v>
          </cell>
          <cell r="AK365">
            <v>0</v>
          </cell>
          <cell r="AL365">
            <v>0</v>
          </cell>
          <cell r="AM365">
            <v>0</v>
          </cell>
          <cell r="AN365">
            <v>0</v>
          </cell>
          <cell r="AO365">
            <v>0</v>
          </cell>
          <cell r="AP365">
            <v>0</v>
          </cell>
          <cell r="AQ365">
            <v>0</v>
          </cell>
          <cell r="AR365">
            <v>0</v>
          </cell>
          <cell r="AS365">
            <v>0</v>
          </cell>
          <cell r="AT365">
            <v>0</v>
          </cell>
          <cell r="AU365">
            <v>0</v>
          </cell>
          <cell r="AV365">
            <v>0</v>
          </cell>
          <cell r="AW365">
            <v>0</v>
          </cell>
          <cell r="AX365">
            <v>0</v>
          </cell>
          <cell r="AY365">
            <v>0</v>
          </cell>
          <cell r="AZ365">
            <v>0</v>
          </cell>
          <cell r="BA365">
            <v>0</v>
          </cell>
          <cell r="BB365">
            <v>0</v>
          </cell>
          <cell r="BC365">
            <v>0</v>
          </cell>
          <cell r="BD365">
            <v>0</v>
          </cell>
          <cell r="BE365">
            <v>0</v>
          </cell>
          <cell r="BF365">
            <v>0</v>
          </cell>
          <cell r="BG365">
            <v>0</v>
          </cell>
          <cell r="BH365">
            <v>0</v>
          </cell>
          <cell r="BI365">
            <v>0</v>
          </cell>
          <cell r="BJ365">
            <v>0</v>
          </cell>
          <cell r="BK365">
            <v>0</v>
          </cell>
          <cell r="BL365">
            <v>0</v>
          </cell>
          <cell r="BM365">
            <v>0</v>
          </cell>
          <cell r="BN365">
            <v>0</v>
          </cell>
          <cell r="BO365">
            <v>0</v>
          </cell>
          <cell r="BP365">
            <v>0</v>
          </cell>
          <cell r="BQ365">
            <v>0</v>
          </cell>
          <cell r="BR365">
            <v>0</v>
          </cell>
          <cell r="BS365">
            <v>0</v>
          </cell>
          <cell r="BT365">
            <v>0</v>
          </cell>
          <cell r="BU365">
            <v>0</v>
          </cell>
          <cell r="BV365">
            <v>0</v>
          </cell>
          <cell r="BW365">
            <v>0</v>
          </cell>
          <cell r="BX365">
            <v>0</v>
          </cell>
          <cell r="BY365">
            <v>0</v>
          </cell>
          <cell r="BZ365">
            <v>0</v>
          </cell>
          <cell r="CA365">
            <v>0</v>
          </cell>
          <cell r="CB365">
            <v>0</v>
          </cell>
          <cell r="CC365">
            <v>0</v>
          </cell>
          <cell r="CD365">
            <v>0</v>
          </cell>
          <cell r="CE365">
            <v>0</v>
          </cell>
          <cell r="CF365">
            <v>0</v>
          </cell>
          <cell r="CG365">
            <v>0</v>
          </cell>
          <cell r="CH365">
            <v>0</v>
          </cell>
          <cell r="CI365">
            <v>0</v>
          </cell>
          <cell r="CJ365">
            <v>0</v>
          </cell>
          <cell r="CK365">
            <v>0</v>
          </cell>
          <cell r="CL365">
            <v>0</v>
          </cell>
        </row>
        <row r="366">
          <cell r="A366" t="str">
            <v>5105010195.101</v>
          </cell>
          <cell r="B366" t="str">
            <v>ค่าเสื่อมราคา-ครุภัณฑ์ไม่ระบุรายละเอียด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  <cell r="AA366">
            <v>0</v>
          </cell>
          <cell r="AB366">
            <v>0</v>
          </cell>
          <cell r="AC366">
            <v>0</v>
          </cell>
          <cell r="AD366">
            <v>0</v>
          </cell>
          <cell r="AE366">
            <v>0</v>
          </cell>
          <cell r="AF366">
            <v>0</v>
          </cell>
          <cell r="AG366">
            <v>0</v>
          </cell>
          <cell r="AH366">
            <v>0</v>
          </cell>
          <cell r="AI366">
            <v>0</v>
          </cell>
          <cell r="AJ366">
            <v>0</v>
          </cell>
          <cell r="AK366">
            <v>0</v>
          </cell>
          <cell r="AL366">
            <v>0</v>
          </cell>
          <cell r="AM366">
            <v>0</v>
          </cell>
          <cell r="AN366">
            <v>0</v>
          </cell>
          <cell r="AO366">
            <v>0</v>
          </cell>
          <cell r="AP366">
            <v>0</v>
          </cell>
          <cell r="AQ366">
            <v>0</v>
          </cell>
          <cell r="AR366">
            <v>0</v>
          </cell>
          <cell r="AS366">
            <v>0</v>
          </cell>
          <cell r="AT366">
            <v>0</v>
          </cell>
          <cell r="AU366">
            <v>0</v>
          </cell>
          <cell r="AV366">
            <v>0</v>
          </cell>
          <cell r="AW366">
            <v>0</v>
          </cell>
          <cell r="AX366">
            <v>0</v>
          </cell>
          <cell r="AY366">
            <v>0</v>
          </cell>
          <cell r="AZ366">
            <v>0</v>
          </cell>
          <cell r="BA366">
            <v>0</v>
          </cell>
          <cell r="BB366">
            <v>0</v>
          </cell>
          <cell r="BC366">
            <v>0</v>
          </cell>
          <cell r="BD366">
            <v>0</v>
          </cell>
          <cell r="BE366">
            <v>0</v>
          </cell>
          <cell r="BF366">
            <v>0</v>
          </cell>
          <cell r="BG366">
            <v>0</v>
          </cell>
          <cell r="BH366">
            <v>0</v>
          </cell>
          <cell r="BI366">
            <v>0</v>
          </cell>
          <cell r="BJ366">
            <v>0</v>
          </cell>
          <cell r="BK366">
            <v>0</v>
          </cell>
          <cell r="BL366">
            <v>0</v>
          </cell>
          <cell r="BM366">
            <v>0</v>
          </cell>
          <cell r="BN366">
            <v>0</v>
          </cell>
          <cell r="BO366">
            <v>0</v>
          </cell>
          <cell r="BP366">
            <v>0</v>
          </cell>
          <cell r="BQ366">
            <v>0</v>
          </cell>
          <cell r="BR366">
            <v>0</v>
          </cell>
          <cell r="BS366">
            <v>0</v>
          </cell>
          <cell r="BT366">
            <v>0</v>
          </cell>
          <cell r="BU366">
            <v>0</v>
          </cell>
          <cell r="BV366">
            <v>0</v>
          </cell>
          <cell r="BW366">
            <v>0</v>
          </cell>
          <cell r="BX366">
            <v>0</v>
          </cell>
          <cell r="BY366">
            <v>0</v>
          </cell>
          <cell r="BZ366">
            <v>0</v>
          </cell>
          <cell r="CA366">
            <v>0</v>
          </cell>
          <cell r="CB366">
            <v>0</v>
          </cell>
          <cell r="CC366">
            <v>0</v>
          </cell>
          <cell r="CD366">
            <v>0</v>
          </cell>
          <cell r="CE366">
            <v>0</v>
          </cell>
          <cell r="CF366">
            <v>0</v>
          </cell>
          <cell r="CG366">
            <v>0</v>
          </cell>
          <cell r="CH366">
            <v>0</v>
          </cell>
          <cell r="CI366">
            <v>0</v>
          </cell>
          <cell r="CJ366">
            <v>0</v>
          </cell>
          <cell r="CK366">
            <v>0</v>
          </cell>
          <cell r="CL366">
            <v>0</v>
          </cell>
        </row>
        <row r="367">
          <cell r="A367" t="str">
            <v>5107010199.101</v>
          </cell>
          <cell r="B367" t="str">
            <v>ค่าใช้จ่ายอุดหนุนเพื่อการดำเนินงานอื่น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38218.720000000001</v>
          </cell>
          <cell r="I367">
            <v>0</v>
          </cell>
          <cell r="J367">
            <v>0</v>
          </cell>
          <cell r="K367">
            <v>0</v>
          </cell>
          <cell r="L367">
            <v>458816.72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3000</v>
          </cell>
          <cell r="R367">
            <v>100000</v>
          </cell>
          <cell r="S367">
            <v>0</v>
          </cell>
          <cell r="T367">
            <v>1673300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  <cell r="AA367">
            <v>0</v>
          </cell>
          <cell r="AB367">
            <v>0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  <cell r="AG367">
            <v>0</v>
          </cell>
          <cell r="AH367">
            <v>0</v>
          </cell>
          <cell r="AI367">
            <v>0</v>
          </cell>
          <cell r="AJ367">
            <v>0</v>
          </cell>
          <cell r="AK367">
            <v>0</v>
          </cell>
          <cell r="AL367">
            <v>0</v>
          </cell>
          <cell r="AM367">
            <v>133355.92000000001</v>
          </cell>
          <cell r="AN367">
            <v>0</v>
          </cell>
          <cell r="AO367">
            <v>0</v>
          </cell>
          <cell r="AP367">
            <v>2446447.77</v>
          </cell>
          <cell r="AQ367">
            <v>0</v>
          </cell>
          <cell r="AR367">
            <v>92419.54</v>
          </cell>
          <cell r="AS367">
            <v>1071584.96</v>
          </cell>
          <cell r="AT367">
            <v>0</v>
          </cell>
          <cell r="AU367">
            <v>0</v>
          </cell>
          <cell r="AV367">
            <v>0</v>
          </cell>
          <cell r="AW367">
            <v>15687.46</v>
          </cell>
          <cell r="AX367">
            <v>0</v>
          </cell>
          <cell r="AY367">
            <v>0</v>
          </cell>
          <cell r="AZ367">
            <v>0</v>
          </cell>
          <cell r="BA367">
            <v>0</v>
          </cell>
          <cell r="BB367">
            <v>471142</v>
          </cell>
          <cell r="BC367">
            <v>0</v>
          </cell>
          <cell r="BD367">
            <v>0</v>
          </cell>
          <cell r="BE367">
            <v>59600</v>
          </cell>
          <cell r="BF367">
            <v>0</v>
          </cell>
          <cell r="BG367">
            <v>9966725</v>
          </cell>
          <cell r="BH367">
            <v>30000</v>
          </cell>
          <cell r="BI367">
            <v>473060</v>
          </cell>
          <cell r="BJ367">
            <v>0</v>
          </cell>
          <cell r="BK367">
            <v>0</v>
          </cell>
          <cell r="BL367">
            <v>0</v>
          </cell>
          <cell r="BM367">
            <v>0</v>
          </cell>
          <cell r="BN367">
            <v>0</v>
          </cell>
          <cell r="BO367">
            <v>0</v>
          </cell>
          <cell r="BP367">
            <v>0</v>
          </cell>
          <cell r="BQ367">
            <v>0</v>
          </cell>
          <cell r="BR367">
            <v>0</v>
          </cell>
          <cell r="BS367">
            <v>29900</v>
          </cell>
          <cell r="BT367">
            <v>0</v>
          </cell>
          <cell r="BU367">
            <v>0</v>
          </cell>
          <cell r="BV367">
            <v>0</v>
          </cell>
          <cell r="BW367">
            <v>0</v>
          </cell>
          <cell r="BX367">
            <v>0</v>
          </cell>
          <cell r="BY367">
            <v>50000</v>
          </cell>
          <cell r="BZ367">
            <v>0</v>
          </cell>
          <cell r="CA367">
            <v>0</v>
          </cell>
          <cell r="CB367">
            <v>0</v>
          </cell>
          <cell r="CC367">
            <v>1000000</v>
          </cell>
          <cell r="CD367">
            <v>0</v>
          </cell>
          <cell r="CE367">
            <v>0</v>
          </cell>
          <cell r="CF367">
            <v>107235.5</v>
          </cell>
          <cell r="CG367">
            <v>0</v>
          </cell>
          <cell r="CH367">
            <v>0</v>
          </cell>
          <cell r="CI367">
            <v>0</v>
          </cell>
          <cell r="CJ367">
            <v>0</v>
          </cell>
          <cell r="CK367">
            <v>0</v>
          </cell>
          <cell r="CL367">
            <v>0</v>
          </cell>
        </row>
        <row r="368">
          <cell r="A368" t="str">
            <v>5107020199.101</v>
          </cell>
          <cell r="B368" t="str">
            <v>ค่าใช้จ่ายเงินอุดหนุนเพื่อการลงทุนอื่น</v>
          </cell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0</v>
          </cell>
          <cell r="AB368">
            <v>0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  <cell r="AG368">
            <v>0</v>
          </cell>
          <cell r="AH368">
            <v>0</v>
          </cell>
          <cell r="AI368">
            <v>0</v>
          </cell>
          <cell r="AJ368">
            <v>0</v>
          </cell>
          <cell r="AK368">
            <v>0</v>
          </cell>
          <cell r="AL368">
            <v>0</v>
          </cell>
          <cell r="AM368">
            <v>0</v>
          </cell>
          <cell r="AN368">
            <v>0</v>
          </cell>
          <cell r="AO368">
            <v>0</v>
          </cell>
          <cell r="AP368">
            <v>187200</v>
          </cell>
          <cell r="AQ368">
            <v>0</v>
          </cell>
          <cell r="AR368">
            <v>0</v>
          </cell>
          <cell r="AS368">
            <v>0</v>
          </cell>
          <cell r="AT368">
            <v>0</v>
          </cell>
          <cell r="AU368">
            <v>0</v>
          </cell>
          <cell r="AV368">
            <v>0</v>
          </cell>
          <cell r="AW368">
            <v>0</v>
          </cell>
          <cell r="AX368">
            <v>0</v>
          </cell>
          <cell r="AY368">
            <v>0</v>
          </cell>
          <cell r="AZ368">
            <v>0</v>
          </cell>
          <cell r="BA368">
            <v>0</v>
          </cell>
          <cell r="BB368">
            <v>0</v>
          </cell>
          <cell r="BC368">
            <v>0</v>
          </cell>
          <cell r="BD368">
            <v>0</v>
          </cell>
          <cell r="BE368">
            <v>0</v>
          </cell>
          <cell r="BF368">
            <v>0</v>
          </cell>
          <cell r="BG368">
            <v>0</v>
          </cell>
          <cell r="BH368">
            <v>0</v>
          </cell>
          <cell r="BI368">
            <v>0</v>
          </cell>
          <cell r="BJ368">
            <v>0</v>
          </cell>
          <cell r="BK368">
            <v>0</v>
          </cell>
          <cell r="BL368">
            <v>0</v>
          </cell>
          <cell r="BM368">
            <v>0</v>
          </cell>
          <cell r="BN368">
            <v>0</v>
          </cell>
          <cell r="BO368">
            <v>0</v>
          </cell>
          <cell r="BP368">
            <v>0</v>
          </cell>
          <cell r="BQ368">
            <v>0</v>
          </cell>
          <cell r="BR368">
            <v>0</v>
          </cell>
          <cell r="BS368">
            <v>0</v>
          </cell>
          <cell r="BT368">
            <v>0</v>
          </cell>
          <cell r="BU368">
            <v>0</v>
          </cell>
          <cell r="BV368">
            <v>0</v>
          </cell>
          <cell r="BW368">
            <v>0</v>
          </cell>
          <cell r="BX368">
            <v>0</v>
          </cell>
          <cell r="BY368">
            <v>0</v>
          </cell>
          <cell r="BZ368">
            <v>0</v>
          </cell>
          <cell r="CA368">
            <v>0</v>
          </cell>
          <cell r="CB368">
            <v>0</v>
          </cell>
          <cell r="CC368">
            <v>0</v>
          </cell>
          <cell r="CD368">
            <v>0</v>
          </cell>
          <cell r="CE368">
            <v>0</v>
          </cell>
          <cell r="CF368">
            <v>0</v>
          </cell>
          <cell r="CG368">
            <v>0</v>
          </cell>
          <cell r="CH368">
            <v>0</v>
          </cell>
          <cell r="CI368">
            <v>0</v>
          </cell>
          <cell r="CJ368">
            <v>0</v>
          </cell>
          <cell r="CK368">
            <v>0</v>
          </cell>
          <cell r="CL368">
            <v>0</v>
          </cell>
        </row>
        <row r="369">
          <cell r="A369" t="str">
            <v>5107030101.101</v>
          </cell>
          <cell r="B369" t="str">
            <v>บัญชีพักเบิกเงินอุดหนุน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  <cell r="AA369">
            <v>0</v>
          </cell>
          <cell r="AB369">
            <v>0</v>
          </cell>
          <cell r="AC369">
            <v>0</v>
          </cell>
          <cell r="AD369">
            <v>0</v>
          </cell>
          <cell r="AE369">
            <v>0</v>
          </cell>
          <cell r="AF369">
            <v>0</v>
          </cell>
          <cell r="AG369">
            <v>0</v>
          </cell>
          <cell r="AH369">
            <v>0</v>
          </cell>
          <cell r="AI369">
            <v>0</v>
          </cell>
          <cell r="AJ369">
            <v>0</v>
          </cell>
          <cell r="AK369">
            <v>0</v>
          </cell>
          <cell r="AL369">
            <v>0</v>
          </cell>
          <cell r="AM369">
            <v>0</v>
          </cell>
          <cell r="AN369">
            <v>0</v>
          </cell>
          <cell r="AO369">
            <v>0</v>
          </cell>
          <cell r="AP369">
            <v>0</v>
          </cell>
          <cell r="AQ369">
            <v>0</v>
          </cell>
          <cell r="AR369">
            <v>0</v>
          </cell>
          <cell r="AS369">
            <v>0</v>
          </cell>
          <cell r="AT369">
            <v>0</v>
          </cell>
          <cell r="AU369">
            <v>0</v>
          </cell>
          <cell r="AV369">
            <v>0</v>
          </cell>
          <cell r="AW369">
            <v>0</v>
          </cell>
          <cell r="AX369">
            <v>0</v>
          </cell>
          <cell r="AY369">
            <v>0</v>
          </cell>
          <cell r="AZ369">
            <v>0</v>
          </cell>
          <cell r="BA369">
            <v>0</v>
          </cell>
          <cell r="BB369">
            <v>0</v>
          </cell>
          <cell r="BC369">
            <v>0</v>
          </cell>
          <cell r="BD369">
            <v>0</v>
          </cell>
          <cell r="BE369">
            <v>0</v>
          </cell>
          <cell r="BF369">
            <v>0</v>
          </cell>
          <cell r="BG369">
            <v>0</v>
          </cell>
          <cell r="BH369">
            <v>0</v>
          </cell>
          <cell r="BI369">
            <v>0</v>
          </cell>
          <cell r="BJ369">
            <v>0</v>
          </cell>
          <cell r="BK369">
            <v>0</v>
          </cell>
          <cell r="BL369">
            <v>0</v>
          </cell>
          <cell r="BM369">
            <v>0</v>
          </cell>
          <cell r="BN369">
            <v>0</v>
          </cell>
          <cell r="BO369">
            <v>0</v>
          </cell>
          <cell r="BP369">
            <v>0</v>
          </cell>
          <cell r="BQ369">
            <v>0</v>
          </cell>
          <cell r="BR369">
            <v>0</v>
          </cell>
          <cell r="BS369">
            <v>0</v>
          </cell>
          <cell r="BT369">
            <v>0</v>
          </cell>
          <cell r="BU369">
            <v>0</v>
          </cell>
          <cell r="BV369">
            <v>0</v>
          </cell>
          <cell r="BW369">
            <v>0</v>
          </cell>
          <cell r="BX369">
            <v>0</v>
          </cell>
          <cell r="BY369">
            <v>0</v>
          </cell>
          <cell r="BZ369">
            <v>0</v>
          </cell>
          <cell r="CA369">
            <v>0</v>
          </cell>
          <cell r="CB369">
            <v>0</v>
          </cell>
          <cell r="CC369">
            <v>0</v>
          </cell>
          <cell r="CD369">
            <v>0</v>
          </cell>
          <cell r="CE369">
            <v>0</v>
          </cell>
          <cell r="CF369">
            <v>0</v>
          </cell>
          <cell r="CG369">
            <v>0</v>
          </cell>
          <cell r="CH369">
            <v>0</v>
          </cell>
          <cell r="CI369">
            <v>0</v>
          </cell>
          <cell r="CJ369">
            <v>0</v>
          </cell>
          <cell r="CK369">
            <v>0</v>
          </cell>
          <cell r="CL369">
            <v>0</v>
          </cell>
        </row>
        <row r="370">
          <cell r="A370" t="str">
            <v>5108010101.102</v>
          </cell>
          <cell r="B370" t="str">
            <v>หนี้สูญ-ลูกหนี้ค่าสิ่งส่งตรวจ-หน่วยงานภาครัฐ</v>
          </cell>
          <cell r="C370">
            <v>0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  <cell r="AA370">
            <v>0</v>
          </cell>
          <cell r="AB370">
            <v>0</v>
          </cell>
          <cell r="AC370">
            <v>0</v>
          </cell>
          <cell r="AD370">
            <v>0</v>
          </cell>
          <cell r="AE370">
            <v>0</v>
          </cell>
          <cell r="AF370">
            <v>0</v>
          </cell>
          <cell r="AG370">
            <v>0</v>
          </cell>
          <cell r="AH370">
            <v>15840</v>
          </cell>
          <cell r="AI370">
            <v>0</v>
          </cell>
          <cell r="AJ370">
            <v>0</v>
          </cell>
          <cell r="AK370">
            <v>0</v>
          </cell>
          <cell r="AL370">
            <v>0</v>
          </cell>
          <cell r="AM370">
            <v>0</v>
          </cell>
          <cell r="AN370">
            <v>0</v>
          </cell>
          <cell r="AO370">
            <v>0</v>
          </cell>
          <cell r="AP370">
            <v>0</v>
          </cell>
          <cell r="AQ370">
            <v>0</v>
          </cell>
          <cell r="AR370">
            <v>0</v>
          </cell>
          <cell r="AS370">
            <v>0</v>
          </cell>
          <cell r="AT370">
            <v>0</v>
          </cell>
          <cell r="AU370">
            <v>0</v>
          </cell>
          <cell r="AV370">
            <v>0</v>
          </cell>
          <cell r="AW370">
            <v>0</v>
          </cell>
          <cell r="AX370">
            <v>0</v>
          </cell>
          <cell r="AY370">
            <v>0</v>
          </cell>
          <cell r="AZ370">
            <v>0</v>
          </cell>
          <cell r="BA370">
            <v>0</v>
          </cell>
          <cell r="BB370">
            <v>0</v>
          </cell>
          <cell r="BC370">
            <v>0</v>
          </cell>
          <cell r="BD370">
            <v>0</v>
          </cell>
          <cell r="BE370">
            <v>0</v>
          </cell>
          <cell r="BF370">
            <v>0</v>
          </cell>
          <cell r="BG370">
            <v>0</v>
          </cell>
          <cell r="BH370">
            <v>0</v>
          </cell>
          <cell r="BI370">
            <v>0</v>
          </cell>
          <cell r="BJ370">
            <v>0</v>
          </cell>
          <cell r="BK370">
            <v>0</v>
          </cell>
          <cell r="BL370">
            <v>6588236.25</v>
          </cell>
          <cell r="BM370">
            <v>0</v>
          </cell>
          <cell r="BN370">
            <v>0</v>
          </cell>
          <cell r="BO370">
            <v>0</v>
          </cell>
          <cell r="BP370">
            <v>0</v>
          </cell>
          <cell r="BQ370">
            <v>0</v>
          </cell>
          <cell r="BR370">
            <v>1620218.91</v>
          </cell>
          <cell r="BS370">
            <v>0</v>
          </cell>
          <cell r="BT370">
            <v>0</v>
          </cell>
          <cell r="BU370">
            <v>0</v>
          </cell>
          <cell r="BV370">
            <v>0</v>
          </cell>
          <cell r="BW370">
            <v>0</v>
          </cell>
          <cell r="BX370">
            <v>0</v>
          </cell>
          <cell r="BY370">
            <v>0</v>
          </cell>
          <cell r="BZ370">
            <v>0</v>
          </cell>
          <cell r="CA370">
            <v>0</v>
          </cell>
          <cell r="CB370">
            <v>0</v>
          </cell>
          <cell r="CC370">
            <v>0</v>
          </cell>
          <cell r="CD370">
            <v>0</v>
          </cell>
          <cell r="CE370">
            <v>0</v>
          </cell>
          <cell r="CF370">
            <v>0</v>
          </cell>
          <cell r="CG370">
            <v>0</v>
          </cell>
          <cell r="CH370">
            <v>0</v>
          </cell>
          <cell r="CI370">
            <v>0</v>
          </cell>
          <cell r="CJ370">
            <v>0</v>
          </cell>
          <cell r="CK370">
            <v>0</v>
          </cell>
          <cell r="CL370">
            <v>0</v>
          </cell>
        </row>
        <row r="371">
          <cell r="A371" t="str">
            <v>5108010101.104</v>
          </cell>
          <cell r="B371" t="str">
            <v>หนี้สูญ-ลูกหนี้ค่าวัสดุ/อุปกรณ์/น้ำยา-หน่วยงานภาครัฐ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0</v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  <cell r="AA371">
            <v>0</v>
          </cell>
          <cell r="AB371">
            <v>0</v>
          </cell>
          <cell r="AC371">
            <v>0</v>
          </cell>
          <cell r="AD371">
            <v>0</v>
          </cell>
          <cell r="AE371">
            <v>0</v>
          </cell>
          <cell r="AF371">
            <v>0</v>
          </cell>
          <cell r="AG371">
            <v>0</v>
          </cell>
          <cell r="AH371">
            <v>0</v>
          </cell>
          <cell r="AI371">
            <v>0</v>
          </cell>
          <cell r="AJ371">
            <v>0</v>
          </cell>
          <cell r="AK371">
            <v>0</v>
          </cell>
          <cell r="AL371">
            <v>0</v>
          </cell>
          <cell r="AM371">
            <v>0</v>
          </cell>
          <cell r="AN371">
            <v>0</v>
          </cell>
          <cell r="AO371">
            <v>0</v>
          </cell>
          <cell r="AP371">
            <v>0</v>
          </cell>
          <cell r="AQ371">
            <v>0</v>
          </cell>
          <cell r="AR371">
            <v>0</v>
          </cell>
          <cell r="AS371">
            <v>0</v>
          </cell>
          <cell r="AT371">
            <v>0</v>
          </cell>
          <cell r="AU371">
            <v>0</v>
          </cell>
          <cell r="AV371">
            <v>0</v>
          </cell>
          <cell r="AW371">
            <v>0</v>
          </cell>
          <cell r="AX371">
            <v>0</v>
          </cell>
          <cell r="AY371">
            <v>0</v>
          </cell>
          <cell r="AZ371">
            <v>0</v>
          </cell>
          <cell r="BA371">
            <v>0</v>
          </cell>
          <cell r="BB371">
            <v>0</v>
          </cell>
          <cell r="BC371">
            <v>0</v>
          </cell>
          <cell r="BD371">
            <v>0</v>
          </cell>
          <cell r="BE371">
            <v>133</v>
          </cell>
          <cell r="BF371">
            <v>0</v>
          </cell>
          <cell r="BG371">
            <v>0</v>
          </cell>
          <cell r="BH371">
            <v>0</v>
          </cell>
          <cell r="BI371">
            <v>0</v>
          </cell>
          <cell r="BJ371">
            <v>0</v>
          </cell>
          <cell r="BK371">
            <v>0</v>
          </cell>
          <cell r="BL371">
            <v>326450.36</v>
          </cell>
          <cell r="BM371">
            <v>0</v>
          </cell>
          <cell r="BN371">
            <v>0</v>
          </cell>
          <cell r="BO371">
            <v>0</v>
          </cell>
          <cell r="BP371">
            <v>0</v>
          </cell>
          <cell r="BQ371">
            <v>0</v>
          </cell>
          <cell r="BR371">
            <v>1241215.6299999999</v>
          </cell>
          <cell r="BS371">
            <v>0</v>
          </cell>
          <cell r="BT371">
            <v>0</v>
          </cell>
          <cell r="BU371">
            <v>0</v>
          </cell>
          <cell r="BV371">
            <v>0</v>
          </cell>
          <cell r="BW371">
            <v>0</v>
          </cell>
          <cell r="BX371">
            <v>0</v>
          </cell>
          <cell r="BY371">
            <v>0</v>
          </cell>
          <cell r="BZ371">
            <v>0</v>
          </cell>
          <cell r="CA371">
            <v>0</v>
          </cell>
          <cell r="CB371">
            <v>0</v>
          </cell>
          <cell r="CC371">
            <v>0</v>
          </cell>
          <cell r="CD371">
            <v>0</v>
          </cell>
          <cell r="CE371">
            <v>0</v>
          </cell>
          <cell r="CF371">
            <v>0</v>
          </cell>
          <cell r="CG371">
            <v>0</v>
          </cell>
          <cell r="CH371">
            <v>0</v>
          </cell>
          <cell r="CI371">
            <v>0</v>
          </cell>
          <cell r="CJ371">
            <v>0</v>
          </cell>
          <cell r="CK371">
            <v>0</v>
          </cell>
          <cell r="CL371">
            <v>0</v>
          </cell>
        </row>
        <row r="372">
          <cell r="A372" t="str">
            <v>5108010101.105</v>
          </cell>
          <cell r="B372" t="str">
            <v>หนี้สูญ-ลูกหนี้ค่าสินค้า-หน่วยงานภาครัฐ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0</v>
          </cell>
          <cell r="V372">
            <v>0</v>
          </cell>
          <cell r="W372">
            <v>0</v>
          </cell>
          <cell r="X372">
            <v>0</v>
          </cell>
          <cell r="Y372">
            <v>0</v>
          </cell>
          <cell r="Z372">
            <v>0</v>
          </cell>
          <cell r="AA372">
            <v>0</v>
          </cell>
          <cell r="AB372">
            <v>0</v>
          </cell>
          <cell r="AC372">
            <v>0</v>
          </cell>
          <cell r="AD372">
            <v>0</v>
          </cell>
          <cell r="AE372">
            <v>0</v>
          </cell>
          <cell r="AF372">
            <v>0</v>
          </cell>
          <cell r="AG372">
            <v>0</v>
          </cell>
          <cell r="AH372">
            <v>0</v>
          </cell>
          <cell r="AI372">
            <v>0</v>
          </cell>
          <cell r="AJ372">
            <v>0</v>
          </cell>
          <cell r="AK372">
            <v>0</v>
          </cell>
          <cell r="AL372">
            <v>0</v>
          </cell>
          <cell r="AM372">
            <v>0</v>
          </cell>
          <cell r="AN372">
            <v>0</v>
          </cell>
          <cell r="AO372">
            <v>0</v>
          </cell>
          <cell r="AP372">
            <v>0</v>
          </cell>
          <cell r="AQ372">
            <v>0</v>
          </cell>
          <cell r="AR372">
            <v>0</v>
          </cell>
          <cell r="AS372">
            <v>0</v>
          </cell>
          <cell r="AT372">
            <v>0</v>
          </cell>
          <cell r="AU372">
            <v>0</v>
          </cell>
          <cell r="AV372">
            <v>0</v>
          </cell>
          <cell r="AW372">
            <v>0</v>
          </cell>
          <cell r="AX372">
            <v>0</v>
          </cell>
          <cell r="AY372">
            <v>0</v>
          </cell>
          <cell r="AZ372">
            <v>0</v>
          </cell>
          <cell r="BA372">
            <v>0</v>
          </cell>
          <cell r="BB372">
            <v>0</v>
          </cell>
          <cell r="BC372">
            <v>0</v>
          </cell>
          <cell r="BD372">
            <v>0</v>
          </cell>
          <cell r="BE372">
            <v>0</v>
          </cell>
          <cell r="BF372">
            <v>0</v>
          </cell>
          <cell r="BG372">
            <v>350649.5</v>
          </cell>
          <cell r="BH372">
            <v>0</v>
          </cell>
          <cell r="BI372">
            <v>0</v>
          </cell>
          <cell r="BJ372">
            <v>0</v>
          </cell>
          <cell r="BK372">
            <v>0</v>
          </cell>
          <cell r="BL372">
            <v>3101968</v>
          </cell>
          <cell r="BM372">
            <v>0</v>
          </cell>
          <cell r="BN372">
            <v>0</v>
          </cell>
          <cell r="BO372">
            <v>0</v>
          </cell>
          <cell r="BP372">
            <v>0</v>
          </cell>
          <cell r="BQ372">
            <v>0</v>
          </cell>
          <cell r="BR372">
            <v>1900950.22</v>
          </cell>
          <cell r="BS372">
            <v>0</v>
          </cell>
          <cell r="BT372">
            <v>0</v>
          </cell>
          <cell r="BU372">
            <v>0</v>
          </cell>
          <cell r="BV372">
            <v>0</v>
          </cell>
          <cell r="BW372">
            <v>0</v>
          </cell>
          <cell r="BX372">
            <v>0</v>
          </cell>
          <cell r="BY372">
            <v>0</v>
          </cell>
          <cell r="BZ372">
            <v>0</v>
          </cell>
          <cell r="CA372">
            <v>0</v>
          </cell>
          <cell r="CB372">
            <v>0</v>
          </cell>
          <cell r="CC372">
            <v>0</v>
          </cell>
          <cell r="CD372">
            <v>0</v>
          </cell>
          <cell r="CE372">
            <v>0</v>
          </cell>
          <cell r="CF372">
            <v>0</v>
          </cell>
          <cell r="CG372">
            <v>0</v>
          </cell>
          <cell r="CH372">
            <v>0</v>
          </cell>
          <cell r="CI372">
            <v>0</v>
          </cell>
          <cell r="CJ372">
            <v>0</v>
          </cell>
          <cell r="CK372">
            <v>0</v>
          </cell>
          <cell r="CL372">
            <v>0</v>
          </cell>
        </row>
        <row r="373">
          <cell r="A373" t="str">
            <v>5108010101.114</v>
          </cell>
          <cell r="B373" t="str">
            <v>หนี้สูญ-ลูกหนี้ค่ารักษา-ชำระเงิน OP</v>
          </cell>
          <cell r="C373">
            <v>0</v>
          </cell>
          <cell r="D373">
            <v>0</v>
          </cell>
          <cell r="E373">
            <v>331019</v>
          </cell>
          <cell r="F373">
            <v>0</v>
          </cell>
          <cell r="G373">
            <v>194383</v>
          </cell>
          <cell r="H373">
            <v>672083.3</v>
          </cell>
          <cell r="I373">
            <v>492918.83</v>
          </cell>
          <cell r="J373">
            <v>0</v>
          </cell>
          <cell r="K373">
            <v>0</v>
          </cell>
          <cell r="L373">
            <v>713651</v>
          </cell>
          <cell r="M373">
            <v>0</v>
          </cell>
          <cell r="N373">
            <v>0</v>
          </cell>
          <cell r="O373">
            <v>1281179.75</v>
          </cell>
          <cell r="P373">
            <v>0</v>
          </cell>
          <cell r="Q373">
            <v>863667</v>
          </cell>
          <cell r="R373">
            <v>57935.17</v>
          </cell>
          <cell r="S373">
            <v>0</v>
          </cell>
          <cell r="T373">
            <v>1545</v>
          </cell>
          <cell r="U373">
            <v>23822.6</v>
          </cell>
          <cell r="V373">
            <v>131</v>
          </cell>
          <cell r="W373">
            <v>191227</v>
          </cell>
          <cell r="X373">
            <v>220</v>
          </cell>
          <cell r="Y373">
            <v>106755.82</v>
          </cell>
          <cell r="Z373">
            <v>249686</v>
          </cell>
          <cell r="AA373">
            <v>0</v>
          </cell>
          <cell r="AB373">
            <v>230739</v>
          </cell>
          <cell r="AC373">
            <v>0</v>
          </cell>
          <cell r="AD373">
            <v>1435623</v>
          </cell>
          <cell r="AE373">
            <v>297338</v>
          </cell>
          <cell r="AF373">
            <v>212749</v>
          </cell>
          <cell r="AG373">
            <v>0</v>
          </cell>
          <cell r="AH373">
            <v>104320.45</v>
          </cell>
          <cell r="AI373">
            <v>429477.25</v>
          </cell>
          <cell r="AJ373">
            <v>270359</v>
          </cell>
          <cell r="AK373">
            <v>0</v>
          </cell>
          <cell r="AL373">
            <v>0</v>
          </cell>
          <cell r="AM373">
            <v>231372.5</v>
          </cell>
          <cell r="AN373">
            <v>0</v>
          </cell>
          <cell r="AO373">
            <v>0</v>
          </cell>
          <cell r="AP373">
            <v>0</v>
          </cell>
          <cell r="AQ373">
            <v>0</v>
          </cell>
          <cell r="AR373">
            <v>1556548.7</v>
          </cell>
          <cell r="AS373">
            <v>0</v>
          </cell>
          <cell r="AT373">
            <v>0</v>
          </cell>
          <cell r="AU373">
            <v>0</v>
          </cell>
          <cell r="AV373">
            <v>0</v>
          </cell>
          <cell r="AW373">
            <v>187628</v>
          </cell>
          <cell r="AX373">
            <v>0</v>
          </cell>
          <cell r="AY373">
            <v>206620</v>
          </cell>
          <cell r="AZ373">
            <v>0</v>
          </cell>
          <cell r="BA373">
            <v>0</v>
          </cell>
          <cell r="BB373">
            <v>0</v>
          </cell>
          <cell r="BC373">
            <v>0</v>
          </cell>
          <cell r="BD373">
            <v>1106612</v>
          </cell>
          <cell r="BE373">
            <v>31232</v>
          </cell>
          <cell r="BF373">
            <v>0</v>
          </cell>
          <cell r="BG373">
            <v>2058760</v>
          </cell>
          <cell r="BH373">
            <v>0</v>
          </cell>
          <cell r="BI373">
            <v>10789</v>
          </cell>
          <cell r="BJ373">
            <v>386434</v>
          </cell>
          <cell r="BK373">
            <v>135294</v>
          </cell>
          <cell r="BL373">
            <v>2896988.9</v>
          </cell>
          <cell r="BM373">
            <v>0</v>
          </cell>
          <cell r="BN373">
            <v>35572</v>
          </cell>
          <cell r="BO373">
            <v>750737.6</v>
          </cell>
          <cell r="BP373">
            <v>0</v>
          </cell>
          <cell r="BQ373">
            <v>0</v>
          </cell>
          <cell r="BR373">
            <v>536301</v>
          </cell>
          <cell r="BS373">
            <v>0</v>
          </cell>
          <cell r="BT373">
            <v>0</v>
          </cell>
          <cell r="BU373">
            <v>0</v>
          </cell>
          <cell r="BV373">
            <v>68989</v>
          </cell>
          <cell r="BW373">
            <v>0</v>
          </cell>
          <cell r="BX373">
            <v>0</v>
          </cell>
          <cell r="BY373">
            <v>149592</v>
          </cell>
          <cell r="BZ373">
            <v>615508</v>
          </cell>
          <cell r="CA373">
            <v>102961</v>
          </cell>
          <cell r="CB373">
            <v>160945</v>
          </cell>
          <cell r="CC373">
            <v>0</v>
          </cell>
          <cell r="CD373">
            <v>566619</v>
          </cell>
          <cell r="CE373">
            <v>0</v>
          </cell>
          <cell r="CF373">
            <v>0</v>
          </cell>
          <cell r="CG373">
            <v>0</v>
          </cell>
          <cell r="CH373">
            <v>0</v>
          </cell>
          <cell r="CI373">
            <v>0</v>
          </cell>
          <cell r="CJ373">
            <v>0</v>
          </cell>
          <cell r="CK373">
            <v>68904</v>
          </cell>
          <cell r="CL373">
            <v>0</v>
          </cell>
        </row>
        <row r="374">
          <cell r="A374" t="str">
            <v>5108010101.115</v>
          </cell>
          <cell r="B374" t="str">
            <v>หนี้สูญ-ลูกหนี้ค่ารักษา-ชำระเงิน IP</v>
          </cell>
          <cell r="C374">
            <v>0</v>
          </cell>
          <cell r="D374">
            <v>0</v>
          </cell>
          <cell r="E374">
            <v>69330</v>
          </cell>
          <cell r="F374">
            <v>0</v>
          </cell>
          <cell r="G374">
            <v>19818</v>
          </cell>
          <cell r="H374">
            <v>8108</v>
          </cell>
          <cell r="I374">
            <v>186849.38</v>
          </cell>
          <cell r="J374">
            <v>0</v>
          </cell>
          <cell r="K374">
            <v>0</v>
          </cell>
          <cell r="L374">
            <v>272316</v>
          </cell>
          <cell r="M374">
            <v>5996.22</v>
          </cell>
          <cell r="N374">
            <v>0</v>
          </cell>
          <cell r="O374">
            <v>26204</v>
          </cell>
          <cell r="P374">
            <v>0</v>
          </cell>
          <cell r="Q374">
            <v>142980</v>
          </cell>
          <cell r="R374">
            <v>0</v>
          </cell>
          <cell r="S374">
            <v>0</v>
          </cell>
          <cell r="T374">
            <v>6434</v>
          </cell>
          <cell r="U374">
            <v>0</v>
          </cell>
          <cell r="V374">
            <v>41378.980000000003</v>
          </cell>
          <cell r="W374">
            <v>11817</v>
          </cell>
          <cell r="X374">
            <v>0</v>
          </cell>
          <cell r="Y374">
            <v>107965</v>
          </cell>
          <cell r="Z374">
            <v>184585</v>
          </cell>
          <cell r="AA374">
            <v>0</v>
          </cell>
          <cell r="AB374">
            <v>56535</v>
          </cell>
          <cell r="AC374">
            <v>0</v>
          </cell>
          <cell r="AD374">
            <v>177193</v>
          </cell>
          <cell r="AE374">
            <v>139710</v>
          </cell>
          <cell r="AF374">
            <v>132364</v>
          </cell>
          <cell r="AG374">
            <v>0</v>
          </cell>
          <cell r="AH374">
            <v>52546</v>
          </cell>
          <cell r="AI374">
            <v>162067</v>
          </cell>
          <cell r="AJ374">
            <v>21531.64</v>
          </cell>
          <cell r="AK374">
            <v>0</v>
          </cell>
          <cell r="AL374">
            <v>0</v>
          </cell>
          <cell r="AM374">
            <v>66819.5</v>
          </cell>
          <cell r="AN374">
            <v>0</v>
          </cell>
          <cell r="AO374">
            <v>0</v>
          </cell>
          <cell r="AP374">
            <v>0</v>
          </cell>
          <cell r="AQ374">
            <v>0</v>
          </cell>
          <cell r="AR374">
            <v>4669314.09</v>
          </cell>
          <cell r="AS374">
            <v>0</v>
          </cell>
          <cell r="AT374">
            <v>0</v>
          </cell>
          <cell r="AU374">
            <v>0</v>
          </cell>
          <cell r="AV374">
            <v>0</v>
          </cell>
          <cell r="AW374">
            <v>62272</v>
          </cell>
          <cell r="AX374">
            <v>0</v>
          </cell>
          <cell r="AY374">
            <v>71872</v>
          </cell>
          <cell r="AZ374">
            <v>800</v>
          </cell>
          <cell r="BA374">
            <v>0</v>
          </cell>
          <cell r="BB374">
            <v>0</v>
          </cell>
          <cell r="BC374">
            <v>0</v>
          </cell>
          <cell r="BD374">
            <v>580356</v>
          </cell>
          <cell r="BE374">
            <v>8164</v>
          </cell>
          <cell r="BF374">
            <v>0</v>
          </cell>
          <cell r="BG374">
            <v>10245530</v>
          </cell>
          <cell r="BH374">
            <v>0</v>
          </cell>
          <cell r="BI374">
            <v>0</v>
          </cell>
          <cell r="BJ374">
            <v>368503</v>
          </cell>
          <cell r="BK374">
            <v>0</v>
          </cell>
          <cell r="BL374">
            <v>6098730.2000000002</v>
          </cell>
          <cell r="BM374">
            <v>0</v>
          </cell>
          <cell r="BN374">
            <v>40837</v>
          </cell>
          <cell r="BO374">
            <v>304192</v>
          </cell>
          <cell r="BP374">
            <v>0</v>
          </cell>
          <cell r="BQ374">
            <v>0</v>
          </cell>
          <cell r="BR374">
            <v>358157</v>
          </cell>
          <cell r="BS374">
            <v>0</v>
          </cell>
          <cell r="BT374">
            <v>0</v>
          </cell>
          <cell r="BU374">
            <v>0</v>
          </cell>
          <cell r="BV374">
            <v>0</v>
          </cell>
          <cell r="BW374">
            <v>0</v>
          </cell>
          <cell r="BX374">
            <v>0</v>
          </cell>
          <cell r="BY374">
            <v>32747</v>
          </cell>
          <cell r="BZ374">
            <v>148321</v>
          </cell>
          <cell r="CA374">
            <v>46672</v>
          </cell>
          <cell r="CB374">
            <v>190929</v>
          </cell>
          <cell r="CC374">
            <v>0</v>
          </cell>
          <cell r="CD374">
            <v>261183</v>
          </cell>
          <cell r="CE374">
            <v>0</v>
          </cell>
          <cell r="CF374">
            <v>0</v>
          </cell>
          <cell r="CG374">
            <v>0</v>
          </cell>
          <cell r="CH374">
            <v>0</v>
          </cell>
          <cell r="CI374">
            <v>0</v>
          </cell>
          <cell r="CJ374">
            <v>0</v>
          </cell>
          <cell r="CK374">
            <v>20262</v>
          </cell>
          <cell r="CL374">
            <v>0</v>
          </cell>
        </row>
        <row r="375">
          <cell r="A375" t="str">
            <v>5108010101.202</v>
          </cell>
          <cell r="B375" t="str">
            <v xml:space="preserve">หนี้สูญ-ลูกหนี้ค่ารักษาUC-IP </v>
          </cell>
          <cell r="C375">
            <v>0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M375">
            <v>677403.78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652493.84</v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  <cell r="AA375">
            <v>0</v>
          </cell>
          <cell r="AB375">
            <v>0</v>
          </cell>
          <cell r="AC375">
            <v>0</v>
          </cell>
          <cell r="AD375">
            <v>0</v>
          </cell>
          <cell r="AE375">
            <v>0</v>
          </cell>
          <cell r="AF375">
            <v>0</v>
          </cell>
          <cell r="AG375">
            <v>0</v>
          </cell>
          <cell r="AH375">
            <v>0</v>
          </cell>
          <cell r="AI375">
            <v>0</v>
          </cell>
          <cell r="AJ375">
            <v>0</v>
          </cell>
          <cell r="AK375">
            <v>0</v>
          </cell>
          <cell r="AL375">
            <v>0</v>
          </cell>
          <cell r="AM375">
            <v>0</v>
          </cell>
          <cell r="AN375">
            <v>0</v>
          </cell>
          <cell r="AO375">
            <v>517350.91</v>
          </cell>
          <cell r="AP375">
            <v>0</v>
          </cell>
          <cell r="AQ375">
            <v>0</v>
          </cell>
          <cell r="AR375">
            <v>0</v>
          </cell>
          <cell r="AS375">
            <v>0</v>
          </cell>
          <cell r="AT375">
            <v>0</v>
          </cell>
          <cell r="AU375">
            <v>0</v>
          </cell>
          <cell r="AV375">
            <v>0</v>
          </cell>
          <cell r="AW375">
            <v>0</v>
          </cell>
          <cell r="AX375">
            <v>0</v>
          </cell>
          <cell r="AY375">
            <v>636030.23</v>
          </cell>
          <cell r="AZ375">
            <v>0</v>
          </cell>
          <cell r="BA375">
            <v>0</v>
          </cell>
          <cell r="BB375">
            <v>0</v>
          </cell>
          <cell r="BC375">
            <v>0</v>
          </cell>
          <cell r="BD375">
            <v>0</v>
          </cell>
          <cell r="BE375">
            <v>16522.8</v>
          </cell>
          <cell r="BF375">
            <v>0</v>
          </cell>
          <cell r="BG375">
            <v>0</v>
          </cell>
          <cell r="BH375">
            <v>0</v>
          </cell>
          <cell r="BI375">
            <v>0</v>
          </cell>
          <cell r="BJ375">
            <v>0</v>
          </cell>
          <cell r="BK375">
            <v>0</v>
          </cell>
          <cell r="BL375">
            <v>0</v>
          </cell>
          <cell r="BM375">
            <v>0</v>
          </cell>
          <cell r="BN375">
            <v>0</v>
          </cell>
          <cell r="BO375">
            <v>0</v>
          </cell>
          <cell r="BP375">
            <v>0</v>
          </cell>
          <cell r="BQ375">
            <v>48884.26</v>
          </cell>
          <cell r="BR375">
            <v>0</v>
          </cell>
          <cell r="BS375">
            <v>0</v>
          </cell>
          <cell r="BT375">
            <v>0</v>
          </cell>
          <cell r="BU375">
            <v>0</v>
          </cell>
          <cell r="BV375">
            <v>0</v>
          </cell>
          <cell r="BW375">
            <v>160470.93</v>
          </cell>
          <cell r="BX375">
            <v>9645</v>
          </cell>
          <cell r="BY375">
            <v>0</v>
          </cell>
          <cell r="BZ375">
            <v>0</v>
          </cell>
          <cell r="CA375">
            <v>0</v>
          </cell>
          <cell r="CB375">
            <v>0</v>
          </cell>
          <cell r="CC375">
            <v>0</v>
          </cell>
          <cell r="CD375">
            <v>447047.12</v>
          </cell>
          <cell r="CE375">
            <v>0</v>
          </cell>
          <cell r="CF375">
            <v>0</v>
          </cell>
          <cell r="CG375">
            <v>0</v>
          </cell>
          <cell r="CH375">
            <v>0</v>
          </cell>
          <cell r="CI375">
            <v>0</v>
          </cell>
          <cell r="CJ375">
            <v>0</v>
          </cell>
          <cell r="CK375">
            <v>0</v>
          </cell>
          <cell r="CL375">
            <v>0</v>
          </cell>
        </row>
        <row r="376">
          <cell r="A376" t="str">
            <v>5108010101.203</v>
          </cell>
          <cell r="B376" t="str">
            <v>หนี้สูญ-ลูกหนี้ค่ารักษา UC -OP นอก CUP(ในจังหวัด)</v>
          </cell>
          <cell r="C376">
            <v>0</v>
          </cell>
          <cell r="D376">
            <v>0</v>
          </cell>
          <cell r="E376">
            <v>53033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20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105381812.5</v>
          </cell>
          <cell r="X376">
            <v>188282</v>
          </cell>
          <cell r="Y376">
            <v>467046</v>
          </cell>
          <cell r="Z376">
            <v>287619</v>
          </cell>
          <cell r="AA376">
            <v>140216</v>
          </cell>
          <cell r="AB376">
            <v>535240</v>
          </cell>
          <cell r="AC376">
            <v>207459</v>
          </cell>
          <cell r="AD376">
            <v>906486</v>
          </cell>
          <cell r="AE376">
            <v>260214</v>
          </cell>
          <cell r="AF376">
            <v>168024</v>
          </cell>
          <cell r="AG376">
            <v>198016</v>
          </cell>
          <cell r="AH376">
            <v>3013058</v>
          </cell>
          <cell r="AI376">
            <v>242872</v>
          </cell>
          <cell r="AJ376">
            <v>1185456</v>
          </cell>
          <cell r="AK376">
            <v>637949</v>
          </cell>
          <cell r="AL376">
            <v>0</v>
          </cell>
          <cell r="AM376">
            <v>0</v>
          </cell>
          <cell r="AN376">
            <v>0</v>
          </cell>
          <cell r="AO376">
            <v>0</v>
          </cell>
          <cell r="AP376">
            <v>0</v>
          </cell>
          <cell r="AQ376">
            <v>0</v>
          </cell>
          <cell r="AR376">
            <v>292737</v>
          </cell>
          <cell r="AS376">
            <v>0</v>
          </cell>
          <cell r="AT376">
            <v>0</v>
          </cell>
          <cell r="AU376">
            <v>0</v>
          </cell>
          <cell r="AV376">
            <v>0</v>
          </cell>
          <cell r="AW376">
            <v>0</v>
          </cell>
          <cell r="AX376">
            <v>0</v>
          </cell>
          <cell r="AY376">
            <v>0</v>
          </cell>
          <cell r="AZ376">
            <v>0</v>
          </cell>
          <cell r="BA376">
            <v>0</v>
          </cell>
          <cell r="BB376">
            <v>0</v>
          </cell>
          <cell r="BC376">
            <v>0</v>
          </cell>
          <cell r="BD376">
            <v>377812</v>
          </cell>
          <cell r="BE376">
            <v>0</v>
          </cell>
          <cell r="BF376">
            <v>0</v>
          </cell>
          <cell r="BG376">
            <v>0</v>
          </cell>
          <cell r="BH376">
            <v>0</v>
          </cell>
          <cell r="BI376">
            <v>90591</v>
          </cell>
          <cell r="BJ376">
            <v>260735</v>
          </cell>
          <cell r="BK376">
            <v>0</v>
          </cell>
          <cell r="BL376">
            <v>10985650</v>
          </cell>
          <cell r="BM376">
            <v>0</v>
          </cell>
          <cell r="BN376">
            <v>82488</v>
          </cell>
          <cell r="BO376">
            <v>0</v>
          </cell>
          <cell r="BP376">
            <v>0</v>
          </cell>
          <cell r="BQ376">
            <v>0</v>
          </cell>
          <cell r="BR376">
            <v>5748313.7999999998</v>
          </cell>
          <cell r="BS376">
            <v>0</v>
          </cell>
          <cell r="BT376">
            <v>0</v>
          </cell>
          <cell r="BU376">
            <v>0</v>
          </cell>
          <cell r="BV376">
            <v>0</v>
          </cell>
          <cell r="BW376">
            <v>0</v>
          </cell>
          <cell r="BX376">
            <v>0</v>
          </cell>
          <cell r="BY376">
            <v>0</v>
          </cell>
          <cell r="BZ376">
            <v>0</v>
          </cell>
          <cell r="CA376">
            <v>18557</v>
          </cell>
          <cell r="CB376">
            <v>0</v>
          </cell>
          <cell r="CC376">
            <v>321</v>
          </cell>
          <cell r="CD376">
            <v>706</v>
          </cell>
          <cell r="CE376">
            <v>0</v>
          </cell>
          <cell r="CF376">
            <v>0</v>
          </cell>
          <cell r="CG376">
            <v>0</v>
          </cell>
          <cell r="CH376">
            <v>0</v>
          </cell>
          <cell r="CI376">
            <v>0</v>
          </cell>
          <cell r="CJ376">
            <v>0</v>
          </cell>
          <cell r="CK376">
            <v>0</v>
          </cell>
          <cell r="CL376">
            <v>0</v>
          </cell>
        </row>
        <row r="377">
          <cell r="A377" t="str">
            <v>5108010101.205</v>
          </cell>
          <cell r="B377" t="str">
            <v>หนี้สูญ-ลูกหนี้ค่ารักษา UC -OP นอก CUP (ต่างจังหวัด)</v>
          </cell>
          <cell r="C377">
            <v>0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M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590431</v>
          </cell>
          <cell r="R377">
            <v>0</v>
          </cell>
          <cell r="S377">
            <v>0</v>
          </cell>
          <cell r="T377">
            <v>0</v>
          </cell>
          <cell r="U377">
            <v>0</v>
          </cell>
          <cell r="V377">
            <v>0</v>
          </cell>
          <cell r="W377">
            <v>0</v>
          </cell>
          <cell r="X377">
            <v>0</v>
          </cell>
          <cell r="Y377">
            <v>27605</v>
          </cell>
          <cell r="Z377">
            <v>275406</v>
          </cell>
          <cell r="AA377">
            <v>0</v>
          </cell>
          <cell r="AB377">
            <v>0</v>
          </cell>
          <cell r="AC377">
            <v>0</v>
          </cell>
          <cell r="AD377">
            <v>0</v>
          </cell>
          <cell r="AE377">
            <v>0</v>
          </cell>
          <cell r="AF377">
            <v>15623</v>
          </cell>
          <cell r="AG377">
            <v>0</v>
          </cell>
          <cell r="AH377">
            <v>0</v>
          </cell>
          <cell r="AI377">
            <v>149164</v>
          </cell>
          <cell r="AJ377">
            <v>0</v>
          </cell>
          <cell r="AK377">
            <v>0</v>
          </cell>
          <cell r="AL377">
            <v>0</v>
          </cell>
          <cell r="AM377">
            <v>0</v>
          </cell>
          <cell r="AN377">
            <v>0</v>
          </cell>
          <cell r="AO377">
            <v>0</v>
          </cell>
          <cell r="AP377">
            <v>0</v>
          </cell>
          <cell r="AQ377">
            <v>0</v>
          </cell>
          <cell r="AR377">
            <v>0</v>
          </cell>
          <cell r="AS377">
            <v>0</v>
          </cell>
          <cell r="AT377">
            <v>0</v>
          </cell>
          <cell r="AU377">
            <v>0</v>
          </cell>
          <cell r="AV377">
            <v>0</v>
          </cell>
          <cell r="AW377">
            <v>0</v>
          </cell>
          <cell r="AX377">
            <v>0</v>
          </cell>
          <cell r="AY377">
            <v>0</v>
          </cell>
          <cell r="AZ377">
            <v>0</v>
          </cell>
          <cell r="BA377">
            <v>0</v>
          </cell>
          <cell r="BB377">
            <v>0</v>
          </cell>
          <cell r="BC377">
            <v>0</v>
          </cell>
          <cell r="BD377">
            <v>0</v>
          </cell>
          <cell r="BE377">
            <v>0</v>
          </cell>
          <cell r="BF377">
            <v>0</v>
          </cell>
          <cell r="BG377">
            <v>0</v>
          </cell>
          <cell r="BH377">
            <v>0</v>
          </cell>
          <cell r="BI377">
            <v>0</v>
          </cell>
          <cell r="BJ377">
            <v>0</v>
          </cell>
          <cell r="BK377">
            <v>0</v>
          </cell>
          <cell r="BL377">
            <v>245718.79</v>
          </cell>
          <cell r="BM377">
            <v>0</v>
          </cell>
          <cell r="BN377">
            <v>65968</v>
          </cell>
          <cell r="BO377">
            <v>0</v>
          </cell>
          <cell r="BP377">
            <v>0</v>
          </cell>
          <cell r="BQ377">
            <v>0</v>
          </cell>
          <cell r="BR377">
            <v>721415.4</v>
          </cell>
          <cell r="BS377">
            <v>0</v>
          </cell>
          <cell r="BT377">
            <v>0</v>
          </cell>
          <cell r="BU377">
            <v>0</v>
          </cell>
          <cell r="BV377">
            <v>0</v>
          </cell>
          <cell r="BW377">
            <v>0</v>
          </cell>
          <cell r="BX377">
            <v>0</v>
          </cell>
          <cell r="BY377">
            <v>0</v>
          </cell>
          <cell r="BZ377">
            <v>0</v>
          </cell>
          <cell r="CA377">
            <v>0</v>
          </cell>
          <cell r="CB377">
            <v>0</v>
          </cell>
          <cell r="CC377">
            <v>0</v>
          </cell>
          <cell r="CD377">
            <v>0</v>
          </cell>
          <cell r="CE377">
            <v>0</v>
          </cell>
          <cell r="CF377">
            <v>0</v>
          </cell>
          <cell r="CG377">
            <v>0</v>
          </cell>
          <cell r="CH377">
            <v>0</v>
          </cell>
          <cell r="CI377">
            <v>0</v>
          </cell>
          <cell r="CJ377">
            <v>0</v>
          </cell>
          <cell r="CK377">
            <v>0</v>
          </cell>
          <cell r="CL377">
            <v>0</v>
          </cell>
        </row>
        <row r="378">
          <cell r="A378" t="str">
            <v>5108010101.216</v>
          </cell>
          <cell r="B378" t="str">
            <v>หนี้สูญ-ลูกหนี้ค่ารักษา UC- OP -AE</v>
          </cell>
          <cell r="C378">
            <v>0</v>
          </cell>
          <cell r="D378">
            <v>0</v>
          </cell>
          <cell r="E378">
            <v>85805.65</v>
          </cell>
          <cell r="F378">
            <v>0</v>
          </cell>
          <cell r="G378">
            <v>3979.8</v>
          </cell>
          <cell r="H378">
            <v>0</v>
          </cell>
          <cell r="I378">
            <v>275564.11</v>
          </cell>
          <cell r="J378">
            <v>14453.02</v>
          </cell>
          <cell r="K378">
            <v>0</v>
          </cell>
          <cell r="L378">
            <v>0</v>
          </cell>
          <cell r="M378">
            <v>0</v>
          </cell>
          <cell r="N378">
            <v>0</v>
          </cell>
          <cell r="O378">
            <v>7076.84</v>
          </cell>
          <cell r="P378">
            <v>1204.8</v>
          </cell>
          <cell r="Q378">
            <v>0</v>
          </cell>
          <cell r="R378">
            <v>0</v>
          </cell>
          <cell r="S378">
            <v>96996.56</v>
          </cell>
          <cell r="T378">
            <v>0</v>
          </cell>
          <cell r="U378">
            <v>0</v>
          </cell>
          <cell r="V378">
            <v>0</v>
          </cell>
          <cell r="W378">
            <v>0</v>
          </cell>
          <cell r="X378">
            <v>20394</v>
          </cell>
          <cell r="Y378">
            <v>5801.11</v>
          </cell>
          <cell r="Z378">
            <v>118978</v>
          </cell>
          <cell r="AA378">
            <v>0</v>
          </cell>
          <cell r="AB378">
            <v>11981.7</v>
          </cell>
          <cell r="AC378">
            <v>0</v>
          </cell>
          <cell r="AD378">
            <v>0</v>
          </cell>
          <cell r="AE378">
            <v>1955.29</v>
          </cell>
          <cell r="AF378">
            <v>228533.05</v>
          </cell>
          <cell r="AG378">
            <v>41439.5</v>
          </cell>
          <cell r="AH378">
            <v>10048</v>
          </cell>
          <cell r="AI378">
            <v>685.4</v>
          </cell>
          <cell r="AJ378">
            <v>0</v>
          </cell>
          <cell r="AK378">
            <v>847</v>
          </cell>
          <cell r="AL378">
            <v>0</v>
          </cell>
          <cell r="AM378">
            <v>13909.95</v>
          </cell>
          <cell r="AN378">
            <v>0</v>
          </cell>
          <cell r="AO378">
            <v>0</v>
          </cell>
          <cell r="AP378">
            <v>0</v>
          </cell>
          <cell r="AQ378">
            <v>0</v>
          </cell>
          <cell r="AR378">
            <v>266545.27</v>
          </cell>
          <cell r="AS378">
            <v>0</v>
          </cell>
          <cell r="AT378">
            <v>0</v>
          </cell>
          <cell r="AU378">
            <v>0</v>
          </cell>
          <cell r="AV378">
            <v>0</v>
          </cell>
          <cell r="AW378">
            <v>0</v>
          </cell>
          <cell r="AX378">
            <v>0</v>
          </cell>
          <cell r="AY378">
            <v>40989.97</v>
          </cell>
          <cell r="AZ378">
            <v>0</v>
          </cell>
          <cell r="BA378">
            <v>0</v>
          </cell>
          <cell r="BB378">
            <v>0</v>
          </cell>
          <cell r="BC378">
            <v>0</v>
          </cell>
          <cell r="BD378">
            <v>0</v>
          </cell>
          <cell r="BE378">
            <v>6802.82</v>
          </cell>
          <cell r="BF378">
            <v>0</v>
          </cell>
          <cell r="BG378">
            <v>55262.75</v>
          </cell>
          <cell r="BH378">
            <v>0</v>
          </cell>
          <cell r="BI378">
            <v>2779</v>
          </cell>
          <cell r="BJ378">
            <v>13399</v>
          </cell>
          <cell r="BK378">
            <v>0</v>
          </cell>
          <cell r="BL378">
            <v>303851.63</v>
          </cell>
          <cell r="BM378">
            <v>3496</v>
          </cell>
          <cell r="BN378">
            <v>130899</v>
          </cell>
          <cell r="BO378">
            <v>0</v>
          </cell>
          <cell r="BP378">
            <v>0</v>
          </cell>
          <cell r="BQ378">
            <v>0</v>
          </cell>
          <cell r="BR378">
            <v>0</v>
          </cell>
          <cell r="BS378">
            <v>0</v>
          </cell>
          <cell r="BT378">
            <v>0</v>
          </cell>
          <cell r="BU378">
            <v>0</v>
          </cell>
          <cell r="BV378">
            <v>11925.6</v>
          </cell>
          <cell r="BW378">
            <v>0</v>
          </cell>
          <cell r="BX378">
            <v>6670</v>
          </cell>
          <cell r="BY378">
            <v>0</v>
          </cell>
          <cell r="BZ378">
            <v>0</v>
          </cell>
          <cell r="CA378">
            <v>62214.2</v>
          </cell>
          <cell r="CB378">
            <v>0</v>
          </cell>
          <cell r="CC378">
            <v>145086</v>
          </cell>
          <cell r="CD378">
            <v>79888.06</v>
          </cell>
          <cell r="CE378">
            <v>0</v>
          </cell>
          <cell r="CF378">
            <v>0</v>
          </cell>
          <cell r="CG378">
            <v>0</v>
          </cell>
          <cell r="CH378">
            <v>0</v>
          </cell>
          <cell r="CI378">
            <v>0</v>
          </cell>
          <cell r="CJ378">
            <v>0</v>
          </cell>
          <cell r="CK378">
            <v>36204.29</v>
          </cell>
          <cell r="CL378">
            <v>0</v>
          </cell>
        </row>
        <row r="379">
          <cell r="A379" t="str">
            <v>5108010101.218</v>
          </cell>
          <cell r="B379" t="str">
            <v>หนี้สูญ-ลูกหนี้ค่ารักษา UC- OP- HC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245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40.5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38505</v>
          </cell>
          <cell r="AA379">
            <v>0</v>
          </cell>
          <cell r="AB379">
            <v>3250</v>
          </cell>
          <cell r="AC379">
            <v>0</v>
          </cell>
          <cell r="AD379">
            <v>0</v>
          </cell>
          <cell r="AE379">
            <v>0</v>
          </cell>
          <cell r="AF379">
            <v>19400</v>
          </cell>
          <cell r="AG379">
            <v>2174</v>
          </cell>
          <cell r="AH379">
            <v>0</v>
          </cell>
          <cell r="AI379">
            <v>0</v>
          </cell>
          <cell r="AJ379">
            <v>0</v>
          </cell>
          <cell r="AK379">
            <v>0</v>
          </cell>
          <cell r="AL379">
            <v>0</v>
          </cell>
          <cell r="AM379">
            <v>0</v>
          </cell>
          <cell r="AN379">
            <v>0</v>
          </cell>
          <cell r="AO379">
            <v>0</v>
          </cell>
          <cell r="AP379">
            <v>0</v>
          </cell>
          <cell r="AQ379">
            <v>0</v>
          </cell>
          <cell r="AR379">
            <v>3934.8</v>
          </cell>
          <cell r="AS379">
            <v>0</v>
          </cell>
          <cell r="AT379">
            <v>0</v>
          </cell>
          <cell r="AU379">
            <v>0</v>
          </cell>
          <cell r="AV379">
            <v>0</v>
          </cell>
          <cell r="AW379">
            <v>0</v>
          </cell>
          <cell r="AX379">
            <v>0</v>
          </cell>
          <cell r="AY379">
            <v>74503.600000000006</v>
          </cell>
          <cell r="AZ379">
            <v>0</v>
          </cell>
          <cell r="BA379">
            <v>0</v>
          </cell>
          <cell r="BB379">
            <v>0</v>
          </cell>
          <cell r="BC379">
            <v>0</v>
          </cell>
          <cell r="BD379">
            <v>252216</v>
          </cell>
          <cell r="BE379">
            <v>1505</v>
          </cell>
          <cell r="BF379">
            <v>0</v>
          </cell>
          <cell r="BG379">
            <v>84326</v>
          </cell>
          <cell r="BH379">
            <v>0</v>
          </cell>
          <cell r="BI379">
            <v>0</v>
          </cell>
          <cell r="BJ379">
            <v>43940</v>
          </cell>
          <cell r="BK379">
            <v>0</v>
          </cell>
          <cell r="BL379">
            <v>0</v>
          </cell>
          <cell r="BM379">
            <v>0</v>
          </cell>
          <cell r="BN379">
            <v>0</v>
          </cell>
          <cell r="BO379">
            <v>0</v>
          </cell>
          <cell r="BP379">
            <v>6245</v>
          </cell>
          <cell r="BQ379">
            <v>0</v>
          </cell>
          <cell r="BR379">
            <v>0</v>
          </cell>
          <cell r="BS379">
            <v>0</v>
          </cell>
          <cell r="BT379">
            <v>0</v>
          </cell>
          <cell r="BU379">
            <v>0</v>
          </cell>
          <cell r="BV379">
            <v>0</v>
          </cell>
          <cell r="BW379">
            <v>0</v>
          </cell>
          <cell r="BX379">
            <v>0</v>
          </cell>
          <cell r="BY379">
            <v>0</v>
          </cell>
          <cell r="BZ379">
            <v>0</v>
          </cell>
          <cell r="CA379">
            <v>6500</v>
          </cell>
          <cell r="CB379">
            <v>0</v>
          </cell>
          <cell r="CC379">
            <v>21546</v>
          </cell>
          <cell r="CD379">
            <v>0</v>
          </cell>
          <cell r="CE379">
            <v>0</v>
          </cell>
          <cell r="CF379">
            <v>0</v>
          </cell>
          <cell r="CG379">
            <v>0</v>
          </cell>
          <cell r="CH379">
            <v>0</v>
          </cell>
          <cell r="CI379">
            <v>0</v>
          </cell>
          <cell r="CJ379">
            <v>0</v>
          </cell>
          <cell r="CK379">
            <v>0</v>
          </cell>
          <cell r="CL379">
            <v>0</v>
          </cell>
        </row>
        <row r="380">
          <cell r="A380" t="str">
            <v>5108010101.219</v>
          </cell>
          <cell r="B380" t="str">
            <v>หนี้สูญ-ลูกหนี้ค่ารักษา UC - IP -HC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>
            <v>0</v>
          </cell>
          <cell r="N380">
            <v>0</v>
          </cell>
          <cell r="O380">
            <v>24732.400000000001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  <cell r="AA380">
            <v>0</v>
          </cell>
          <cell r="AB380">
            <v>0</v>
          </cell>
          <cell r="AC380">
            <v>0</v>
          </cell>
          <cell r="AD380">
            <v>0</v>
          </cell>
          <cell r="AE380">
            <v>0</v>
          </cell>
          <cell r="AF380">
            <v>0</v>
          </cell>
          <cell r="AG380">
            <v>0</v>
          </cell>
          <cell r="AH380">
            <v>0</v>
          </cell>
          <cell r="AI380">
            <v>0</v>
          </cell>
          <cell r="AJ380">
            <v>0</v>
          </cell>
          <cell r="AK380">
            <v>0</v>
          </cell>
          <cell r="AL380">
            <v>0</v>
          </cell>
          <cell r="AM380">
            <v>0</v>
          </cell>
          <cell r="AN380">
            <v>0</v>
          </cell>
          <cell r="AO380">
            <v>0</v>
          </cell>
          <cell r="AP380">
            <v>0</v>
          </cell>
          <cell r="AQ380">
            <v>0</v>
          </cell>
          <cell r="AR380">
            <v>14470.9</v>
          </cell>
          <cell r="AS380">
            <v>0</v>
          </cell>
          <cell r="AT380">
            <v>0</v>
          </cell>
          <cell r="AU380">
            <v>0</v>
          </cell>
          <cell r="AV380">
            <v>0</v>
          </cell>
          <cell r="AW380">
            <v>0</v>
          </cell>
          <cell r="AX380">
            <v>0</v>
          </cell>
          <cell r="AY380">
            <v>0</v>
          </cell>
          <cell r="AZ380">
            <v>0</v>
          </cell>
          <cell r="BA380">
            <v>0</v>
          </cell>
          <cell r="BB380">
            <v>0</v>
          </cell>
          <cell r="BC380">
            <v>0</v>
          </cell>
          <cell r="BD380">
            <v>41550</v>
          </cell>
          <cell r="BE380">
            <v>0</v>
          </cell>
          <cell r="BF380">
            <v>0</v>
          </cell>
          <cell r="BG380">
            <v>0</v>
          </cell>
          <cell r="BH380">
            <v>0</v>
          </cell>
          <cell r="BI380">
            <v>0</v>
          </cell>
          <cell r="BJ380">
            <v>0</v>
          </cell>
          <cell r="BK380">
            <v>0</v>
          </cell>
          <cell r="BL380">
            <v>356011</v>
          </cell>
          <cell r="BM380">
            <v>0</v>
          </cell>
          <cell r="BN380">
            <v>0</v>
          </cell>
          <cell r="BO380">
            <v>0</v>
          </cell>
          <cell r="BP380">
            <v>0</v>
          </cell>
          <cell r="BQ380">
            <v>0</v>
          </cell>
          <cell r="BR380">
            <v>0</v>
          </cell>
          <cell r="BS380">
            <v>0</v>
          </cell>
          <cell r="BT380">
            <v>0</v>
          </cell>
          <cell r="BU380">
            <v>0</v>
          </cell>
          <cell r="BV380">
            <v>0</v>
          </cell>
          <cell r="BW380">
            <v>0</v>
          </cell>
          <cell r="BX380">
            <v>0</v>
          </cell>
          <cell r="BY380">
            <v>0</v>
          </cell>
          <cell r="BZ380">
            <v>0</v>
          </cell>
          <cell r="CA380">
            <v>0</v>
          </cell>
          <cell r="CB380">
            <v>0</v>
          </cell>
          <cell r="CC380">
            <v>0</v>
          </cell>
          <cell r="CD380">
            <v>0</v>
          </cell>
          <cell r="CE380">
            <v>0</v>
          </cell>
          <cell r="CF380">
            <v>0</v>
          </cell>
          <cell r="CG380">
            <v>0</v>
          </cell>
          <cell r="CH380">
            <v>0</v>
          </cell>
          <cell r="CI380">
            <v>0</v>
          </cell>
          <cell r="CJ380">
            <v>0</v>
          </cell>
          <cell r="CK380">
            <v>0</v>
          </cell>
          <cell r="CL380">
            <v>0</v>
          </cell>
        </row>
        <row r="381">
          <cell r="A381" t="str">
            <v>5108010101.220</v>
          </cell>
          <cell r="B381" t="str">
            <v>หนี้สูญ-ลูกหนี้ค่ารักษา UC- OP- DMI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1000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0</v>
          </cell>
          <cell r="AB381">
            <v>0</v>
          </cell>
          <cell r="AC381">
            <v>0</v>
          </cell>
          <cell r="AD381">
            <v>0</v>
          </cell>
          <cell r="AE381">
            <v>0</v>
          </cell>
          <cell r="AF381">
            <v>0</v>
          </cell>
          <cell r="AG381">
            <v>0</v>
          </cell>
          <cell r="AH381">
            <v>0</v>
          </cell>
          <cell r="AI381">
            <v>0</v>
          </cell>
          <cell r="AJ381">
            <v>0</v>
          </cell>
          <cell r="AK381">
            <v>0</v>
          </cell>
          <cell r="AL381">
            <v>0</v>
          </cell>
          <cell r="AM381">
            <v>0</v>
          </cell>
          <cell r="AN381">
            <v>0</v>
          </cell>
          <cell r="AO381">
            <v>0</v>
          </cell>
          <cell r="AP381">
            <v>0</v>
          </cell>
          <cell r="AQ381">
            <v>0</v>
          </cell>
          <cell r="AR381">
            <v>174857.5</v>
          </cell>
          <cell r="AS381">
            <v>0</v>
          </cell>
          <cell r="AT381">
            <v>0</v>
          </cell>
          <cell r="AU381">
            <v>0</v>
          </cell>
          <cell r="AV381">
            <v>0</v>
          </cell>
          <cell r="AW381">
            <v>0</v>
          </cell>
          <cell r="AX381">
            <v>0</v>
          </cell>
          <cell r="AY381">
            <v>0</v>
          </cell>
          <cell r="AZ381">
            <v>0</v>
          </cell>
          <cell r="BA381">
            <v>0</v>
          </cell>
          <cell r="BB381">
            <v>0</v>
          </cell>
          <cell r="BC381">
            <v>0</v>
          </cell>
          <cell r="BD381">
            <v>92480</v>
          </cell>
          <cell r="BE381">
            <v>0</v>
          </cell>
          <cell r="BF381">
            <v>0</v>
          </cell>
          <cell r="BG381">
            <v>0</v>
          </cell>
          <cell r="BH381">
            <v>0</v>
          </cell>
          <cell r="BI381">
            <v>0</v>
          </cell>
          <cell r="BJ381">
            <v>0</v>
          </cell>
          <cell r="BK381">
            <v>0</v>
          </cell>
          <cell r="BL381">
            <v>568581</v>
          </cell>
          <cell r="BM381">
            <v>0</v>
          </cell>
          <cell r="BN381">
            <v>0</v>
          </cell>
          <cell r="BO381">
            <v>0</v>
          </cell>
          <cell r="BP381">
            <v>0</v>
          </cell>
          <cell r="BQ381">
            <v>0</v>
          </cell>
          <cell r="BR381">
            <v>0</v>
          </cell>
          <cell r="BS381">
            <v>0</v>
          </cell>
          <cell r="BT381">
            <v>0</v>
          </cell>
          <cell r="BU381">
            <v>0</v>
          </cell>
          <cell r="BV381">
            <v>0</v>
          </cell>
          <cell r="BW381">
            <v>0</v>
          </cell>
          <cell r="BX381">
            <v>0</v>
          </cell>
          <cell r="BY381">
            <v>0</v>
          </cell>
          <cell r="BZ381">
            <v>0</v>
          </cell>
          <cell r="CA381">
            <v>0</v>
          </cell>
          <cell r="CB381">
            <v>0</v>
          </cell>
          <cell r="CC381">
            <v>21545</v>
          </cell>
          <cell r="CD381">
            <v>0</v>
          </cell>
          <cell r="CE381">
            <v>0</v>
          </cell>
          <cell r="CF381">
            <v>0</v>
          </cell>
          <cell r="CG381">
            <v>0</v>
          </cell>
          <cell r="CH381">
            <v>0</v>
          </cell>
          <cell r="CI381">
            <v>0</v>
          </cell>
          <cell r="CJ381">
            <v>0</v>
          </cell>
          <cell r="CK381">
            <v>0</v>
          </cell>
          <cell r="CL381">
            <v>0</v>
          </cell>
        </row>
        <row r="382">
          <cell r="A382" t="str">
            <v>5108010101.221</v>
          </cell>
          <cell r="B382" t="str">
            <v>หนี้สูญ-ลูกหนี้ค่ารักษา UC -IP - DMI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3000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  <cell r="AA382">
            <v>0</v>
          </cell>
          <cell r="AB382">
            <v>0</v>
          </cell>
          <cell r="AC382">
            <v>0</v>
          </cell>
          <cell r="AD382">
            <v>0</v>
          </cell>
          <cell r="AE382">
            <v>0</v>
          </cell>
          <cell r="AF382">
            <v>0</v>
          </cell>
          <cell r="AG382">
            <v>0</v>
          </cell>
          <cell r="AH382">
            <v>0</v>
          </cell>
          <cell r="AI382">
            <v>0</v>
          </cell>
          <cell r="AJ382">
            <v>0</v>
          </cell>
          <cell r="AK382">
            <v>0</v>
          </cell>
          <cell r="AL382">
            <v>0</v>
          </cell>
          <cell r="AM382">
            <v>0</v>
          </cell>
          <cell r="AN382">
            <v>0</v>
          </cell>
          <cell r="AO382">
            <v>0</v>
          </cell>
          <cell r="AP382">
            <v>0</v>
          </cell>
          <cell r="AQ382">
            <v>0</v>
          </cell>
          <cell r="AR382">
            <v>1985957</v>
          </cell>
          <cell r="AS382">
            <v>0</v>
          </cell>
          <cell r="AT382">
            <v>0</v>
          </cell>
          <cell r="AU382">
            <v>0</v>
          </cell>
          <cell r="AV382">
            <v>0</v>
          </cell>
          <cell r="AW382">
            <v>0</v>
          </cell>
          <cell r="AX382">
            <v>0</v>
          </cell>
          <cell r="AY382">
            <v>0</v>
          </cell>
          <cell r="AZ382">
            <v>0</v>
          </cell>
          <cell r="BA382">
            <v>0</v>
          </cell>
          <cell r="BB382">
            <v>0</v>
          </cell>
          <cell r="BC382">
            <v>0</v>
          </cell>
          <cell r="BD382">
            <v>430636</v>
          </cell>
          <cell r="BE382">
            <v>0</v>
          </cell>
          <cell r="BF382">
            <v>0</v>
          </cell>
          <cell r="BG382">
            <v>0</v>
          </cell>
          <cell r="BH382">
            <v>0</v>
          </cell>
          <cell r="BI382">
            <v>0</v>
          </cell>
          <cell r="BJ382">
            <v>0</v>
          </cell>
          <cell r="BK382">
            <v>0</v>
          </cell>
          <cell r="BL382">
            <v>889694.26</v>
          </cell>
          <cell r="BM382">
            <v>0</v>
          </cell>
          <cell r="BN382">
            <v>0</v>
          </cell>
          <cell r="BO382">
            <v>0</v>
          </cell>
          <cell r="BP382">
            <v>0</v>
          </cell>
          <cell r="BQ382">
            <v>0</v>
          </cell>
          <cell r="BR382">
            <v>0</v>
          </cell>
          <cell r="BS382">
            <v>0</v>
          </cell>
          <cell r="BT382">
            <v>0</v>
          </cell>
          <cell r="BU382">
            <v>0</v>
          </cell>
          <cell r="BV382">
            <v>0</v>
          </cell>
          <cell r="BW382">
            <v>0</v>
          </cell>
          <cell r="BX382">
            <v>0</v>
          </cell>
          <cell r="BY382">
            <v>0</v>
          </cell>
          <cell r="BZ382">
            <v>0</v>
          </cell>
          <cell r="CA382">
            <v>10256</v>
          </cell>
          <cell r="CB382">
            <v>0</v>
          </cell>
          <cell r="CC382">
            <v>14000</v>
          </cell>
          <cell r="CD382">
            <v>0</v>
          </cell>
          <cell r="CE382">
            <v>0</v>
          </cell>
          <cell r="CF382">
            <v>0</v>
          </cell>
          <cell r="CG382">
            <v>0</v>
          </cell>
          <cell r="CH382">
            <v>0</v>
          </cell>
          <cell r="CI382">
            <v>0</v>
          </cell>
          <cell r="CJ382">
            <v>0</v>
          </cell>
          <cell r="CK382">
            <v>0</v>
          </cell>
          <cell r="CL382">
            <v>0</v>
          </cell>
        </row>
        <row r="383">
          <cell r="A383" t="str">
            <v>5108010101.309</v>
          </cell>
          <cell r="B383" t="str">
            <v>หนี้สูญ-ลูกหนี้ค่ารักษาประกันสังคม-ค่าใช้จ่ายสูง/อุบัติเหตุ/ฉุกเฉิน OP</v>
          </cell>
          <cell r="C383">
            <v>0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23459</v>
          </cell>
          <cell r="I383">
            <v>205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1150</v>
          </cell>
          <cell r="P383">
            <v>1392</v>
          </cell>
          <cell r="Q383">
            <v>3472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  <cell r="AA383">
            <v>0</v>
          </cell>
          <cell r="AB383">
            <v>0</v>
          </cell>
          <cell r="AC383">
            <v>0</v>
          </cell>
          <cell r="AD383">
            <v>2019</v>
          </cell>
          <cell r="AE383">
            <v>0</v>
          </cell>
          <cell r="AF383">
            <v>0</v>
          </cell>
          <cell r="AG383">
            <v>0</v>
          </cell>
          <cell r="AH383">
            <v>0</v>
          </cell>
          <cell r="AI383">
            <v>54572</v>
          </cell>
          <cell r="AJ383">
            <v>0</v>
          </cell>
          <cell r="AK383">
            <v>241067.3</v>
          </cell>
          <cell r="AL383">
            <v>0</v>
          </cell>
          <cell r="AM383">
            <v>0</v>
          </cell>
          <cell r="AN383">
            <v>0</v>
          </cell>
          <cell r="AO383">
            <v>0</v>
          </cell>
          <cell r="AP383">
            <v>0</v>
          </cell>
          <cell r="AQ383">
            <v>0</v>
          </cell>
          <cell r="AR383">
            <v>78578</v>
          </cell>
          <cell r="AS383">
            <v>0</v>
          </cell>
          <cell r="AT383">
            <v>0</v>
          </cell>
          <cell r="AU383">
            <v>0</v>
          </cell>
          <cell r="AV383">
            <v>0</v>
          </cell>
          <cell r="AW383">
            <v>0</v>
          </cell>
          <cell r="AX383">
            <v>0</v>
          </cell>
          <cell r="AY383">
            <v>0</v>
          </cell>
          <cell r="AZ383">
            <v>0</v>
          </cell>
          <cell r="BA383">
            <v>0</v>
          </cell>
          <cell r="BB383">
            <v>0</v>
          </cell>
          <cell r="BC383">
            <v>0</v>
          </cell>
          <cell r="BD383">
            <v>38264</v>
          </cell>
          <cell r="BE383">
            <v>2620.5</v>
          </cell>
          <cell r="BF383">
            <v>0</v>
          </cell>
          <cell r="BG383">
            <v>99443.5</v>
          </cell>
          <cell r="BH383">
            <v>20052.5</v>
          </cell>
          <cell r="BI383">
            <v>0</v>
          </cell>
          <cell r="BJ383">
            <v>0</v>
          </cell>
          <cell r="BK383">
            <v>0</v>
          </cell>
          <cell r="BL383">
            <v>37726</v>
          </cell>
          <cell r="BM383">
            <v>0</v>
          </cell>
          <cell r="BN383">
            <v>285.8</v>
          </cell>
          <cell r="BO383">
            <v>0</v>
          </cell>
          <cell r="BP383">
            <v>0</v>
          </cell>
          <cell r="BQ383">
            <v>0</v>
          </cell>
          <cell r="BR383">
            <v>49833.58</v>
          </cell>
          <cell r="BS383">
            <v>0</v>
          </cell>
          <cell r="BT383">
            <v>0</v>
          </cell>
          <cell r="BU383">
            <v>0</v>
          </cell>
          <cell r="BV383">
            <v>3169</v>
          </cell>
          <cell r="BW383">
            <v>0</v>
          </cell>
          <cell r="BX383">
            <v>13300</v>
          </cell>
          <cell r="BY383">
            <v>0</v>
          </cell>
          <cell r="BZ383">
            <v>0</v>
          </cell>
          <cell r="CA383">
            <v>0</v>
          </cell>
          <cell r="CB383">
            <v>0</v>
          </cell>
          <cell r="CC383">
            <v>9714</v>
          </cell>
          <cell r="CD383">
            <v>0</v>
          </cell>
          <cell r="CE383">
            <v>0</v>
          </cell>
          <cell r="CF383">
            <v>0</v>
          </cell>
          <cell r="CG383">
            <v>0</v>
          </cell>
          <cell r="CH383">
            <v>0</v>
          </cell>
          <cell r="CI383">
            <v>0</v>
          </cell>
          <cell r="CJ383">
            <v>0</v>
          </cell>
          <cell r="CK383">
            <v>0</v>
          </cell>
          <cell r="CL383">
            <v>0</v>
          </cell>
        </row>
        <row r="384">
          <cell r="A384" t="str">
            <v>5108010101.602</v>
          </cell>
          <cell r="B384" t="str">
            <v>หนี้สูญ-ลูกหนี้ค่ารักษา-พรบ.รถ OP</v>
          </cell>
          <cell r="C384">
            <v>0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175398</v>
          </cell>
          <cell r="I384">
            <v>0</v>
          </cell>
          <cell r="J384">
            <v>0</v>
          </cell>
          <cell r="K384">
            <v>0</v>
          </cell>
          <cell r="L384">
            <v>4438</v>
          </cell>
          <cell r="M384">
            <v>193532</v>
          </cell>
          <cell r="N384">
            <v>0</v>
          </cell>
          <cell r="O384">
            <v>12594</v>
          </cell>
          <cell r="P384">
            <v>817</v>
          </cell>
          <cell r="Q384">
            <v>305</v>
          </cell>
          <cell r="R384">
            <v>0</v>
          </cell>
          <cell r="S384">
            <v>0</v>
          </cell>
          <cell r="T384">
            <v>30817</v>
          </cell>
          <cell r="U384">
            <v>0</v>
          </cell>
          <cell r="V384">
            <v>0</v>
          </cell>
          <cell r="W384">
            <v>0</v>
          </cell>
          <cell r="X384">
            <v>50</v>
          </cell>
          <cell r="Y384">
            <v>45814</v>
          </cell>
          <cell r="Z384">
            <v>210049</v>
          </cell>
          <cell r="AA384">
            <v>0</v>
          </cell>
          <cell r="AB384">
            <v>12117</v>
          </cell>
          <cell r="AC384">
            <v>0</v>
          </cell>
          <cell r="AD384">
            <v>5995</v>
          </cell>
          <cell r="AE384">
            <v>64</v>
          </cell>
          <cell r="AF384">
            <v>9842</v>
          </cell>
          <cell r="AG384">
            <v>0</v>
          </cell>
          <cell r="AH384">
            <v>2169</v>
          </cell>
          <cell r="AI384">
            <v>200960</v>
          </cell>
          <cell r="AJ384">
            <v>5880</v>
          </cell>
          <cell r="AK384">
            <v>0</v>
          </cell>
          <cell r="AL384">
            <v>0</v>
          </cell>
          <cell r="AM384">
            <v>0</v>
          </cell>
          <cell r="AN384">
            <v>0</v>
          </cell>
          <cell r="AO384">
            <v>0</v>
          </cell>
          <cell r="AP384">
            <v>0</v>
          </cell>
          <cell r="AQ384">
            <v>0</v>
          </cell>
          <cell r="AR384">
            <v>0</v>
          </cell>
          <cell r="AS384">
            <v>1994</v>
          </cell>
          <cell r="AT384">
            <v>0</v>
          </cell>
          <cell r="AU384">
            <v>0</v>
          </cell>
          <cell r="AV384">
            <v>4598</v>
          </cell>
          <cell r="AW384">
            <v>19371</v>
          </cell>
          <cell r="AX384">
            <v>0</v>
          </cell>
          <cell r="AY384">
            <v>4453</v>
          </cell>
          <cell r="AZ384">
            <v>111515</v>
          </cell>
          <cell r="BA384">
            <v>0</v>
          </cell>
          <cell r="BB384">
            <v>0</v>
          </cell>
          <cell r="BC384">
            <v>0</v>
          </cell>
          <cell r="BD384">
            <v>0</v>
          </cell>
          <cell r="BE384">
            <v>642.5</v>
          </cell>
          <cell r="BF384">
            <v>0</v>
          </cell>
          <cell r="BG384">
            <v>900</v>
          </cell>
          <cell r="BH384">
            <v>0</v>
          </cell>
          <cell r="BI384">
            <v>0</v>
          </cell>
          <cell r="BJ384">
            <v>1625</v>
          </cell>
          <cell r="BK384">
            <v>0</v>
          </cell>
          <cell r="BL384">
            <v>37684</v>
          </cell>
          <cell r="BM384">
            <v>260</v>
          </cell>
          <cell r="BN384">
            <v>394</v>
          </cell>
          <cell r="BO384">
            <v>1302</v>
          </cell>
          <cell r="BP384">
            <v>28384</v>
          </cell>
          <cell r="BQ384">
            <v>0</v>
          </cell>
          <cell r="BR384">
            <v>0</v>
          </cell>
          <cell r="BS384">
            <v>0</v>
          </cell>
          <cell r="BT384">
            <v>0</v>
          </cell>
          <cell r="BU384">
            <v>0</v>
          </cell>
          <cell r="BV384">
            <v>0</v>
          </cell>
          <cell r="BW384">
            <v>0</v>
          </cell>
          <cell r="BX384">
            <v>109464</v>
          </cell>
          <cell r="BY384">
            <v>0</v>
          </cell>
          <cell r="BZ384">
            <v>0</v>
          </cell>
          <cell r="CA384">
            <v>74116</v>
          </cell>
          <cell r="CB384">
            <v>0</v>
          </cell>
          <cell r="CC384">
            <v>91</v>
          </cell>
          <cell r="CD384">
            <v>76163</v>
          </cell>
          <cell r="CE384">
            <v>0</v>
          </cell>
          <cell r="CF384">
            <v>0</v>
          </cell>
          <cell r="CG384">
            <v>151998</v>
          </cell>
          <cell r="CH384">
            <v>0</v>
          </cell>
          <cell r="CI384">
            <v>0</v>
          </cell>
          <cell r="CJ384">
            <v>0</v>
          </cell>
          <cell r="CK384">
            <v>42760</v>
          </cell>
          <cell r="CL384">
            <v>0</v>
          </cell>
        </row>
        <row r="385">
          <cell r="A385" t="str">
            <v>5108010101.603</v>
          </cell>
          <cell r="B385" t="str">
            <v>หนี้สูญ-ลูกหนี้ค่ารักษา-พรบ.รถ IP</v>
          </cell>
          <cell r="C385">
            <v>0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44743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M385">
            <v>127873</v>
          </cell>
          <cell r="N385">
            <v>0</v>
          </cell>
          <cell r="O385">
            <v>94639</v>
          </cell>
          <cell r="P385">
            <v>0</v>
          </cell>
          <cell r="Q385">
            <v>50</v>
          </cell>
          <cell r="R385">
            <v>0</v>
          </cell>
          <cell r="S385">
            <v>0</v>
          </cell>
          <cell r="T385">
            <v>5337</v>
          </cell>
          <cell r="U385">
            <v>0</v>
          </cell>
          <cell r="V385">
            <v>0</v>
          </cell>
          <cell r="W385">
            <v>700</v>
          </cell>
          <cell r="X385">
            <v>1230</v>
          </cell>
          <cell r="Y385">
            <v>0</v>
          </cell>
          <cell r="Z385">
            <v>133004</v>
          </cell>
          <cell r="AA385">
            <v>0</v>
          </cell>
          <cell r="AB385">
            <v>9811</v>
          </cell>
          <cell r="AC385">
            <v>0</v>
          </cell>
          <cell r="AD385">
            <v>60</v>
          </cell>
          <cell r="AE385">
            <v>32</v>
          </cell>
          <cell r="AF385">
            <v>16667</v>
          </cell>
          <cell r="AG385">
            <v>0</v>
          </cell>
          <cell r="AH385">
            <v>150</v>
          </cell>
          <cell r="AI385">
            <v>152312</v>
          </cell>
          <cell r="AJ385">
            <v>2160</v>
          </cell>
          <cell r="AK385">
            <v>0</v>
          </cell>
          <cell r="AL385">
            <v>0</v>
          </cell>
          <cell r="AM385">
            <v>0</v>
          </cell>
          <cell r="AN385">
            <v>0</v>
          </cell>
          <cell r="AO385">
            <v>0</v>
          </cell>
          <cell r="AP385">
            <v>0</v>
          </cell>
          <cell r="AQ385">
            <v>0</v>
          </cell>
          <cell r="AR385">
            <v>0</v>
          </cell>
          <cell r="AS385">
            <v>740</v>
          </cell>
          <cell r="AT385">
            <v>0</v>
          </cell>
          <cell r="AU385">
            <v>0</v>
          </cell>
          <cell r="AV385">
            <v>470</v>
          </cell>
          <cell r="AW385">
            <v>14335</v>
          </cell>
          <cell r="AX385">
            <v>0</v>
          </cell>
          <cell r="AY385">
            <v>21011</v>
          </cell>
          <cell r="AZ385">
            <v>49801</v>
          </cell>
          <cell r="BA385">
            <v>0</v>
          </cell>
          <cell r="BB385">
            <v>0</v>
          </cell>
          <cell r="BC385">
            <v>0</v>
          </cell>
          <cell r="BD385">
            <v>0</v>
          </cell>
          <cell r="BE385">
            <v>33808.5</v>
          </cell>
          <cell r="BF385">
            <v>0</v>
          </cell>
          <cell r="BG385">
            <v>0</v>
          </cell>
          <cell r="BH385">
            <v>0</v>
          </cell>
          <cell r="BI385">
            <v>0</v>
          </cell>
          <cell r="BJ385">
            <v>300</v>
          </cell>
          <cell r="BK385">
            <v>0</v>
          </cell>
          <cell r="BL385">
            <v>357630</v>
          </cell>
          <cell r="BM385">
            <v>70</v>
          </cell>
          <cell r="BN385">
            <v>7359</v>
          </cell>
          <cell r="BO385">
            <v>0</v>
          </cell>
          <cell r="BP385">
            <v>8906</v>
          </cell>
          <cell r="BQ385">
            <v>0</v>
          </cell>
          <cell r="BR385">
            <v>132301</v>
          </cell>
          <cell r="BS385">
            <v>0</v>
          </cell>
          <cell r="BT385">
            <v>1605</v>
          </cell>
          <cell r="BU385">
            <v>0</v>
          </cell>
          <cell r="BV385">
            <v>0</v>
          </cell>
          <cell r="BW385">
            <v>0</v>
          </cell>
          <cell r="BX385">
            <v>112654</v>
          </cell>
          <cell r="BY385">
            <v>0</v>
          </cell>
          <cell r="BZ385">
            <v>0</v>
          </cell>
          <cell r="CA385">
            <v>81659</v>
          </cell>
          <cell r="CB385">
            <v>0</v>
          </cell>
          <cell r="CC385">
            <v>220</v>
          </cell>
          <cell r="CD385">
            <v>7806</v>
          </cell>
          <cell r="CE385">
            <v>0</v>
          </cell>
          <cell r="CF385">
            <v>0</v>
          </cell>
          <cell r="CG385">
            <v>0</v>
          </cell>
          <cell r="CH385">
            <v>0</v>
          </cell>
          <cell r="CI385">
            <v>0</v>
          </cell>
          <cell r="CJ385">
            <v>0</v>
          </cell>
          <cell r="CK385">
            <v>0</v>
          </cell>
          <cell r="CL385">
            <v>0</v>
          </cell>
        </row>
        <row r="386">
          <cell r="A386" t="str">
            <v>5108010107.102</v>
          </cell>
          <cell r="B386" t="str">
            <v>หนี้สงสัยจะสูญ-ลูกหนี้ค่าสิ่งส่งตรวจ -หน่วยงานภาครัฐ</v>
          </cell>
          <cell r="C386">
            <v>282038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232311.5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  <cell r="U386">
            <v>0</v>
          </cell>
          <cell r="V386">
            <v>0</v>
          </cell>
          <cell r="W386">
            <v>696707.76</v>
          </cell>
          <cell r="X386">
            <v>0</v>
          </cell>
          <cell r="Y386">
            <v>0</v>
          </cell>
          <cell r="Z386">
            <v>0</v>
          </cell>
          <cell r="AA386">
            <v>0</v>
          </cell>
          <cell r="AB386">
            <v>0</v>
          </cell>
          <cell r="AC386">
            <v>0</v>
          </cell>
          <cell r="AD386">
            <v>0</v>
          </cell>
          <cell r="AE386">
            <v>0</v>
          </cell>
          <cell r="AF386">
            <v>0</v>
          </cell>
          <cell r="AG386">
            <v>192</v>
          </cell>
          <cell r="AH386">
            <v>11539.5</v>
          </cell>
          <cell r="AI386">
            <v>0</v>
          </cell>
          <cell r="AJ386">
            <v>0</v>
          </cell>
          <cell r="AK386">
            <v>116782.8</v>
          </cell>
          <cell r="AL386">
            <v>0</v>
          </cell>
          <cell r="AM386">
            <v>0</v>
          </cell>
          <cell r="AN386">
            <v>0</v>
          </cell>
          <cell r="AO386">
            <v>0</v>
          </cell>
          <cell r="AP386">
            <v>54</v>
          </cell>
          <cell r="AQ386">
            <v>0</v>
          </cell>
          <cell r="AR386">
            <v>0</v>
          </cell>
          <cell r="AS386">
            <v>0</v>
          </cell>
          <cell r="AT386">
            <v>0</v>
          </cell>
          <cell r="AU386">
            <v>0</v>
          </cell>
          <cell r="AV386">
            <v>0</v>
          </cell>
          <cell r="AW386">
            <v>23202.799999999999</v>
          </cell>
          <cell r="AX386">
            <v>0</v>
          </cell>
          <cell r="AY386">
            <v>0</v>
          </cell>
          <cell r="AZ386">
            <v>0</v>
          </cell>
          <cell r="BA386">
            <v>128871.1</v>
          </cell>
          <cell r="BB386">
            <v>0</v>
          </cell>
          <cell r="BC386">
            <v>65313</v>
          </cell>
          <cell r="BD386">
            <v>140874.6</v>
          </cell>
          <cell r="BE386">
            <v>0</v>
          </cell>
          <cell r="BF386">
            <v>0</v>
          </cell>
          <cell r="BG386">
            <v>62912.5</v>
          </cell>
          <cell r="BH386">
            <v>0</v>
          </cell>
          <cell r="BI386">
            <v>0</v>
          </cell>
          <cell r="BJ386">
            <v>0</v>
          </cell>
          <cell r="BK386">
            <v>0</v>
          </cell>
          <cell r="BL386">
            <v>0</v>
          </cell>
          <cell r="BM386">
            <v>0</v>
          </cell>
          <cell r="BN386">
            <v>0</v>
          </cell>
          <cell r="BO386">
            <v>0</v>
          </cell>
          <cell r="BP386">
            <v>0</v>
          </cell>
          <cell r="BQ386">
            <v>0</v>
          </cell>
          <cell r="BR386">
            <v>619492.66</v>
          </cell>
          <cell r="BS386">
            <v>0</v>
          </cell>
          <cell r="BT386">
            <v>0</v>
          </cell>
          <cell r="BU386">
            <v>0</v>
          </cell>
          <cell r="BV386">
            <v>0</v>
          </cell>
          <cell r="BW386">
            <v>0</v>
          </cell>
          <cell r="BX386">
            <v>3313.2</v>
          </cell>
          <cell r="BY386">
            <v>0</v>
          </cell>
          <cell r="BZ386">
            <v>0</v>
          </cell>
          <cell r="CA386">
            <v>0</v>
          </cell>
          <cell r="CB386">
            <v>0</v>
          </cell>
          <cell r="CC386">
            <v>0</v>
          </cell>
          <cell r="CD386">
            <v>0</v>
          </cell>
          <cell r="CE386">
            <v>395</v>
          </cell>
          <cell r="CF386">
            <v>0</v>
          </cell>
          <cell r="CG386">
            <v>0</v>
          </cell>
          <cell r="CH386">
            <v>0</v>
          </cell>
          <cell r="CI386">
            <v>0</v>
          </cell>
          <cell r="CJ386">
            <v>0</v>
          </cell>
          <cell r="CK386">
            <v>0</v>
          </cell>
          <cell r="CL386">
            <v>0</v>
          </cell>
        </row>
        <row r="387">
          <cell r="A387" t="str">
            <v>5108010107.104</v>
          </cell>
          <cell r="B387" t="str">
            <v>หนี้สงสัยจะสูญ-ลูกหนี้ค่าวัสดุ/อุปกรณ์/น้ำยา-หน่วยงานภาครัฐ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M387">
            <v>0</v>
          </cell>
          <cell r="N387">
            <v>0</v>
          </cell>
          <cell r="O387">
            <v>106383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0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  <cell r="AA387">
            <v>0</v>
          </cell>
          <cell r="AB387">
            <v>0</v>
          </cell>
          <cell r="AC387">
            <v>0</v>
          </cell>
          <cell r="AD387">
            <v>0</v>
          </cell>
          <cell r="AE387">
            <v>0</v>
          </cell>
          <cell r="AF387">
            <v>0</v>
          </cell>
          <cell r="AG387">
            <v>0</v>
          </cell>
          <cell r="AH387">
            <v>0</v>
          </cell>
          <cell r="AI387">
            <v>0</v>
          </cell>
          <cell r="AJ387">
            <v>0</v>
          </cell>
          <cell r="AK387">
            <v>0</v>
          </cell>
          <cell r="AL387">
            <v>0</v>
          </cell>
          <cell r="AM387">
            <v>0</v>
          </cell>
          <cell r="AN387">
            <v>0</v>
          </cell>
          <cell r="AO387">
            <v>0</v>
          </cell>
          <cell r="AP387">
            <v>0</v>
          </cell>
          <cell r="AQ387">
            <v>0</v>
          </cell>
          <cell r="AR387">
            <v>0</v>
          </cell>
          <cell r="AS387">
            <v>0</v>
          </cell>
          <cell r="AT387">
            <v>0</v>
          </cell>
          <cell r="AU387">
            <v>0</v>
          </cell>
          <cell r="AV387">
            <v>0</v>
          </cell>
          <cell r="AW387">
            <v>0</v>
          </cell>
          <cell r="AX387">
            <v>0</v>
          </cell>
          <cell r="AY387">
            <v>0</v>
          </cell>
          <cell r="AZ387">
            <v>0</v>
          </cell>
          <cell r="BA387">
            <v>0</v>
          </cell>
          <cell r="BB387">
            <v>0</v>
          </cell>
          <cell r="BC387">
            <v>0</v>
          </cell>
          <cell r="BD387">
            <v>1027675.97</v>
          </cell>
          <cell r="BE387">
            <v>0</v>
          </cell>
          <cell r="BF387">
            <v>0</v>
          </cell>
          <cell r="BG387">
            <v>681127.94</v>
          </cell>
          <cell r="BH387">
            <v>0</v>
          </cell>
          <cell r="BI387">
            <v>3565</v>
          </cell>
          <cell r="BJ387">
            <v>0</v>
          </cell>
          <cell r="BK387">
            <v>0</v>
          </cell>
          <cell r="BL387">
            <v>0</v>
          </cell>
          <cell r="BM387">
            <v>0</v>
          </cell>
          <cell r="BN387">
            <v>0</v>
          </cell>
          <cell r="BO387">
            <v>0</v>
          </cell>
          <cell r="BP387">
            <v>0</v>
          </cell>
          <cell r="BQ387">
            <v>0</v>
          </cell>
          <cell r="BR387">
            <v>404335.01</v>
          </cell>
          <cell r="BS387">
            <v>0</v>
          </cell>
          <cell r="BT387">
            <v>0</v>
          </cell>
          <cell r="BU387">
            <v>47634.47</v>
          </cell>
          <cell r="BV387">
            <v>0</v>
          </cell>
          <cell r="BW387">
            <v>0</v>
          </cell>
          <cell r="BX387">
            <v>0</v>
          </cell>
          <cell r="BY387">
            <v>0</v>
          </cell>
          <cell r="BZ387">
            <v>0</v>
          </cell>
          <cell r="CA387">
            <v>0</v>
          </cell>
          <cell r="CB387">
            <v>0</v>
          </cell>
          <cell r="CC387">
            <v>0</v>
          </cell>
          <cell r="CD387">
            <v>0</v>
          </cell>
          <cell r="CE387">
            <v>0</v>
          </cell>
          <cell r="CF387">
            <v>0</v>
          </cell>
          <cell r="CG387">
            <v>0</v>
          </cell>
          <cell r="CH387">
            <v>0</v>
          </cell>
          <cell r="CI387">
            <v>0</v>
          </cell>
          <cell r="CJ387">
            <v>0</v>
          </cell>
          <cell r="CK387">
            <v>0</v>
          </cell>
          <cell r="CL387">
            <v>0</v>
          </cell>
        </row>
        <row r="388">
          <cell r="A388" t="str">
            <v>5108010107.114</v>
          </cell>
          <cell r="B388" t="str">
            <v>หนี้สงสัยจะสูญ-ลูกหนี้ค่ารักษา-ชำระเงิน OP</v>
          </cell>
          <cell r="C388">
            <v>6010612</v>
          </cell>
          <cell r="D388">
            <v>142243.5</v>
          </cell>
          <cell r="E388">
            <v>127625.85</v>
          </cell>
          <cell r="F388">
            <v>209533.9</v>
          </cell>
          <cell r="G388">
            <v>42674.95</v>
          </cell>
          <cell r="H388">
            <v>154484.25</v>
          </cell>
          <cell r="I388">
            <v>45118.35</v>
          </cell>
          <cell r="J388">
            <v>1378901.25</v>
          </cell>
          <cell r="K388">
            <v>56586.75</v>
          </cell>
          <cell r="L388">
            <v>-394735.05</v>
          </cell>
          <cell r="M388">
            <v>1228334.8</v>
          </cell>
          <cell r="N388">
            <v>0</v>
          </cell>
          <cell r="O388">
            <v>2449264.35</v>
          </cell>
          <cell r="P388">
            <v>597854</v>
          </cell>
          <cell r="Q388">
            <v>965043.25</v>
          </cell>
          <cell r="R388">
            <v>1514918.45</v>
          </cell>
          <cell r="S388">
            <v>821186.65</v>
          </cell>
          <cell r="T388">
            <v>791596.05</v>
          </cell>
          <cell r="U388">
            <v>459093.68</v>
          </cell>
          <cell r="V388">
            <v>117909.6</v>
          </cell>
          <cell r="W388">
            <v>1191496.6499999999</v>
          </cell>
          <cell r="X388">
            <v>184343.7</v>
          </cell>
          <cell r="Y388">
            <v>816269.87</v>
          </cell>
          <cell r="Z388">
            <v>741820.8</v>
          </cell>
          <cell r="AA388">
            <v>63170.25</v>
          </cell>
          <cell r="AB388">
            <v>224938.15</v>
          </cell>
          <cell r="AC388">
            <v>718310.39</v>
          </cell>
          <cell r="AD388">
            <v>1472515.2</v>
          </cell>
          <cell r="AE388">
            <v>270123.95</v>
          </cell>
          <cell r="AF388">
            <v>0</v>
          </cell>
          <cell r="AG388">
            <v>138857.70000000001</v>
          </cell>
          <cell r="AH388">
            <v>276658.2</v>
          </cell>
          <cell r="AI388">
            <v>47738.45</v>
          </cell>
          <cell r="AJ388">
            <v>434527.15</v>
          </cell>
          <cell r="AK388">
            <v>0</v>
          </cell>
          <cell r="AL388">
            <v>0</v>
          </cell>
          <cell r="AM388">
            <v>21115.65</v>
          </cell>
          <cell r="AN388">
            <v>1177947.75</v>
          </cell>
          <cell r="AO388">
            <v>96158.05</v>
          </cell>
          <cell r="AP388">
            <v>0</v>
          </cell>
          <cell r="AQ388">
            <v>0</v>
          </cell>
          <cell r="AR388">
            <v>0</v>
          </cell>
          <cell r="AS388">
            <v>439239.15</v>
          </cell>
          <cell r="AT388">
            <v>0</v>
          </cell>
          <cell r="AU388">
            <v>39642.550000000003</v>
          </cell>
          <cell r="AV388">
            <v>0</v>
          </cell>
          <cell r="AW388">
            <v>0</v>
          </cell>
          <cell r="AX388">
            <v>157187.95000000001</v>
          </cell>
          <cell r="AY388">
            <v>0</v>
          </cell>
          <cell r="AZ388">
            <v>5645.25</v>
          </cell>
          <cell r="BA388">
            <v>3246924.25</v>
          </cell>
          <cell r="BB388">
            <v>47963.75</v>
          </cell>
          <cell r="BC388">
            <v>5749236.5599999996</v>
          </cell>
          <cell r="BD388">
            <v>1375645.6</v>
          </cell>
          <cell r="BE388">
            <v>124787.25</v>
          </cell>
          <cell r="BF388">
            <v>5857.66</v>
          </cell>
          <cell r="BG388">
            <v>0</v>
          </cell>
          <cell r="BH388">
            <v>36983.35</v>
          </cell>
          <cell r="BI388">
            <v>2299</v>
          </cell>
          <cell r="BJ388">
            <v>304680.2</v>
          </cell>
          <cell r="BK388">
            <v>414956.2</v>
          </cell>
          <cell r="BL388">
            <v>286865.90000000002</v>
          </cell>
          <cell r="BM388">
            <v>515755</v>
          </cell>
          <cell r="BN388">
            <v>15828.9</v>
          </cell>
          <cell r="BO388">
            <v>0</v>
          </cell>
          <cell r="BP388">
            <v>183520.05</v>
          </cell>
          <cell r="BQ388">
            <v>565.25</v>
          </cell>
          <cell r="BR388">
            <v>153183.70000000001</v>
          </cell>
          <cell r="BS388">
            <v>270033.7</v>
          </cell>
          <cell r="BT388">
            <v>402249.95</v>
          </cell>
          <cell r="BU388">
            <v>1601475.4</v>
          </cell>
          <cell r="BV388">
            <v>0</v>
          </cell>
          <cell r="BW388">
            <v>271144.25</v>
          </cell>
          <cell r="BX388">
            <v>32438.7</v>
          </cell>
          <cell r="BY388">
            <v>7419.5</v>
          </cell>
          <cell r="BZ388">
            <v>0</v>
          </cell>
          <cell r="CA388">
            <v>432667.05</v>
          </cell>
          <cell r="CB388">
            <v>355239.2</v>
          </cell>
          <cell r="CC388">
            <v>361496.85</v>
          </cell>
          <cell r="CD388">
            <v>545245.85</v>
          </cell>
          <cell r="CE388">
            <v>179343.85</v>
          </cell>
          <cell r="CF388">
            <v>1679.6</v>
          </cell>
          <cell r="CG388">
            <v>0</v>
          </cell>
          <cell r="CH388">
            <v>258184.35</v>
          </cell>
          <cell r="CI388">
            <v>59840.5</v>
          </cell>
          <cell r="CJ388">
            <v>1462475.6</v>
          </cell>
          <cell r="CK388">
            <v>74054.399999999994</v>
          </cell>
          <cell r="CL388">
            <v>214417.85</v>
          </cell>
        </row>
        <row r="389">
          <cell r="A389" t="str">
            <v>5108010107.115</v>
          </cell>
          <cell r="B389" t="str">
            <v>หนี้สงสัยจะสูญ-ลูกหนี้ค่ารักษา-ชำระเงิน  IP</v>
          </cell>
          <cell r="C389">
            <v>507155.69</v>
          </cell>
          <cell r="D389">
            <v>23507.75</v>
          </cell>
          <cell r="E389">
            <v>45981.9</v>
          </cell>
          <cell r="F389">
            <v>177934.05</v>
          </cell>
          <cell r="G389">
            <v>0</v>
          </cell>
          <cell r="H389">
            <v>20693.7</v>
          </cell>
          <cell r="I389">
            <v>9098.15</v>
          </cell>
          <cell r="J389">
            <v>403048.9</v>
          </cell>
          <cell r="K389">
            <v>27427.45</v>
          </cell>
          <cell r="L389">
            <v>-157948.35</v>
          </cell>
          <cell r="M389">
            <v>462616.75</v>
          </cell>
          <cell r="N389">
            <v>0</v>
          </cell>
          <cell r="O389">
            <v>4204709.5</v>
          </cell>
          <cell r="P389">
            <v>269941.55</v>
          </cell>
          <cell r="Q389">
            <v>150007.85</v>
          </cell>
          <cell r="R389">
            <v>177097.1</v>
          </cell>
          <cell r="S389">
            <v>415074.95</v>
          </cell>
          <cell r="T389">
            <v>419257.8</v>
          </cell>
          <cell r="U389">
            <v>72009.649999999994</v>
          </cell>
          <cell r="V389">
            <v>82157.899999999994</v>
          </cell>
          <cell r="W389">
            <v>1453936.68</v>
          </cell>
          <cell r="X389">
            <v>78788.25</v>
          </cell>
          <cell r="Y389">
            <v>467026.65</v>
          </cell>
          <cell r="Z389">
            <v>298707.55</v>
          </cell>
          <cell r="AA389">
            <v>7904</v>
          </cell>
          <cell r="AB389">
            <v>16539.5</v>
          </cell>
          <cell r="AC389">
            <v>234456.2</v>
          </cell>
          <cell r="AD389">
            <v>217543.35</v>
          </cell>
          <cell r="AE389">
            <v>16732.349999999999</v>
          </cell>
          <cell r="AF389">
            <v>0</v>
          </cell>
          <cell r="AG389">
            <v>150394.5</v>
          </cell>
          <cell r="AH389">
            <v>215374.5</v>
          </cell>
          <cell r="AI389">
            <v>15032.28</v>
          </cell>
          <cell r="AJ389">
            <v>97895.6</v>
          </cell>
          <cell r="AK389">
            <v>0</v>
          </cell>
          <cell r="AL389">
            <v>0</v>
          </cell>
          <cell r="AM389">
            <v>22149.25</v>
          </cell>
          <cell r="AN389">
            <v>513371.45</v>
          </cell>
          <cell r="AO389">
            <v>396027.45</v>
          </cell>
          <cell r="AP389">
            <v>0</v>
          </cell>
          <cell r="AQ389">
            <v>0</v>
          </cell>
          <cell r="AR389">
            <v>0</v>
          </cell>
          <cell r="AS389">
            <v>45888.800000000003</v>
          </cell>
          <cell r="AT389">
            <v>0</v>
          </cell>
          <cell r="AU389">
            <v>28425.9</v>
          </cell>
          <cell r="AV389">
            <v>0</v>
          </cell>
          <cell r="AW389">
            <v>0</v>
          </cell>
          <cell r="AX389">
            <v>4286.3999999999996</v>
          </cell>
          <cell r="AY389">
            <v>0</v>
          </cell>
          <cell r="AZ389">
            <v>0</v>
          </cell>
          <cell r="BA389">
            <v>1511203</v>
          </cell>
          <cell r="BB389">
            <v>20111.5</v>
          </cell>
          <cell r="BC389">
            <v>3433257.66</v>
          </cell>
          <cell r="BD389">
            <v>824972.62</v>
          </cell>
          <cell r="BE389">
            <v>4279.75</v>
          </cell>
          <cell r="BF389">
            <v>4288.3</v>
          </cell>
          <cell r="BG389">
            <v>161052.46</v>
          </cell>
          <cell r="BH389">
            <v>12148.4</v>
          </cell>
          <cell r="BI389">
            <v>0</v>
          </cell>
          <cell r="BJ389">
            <v>95303</v>
          </cell>
          <cell r="BK389">
            <v>0</v>
          </cell>
          <cell r="BL389">
            <v>0</v>
          </cell>
          <cell r="BM389">
            <v>45900.2</v>
          </cell>
          <cell r="BN389">
            <v>27112.05</v>
          </cell>
          <cell r="BO389">
            <v>0</v>
          </cell>
          <cell r="BP389">
            <v>11839.85</v>
          </cell>
          <cell r="BQ389">
            <v>0</v>
          </cell>
          <cell r="BR389">
            <v>13413.05</v>
          </cell>
          <cell r="BS389">
            <v>122391.35</v>
          </cell>
          <cell r="BT389">
            <v>327743.34999999998</v>
          </cell>
          <cell r="BU389">
            <v>1600699.65</v>
          </cell>
          <cell r="BV389">
            <v>109401.05</v>
          </cell>
          <cell r="BW389">
            <v>12222.7</v>
          </cell>
          <cell r="BX389">
            <v>68990.899999999994</v>
          </cell>
          <cell r="BY389">
            <v>0</v>
          </cell>
          <cell r="BZ389">
            <v>0</v>
          </cell>
          <cell r="CA389">
            <v>112119</v>
          </cell>
          <cell r="CB389">
            <v>205435.6</v>
          </cell>
          <cell r="CC389">
            <v>116130.85</v>
          </cell>
          <cell r="CD389">
            <v>177200.65</v>
          </cell>
          <cell r="CE389">
            <v>154053.9</v>
          </cell>
          <cell r="CF389">
            <v>0</v>
          </cell>
          <cell r="CG389">
            <v>0</v>
          </cell>
          <cell r="CH389">
            <v>0</v>
          </cell>
          <cell r="CI389">
            <v>20961.75</v>
          </cell>
          <cell r="CJ389">
            <v>569599.1</v>
          </cell>
          <cell r="CK389">
            <v>34801.35</v>
          </cell>
          <cell r="CL389">
            <v>6561.65</v>
          </cell>
        </row>
        <row r="390">
          <cell r="A390" t="str">
            <v>5108010107.202</v>
          </cell>
          <cell r="B390" t="str">
            <v>หนี้สงสัยจะสูญ-ลูกหนี้ค่ารักษา IP-UC</v>
          </cell>
          <cell r="C390">
            <v>3379346.7</v>
          </cell>
          <cell r="D390">
            <v>0</v>
          </cell>
          <cell r="E390">
            <v>217701.45</v>
          </cell>
          <cell r="F390">
            <v>111720.74</v>
          </cell>
          <cell r="G390">
            <v>116928</v>
          </cell>
          <cell r="H390">
            <v>99481.82</v>
          </cell>
          <cell r="I390">
            <v>152579.54999999999</v>
          </cell>
          <cell r="J390">
            <v>1003805.25</v>
          </cell>
          <cell r="K390">
            <v>387492.79</v>
          </cell>
          <cell r="L390">
            <v>535074.21</v>
          </cell>
          <cell r="M390">
            <v>0</v>
          </cell>
          <cell r="N390">
            <v>0</v>
          </cell>
          <cell r="O390">
            <v>3386745.29</v>
          </cell>
          <cell r="P390">
            <v>448415.24</v>
          </cell>
          <cell r="Q390">
            <v>1000366.36</v>
          </cell>
          <cell r="R390">
            <v>0</v>
          </cell>
          <cell r="S390">
            <v>347844.43</v>
          </cell>
          <cell r="T390">
            <v>0</v>
          </cell>
          <cell r="U390">
            <v>0</v>
          </cell>
          <cell r="V390">
            <v>0</v>
          </cell>
          <cell r="W390">
            <v>12358740.869999999</v>
          </cell>
          <cell r="X390">
            <v>127217.85</v>
          </cell>
          <cell r="Y390">
            <v>0</v>
          </cell>
          <cell r="Z390">
            <v>329406.99</v>
          </cell>
          <cell r="AA390">
            <v>56043.199999999997</v>
          </cell>
          <cell r="AB390">
            <v>203611.78</v>
          </cell>
          <cell r="AC390">
            <v>0</v>
          </cell>
          <cell r="AD390">
            <v>961278.2</v>
          </cell>
          <cell r="AE390">
            <v>197435.49</v>
          </cell>
          <cell r="AF390">
            <v>205122</v>
          </cell>
          <cell r="AG390">
            <v>445216.85</v>
          </cell>
          <cell r="AH390">
            <v>305962.51</v>
          </cell>
          <cell r="AI390">
            <v>223660.24</v>
          </cell>
          <cell r="AJ390">
            <v>163284.91</v>
          </cell>
          <cell r="AK390">
            <v>5594888.0599999996</v>
          </cell>
          <cell r="AL390">
            <v>434206.11</v>
          </cell>
          <cell r="AM390">
            <v>173213.39</v>
          </cell>
          <cell r="AN390">
            <v>1011288.93</v>
          </cell>
          <cell r="AO390">
            <v>0</v>
          </cell>
          <cell r="AP390">
            <v>267278.90999999997</v>
          </cell>
          <cell r="AQ390">
            <v>46846.82</v>
          </cell>
          <cell r="AR390">
            <v>0</v>
          </cell>
          <cell r="AS390">
            <v>0</v>
          </cell>
          <cell r="AT390">
            <v>72377.47</v>
          </cell>
          <cell r="AU390">
            <v>379394.7</v>
          </cell>
          <cell r="AV390">
            <v>174867.38</v>
          </cell>
          <cell r="AW390">
            <v>244970.32</v>
          </cell>
          <cell r="AX390">
            <v>203991.87</v>
          </cell>
          <cell r="AY390">
            <v>198275.99</v>
          </cell>
          <cell r="AZ390">
            <v>158110.98000000001</v>
          </cell>
          <cell r="BA390">
            <v>0</v>
          </cell>
          <cell r="BB390">
            <v>189826.05</v>
          </cell>
          <cell r="BC390">
            <v>5753094.6100000003</v>
          </cell>
          <cell r="BD390">
            <v>0</v>
          </cell>
          <cell r="BE390">
            <v>107837.36</v>
          </cell>
          <cell r="BF390">
            <v>0</v>
          </cell>
          <cell r="BG390">
            <v>2326197.14</v>
          </cell>
          <cell r="BH390">
            <v>0</v>
          </cell>
          <cell r="BI390">
            <v>0</v>
          </cell>
          <cell r="BJ390">
            <v>0</v>
          </cell>
          <cell r="BK390">
            <v>0</v>
          </cell>
          <cell r="BL390">
            <v>5728096.0999999996</v>
          </cell>
          <cell r="BM390">
            <v>460343.16</v>
          </cell>
          <cell r="BN390">
            <v>332109.49</v>
          </cell>
          <cell r="BO390">
            <v>656632.66</v>
          </cell>
          <cell r="BP390">
            <v>406535.54</v>
          </cell>
          <cell r="BQ390">
            <v>202351.8</v>
          </cell>
          <cell r="BR390">
            <v>27721050.190000001</v>
          </cell>
          <cell r="BS390">
            <v>321738.2</v>
          </cell>
          <cell r="BT390">
            <v>381243.02</v>
          </cell>
          <cell r="BU390">
            <v>2943749.98</v>
          </cell>
          <cell r="BV390">
            <v>47820.1</v>
          </cell>
          <cell r="BW390">
            <v>0</v>
          </cell>
          <cell r="BX390">
            <v>616840.16</v>
          </cell>
          <cell r="BY390">
            <v>172763.04</v>
          </cell>
          <cell r="BZ390">
            <v>84443.14</v>
          </cell>
          <cell r="CA390">
            <v>227216.58</v>
          </cell>
          <cell r="CB390">
            <v>358600.13</v>
          </cell>
          <cell r="CC390">
            <v>616640.73</v>
          </cell>
          <cell r="CD390">
            <v>396069.95</v>
          </cell>
          <cell r="CE390">
            <v>681580.16</v>
          </cell>
          <cell r="CF390">
            <v>0</v>
          </cell>
          <cell r="CG390">
            <v>107833.23</v>
          </cell>
          <cell r="CH390">
            <v>131013.62</v>
          </cell>
          <cell r="CI390">
            <v>0</v>
          </cell>
          <cell r="CJ390">
            <v>0</v>
          </cell>
          <cell r="CK390">
            <v>45997.599999999999</v>
          </cell>
          <cell r="CL390">
            <v>0</v>
          </cell>
        </row>
        <row r="391">
          <cell r="A391" t="str">
            <v>5108010107.216</v>
          </cell>
          <cell r="B391" t="str">
            <v>หนี้สงสัยจะสูญ-ลูกหนี้ค่ารักษา UC-OP - AE</v>
          </cell>
          <cell r="C391">
            <v>2322.2399999999998</v>
          </cell>
          <cell r="D391">
            <v>2633.4</v>
          </cell>
          <cell r="E391">
            <v>2760.9</v>
          </cell>
          <cell r="F391">
            <v>19248.88</v>
          </cell>
          <cell r="G391">
            <v>2465.94</v>
          </cell>
          <cell r="H391">
            <v>49330.38</v>
          </cell>
          <cell r="I391">
            <v>1081</v>
          </cell>
          <cell r="J391">
            <v>21660.65</v>
          </cell>
          <cell r="K391">
            <v>10458.83</v>
          </cell>
          <cell r="L391">
            <v>20300.52</v>
          </cell>
          <cell r="M391">
            <v>109798.24</v>
          </cell>
          <cell r="N391">
            <v>0</v>
          </cell>
          <cell r="O391">
            <v>19525.98</v>
          </cell>
          <cell r="P391">
            <v>15453.09</v>
          </cell>
          <cell r="Q391">
            <v>3906.2</v>
          </cell>
          <cell r="R391">
            <v>870285.28</v>
          </cell>
          <cell r="S391">
            <v>-47018.66</v>
          </cell>
          <cell r="T391">
            <v>6274.16</v>
          </cell>
          <cell r="U391">
            <v>5151.99</v>
          </cell>
          <cell r="V391">
            <v>19746.96</v>
          </cell>
          <cell r="W391">
            <v>17300.11</v>
          </cell>
          <cell r="X391">
            <v>3543.93</v>
          </cell>
          <cell r="Y391">
            <v>30918.58</v>
          </cell>
          <cell r="Z391">
            <v>1210</v>
          </cell>
          <cell r="AA391">
            <v>2589.65</v>
          </cell>
          <cell r="AB391">
            <v>4155.54</v>
          </cell>
          <cell r="AC391">
            <v>1775.84</v>
          </cell>
          <cell r="AD391">
            <v>2720.13</v>
          </cell>
          <cell r="AE391">
            <v>1882.4</v>
          </cell>
          <cell r="AF391">
            <v>0</v>
          </cell>
          <cell r="AG391">
            <v>14327.92</v>
          </cell>
          <cell r="AH391">
            <v>15869.23</v>
          </cell>
          <cell r="AI391">
            <v>2623.32</v>
          </cell>
          <cell r="AJ391">
            <v>8359.0400000000009</v>
          </cell>
          <cell r="AK391">
            <v>0</v>
          </cell>
          <cell r="AL391">
            <v>2123.54</v>
          </cell>
          <cell r="AM391">
            <v>1258.25</v>
          </cell>
          <cell r="AN391">
            <v>6330.24</v>
          </cell>
          <cell r="AO391">
            <v>0</v>
          </cell>
          <cell r="AP391">
            <v>2825.25</v>
          </cell>
          <cell r="AQ391">
            <v>3721.51</v>
          </cell>
          <cell r="AR391">
            <v>0</v>
          </cell>
          <cell r="AS391">
            <v>31466.67</v>
          </cell>
          <cell r="AT391">
            <v>31076.07</v>
          </cell>
          <cell r="AU391">
            <v>3717.18</v>
          </cell>
          <cell r="AV391">
            <v>25995.8</v>
          </cell>
          <cell r="AW391">
            <v>154.80000000000001</v>
          </cell>
          <cell r="AX391">
            <v>5219.5600000000004</v>
          </cell>
          <cell r="AY391">
            <v>0</v>
          </cell>
          <cell r="AZ391">
            <v>268.08</v>
          </cell>
          <cell r="BA391">
            <v>11650</v>
          </cell>
          <cell r="BB391">
            <v>12512.31</v>
          </cell>
          <cell r="BC391">
            <v>235089.35</v>
          </cell>
          <cell r="BD391">
            <v>14444.8</v>
          </cell>
          <cell r="BE391">
            <v>4156.97</v>
          </cell>
          <cell r="BF391">
            <v>9516.6</v>
          </cell>
          <cell r="BG391">
            <v>19752.93</v>
          </cell>
          <cell r="BH391">
            <v>3194.15</v>
          </cell>
          <cell r="BI391">
            <v>3435.04</v>
          </cell>
          <cell r="BJ391">
            <v>4584.8500000000004</v>
          </cell>
          <cell r="BK391">
            <v>13302.49</v>
          </cell>
          <cell r="BL391">
            <v>0</v>
          </cell>
          <cell r="BM391">
            <v>12284.74</v>
          </cell>
          <cell r="BN391">
            <v>33312</v>
          </cell>
          <cell r="BO391">
            <v>0</v>
          </cell>
          <cell r="BP391">
            <v>4375.3100000000004</v>
          </cell>
          <cell r="BQ391">
            <v>4316.29</v>
          </cell>
          <cell r="BR391">
            <v>746481.52</v>
          </cell>
          <cell r="BS391">
            <v>3108.33</v>
          </cell>
          <cell r="BT391">
            <v>30685.25</v>
          </cell>
          <cell r="BU391">
            <v>43155.94</v>
          </cell>
          <cell r="BV391">
            <v>2464.3000000000002</v>
          </cell>
          <cell r="BW391">
            <v>9157.7800000000007</v>
          </cell>
          <cell r="BX391">
            <v>36357.83</v>
          </cell>
          <cell r="BY391">
            <v>735.5</v>
          </cell>
          <cell r="BZ391">
            <v>4922.7299999999996</v>
          </cell>
          <cell r="CA391">
            <v>12581.35</v>
          </cell>
          <cell r="CB391">
            <v>10054.120000000001</v>
          </cell>
          <cell r="CC391">
            <v>7610.69</v>
          </cell>
          <cell r="CD391">
            <v>25214.5</v>
          </cell>
          <cell r="CE391">
            <v>3306.76</v>
          </cell>
          <cell r="CF391">
            <v>4614.32</v>
          </cell>
          <cell r="CG391">
            <v>4033.97</v>
          </cell>
          <cell r="CH391">
            <v>5144.2299999999996</v>
          </cell>
          <cell r="CI391">
            <v>5506.76</v>
          </cell>
          <cell r="CJ391">
            <v>42998.73</v>
          </cell>
          <cell r="CK391">
            <v>2411.5</v>
          </cell>
          <cell r="CL391">
            <v>8845.9</v>
          </cell>
        </row>
        <row r="392">
          <cell r="A392" t="str">
            <v>5108010107.217</v>
          </cell>
          <cell r="B392" t="str">
            <v>หนี้สงสัยจะสูญ-ลูกหนี้ค่ารักษา UC- IP- AE</v>
          </cell>
          <cell r="C392">
            <v>2652658.59</v>
          </cell>
          <cell r="D392">
            <v>23146.74</v>
          </cell>
          <cell r="E392">
            <v>12384.2</v>
          </cell>
          <cell r="F392">
            <v>28260.720000000001</v>
          </cell>
          <cell r="G392">
            <v>10107.450000000001</v>
          </cell>
          <cell r="H392">
            <v>2683.75</v>
          </cell>
          <cell r="I392">
            <v>947.4</v>
          </cell>
          <cell r="J392">
            <v>53695.48</v>
          </cell>
          <cell r="K392">
            <v>99349.62</v>
          </cell>
          <cell r="L392">
            <v>35888.78</v>
          </cell>
          <cell r="M392">
            <v>42147.72</v>
          </cell>
          <cell r="N392">
            <v>0</v>
          </cell>
          <cell r="O392">
            <v>15289.11</v>
          </cell>
          <cell r="P392">
            <v>7627.7</v>
          </cell>
          <cell r="Q392">
            <v>1761.27</v>
          </cell>
          <cell r="R392">
            <v>3124</v>
          </cell>
          <cell r="S392">
            <v>11962</v>
          </cell>
          <cell r="T392">
            <v>5377</v>
          </cell>
          <cell r="U392">
            <v>12045.3</v>
          </cell>
          <cell r="V392">
            <v>13657.37</v>
          </cell>
          <cell r="W392">
            <v>114470.26</v>
          </cell>
          <cell r="X392">
            <v>1248</v>
          </cell>
          <cell r="Y392">
            <v>66128.899999999994</v>
          </cell>
          <cell r="Z392">
            <v>4080</v>
          </cell>
          <cell r="AA392">
            <v>141.19999999999999</v>
          </cell>
          <cell r="AB392">
            <v>7100.5</v>
          </cell>
          <cell r="AC392">
            <v>284.89999999999998</v>
          </cell>
          <cell r="AD392">
            <v>15675.1</v>
          </cell>
          <cell r="AE392">
            <v>1823.1</v>
          </cell>
          <cell r="AF392">
            <v>10222.4</v>
          </cell>
          <cell r="AG392">
            <v>5989.3</v>
          </cell>
          <cell r="AH392">
            <v>648.9</v>
          </cell>
          <cell r="AI392">
            <v>1959.6</v>
          </cell>
          <cell r="AJ392">
            <v>4353.8999999999996</v>
          </cell>
          <cell r="AK392">
            <v>511772.12</v>
          </cell>
          <cell r="AL392">
            <v>1303.5999999999999</v>
          </cell>
          <cell r="AM392">
            <v>15328.84</v>
          </cell>
          <cell r="AN392">
            <v>17534.88</v>
          </cell>
          <cell r="AO392">
            <v>11197.64</v>
          </cell>
          <cell r="AP392">
            <v>2640</v>
          </cell>
          <cell r="AQ392">
            <v>5229.24</v>
          </cell>
          <cell r="AR392">
            <v>0</v>
          </cell>
          <cell r="AS392">
            <v>82893.539999999994</v>
          </cell>
          <cell r="AT392">
            <v>26086.38</v>
          </cell>
          <cell r="AU392">
            <v>7057.94</v>
          </cell>
          <cell r="AV392">
            <v>17173.54</v>
          </cell>
          <cell r="AW392">
            <v>1150</v>
          </cell>
          <cell r="AX392">
            <v>27576.2</v>
          </cell>
          <cell r="AY392">
            <v>15619.99</v>
          </cell>
          <cell r="AZ392">
            <v>1567</v>
          </cell>
          <cell r="BA392">
            <v>81969.100000000006</v>
          </cell>
          <cell r="BB392">
            <v>10469.799999999999</v>
          </cell>
          <cell r="BC392">
            <v>2725337.66</v>
          </cell>
          <cell r="BD392">
            <v>44297.15</v>
          </cell>
          <cell r="BE392">
            <v>3662.4</v>
          </cell>
          <cell r="BF392">
            <v>1304.71</v>
          </cell>
          <cell r="BG392">
            <v>95737.11</v>
          </cell>
          <cell r="BH392">
            <v>15878.6</v>
          </cell>
          <cell r="BI392">
            <v>0</v>
          </cell>
          <cell r="BJ392">
            <v>7432.54</v>
          </cell>
          <cell r="BK392">
            <v>0</v>
          </cell>
          <cell r="BL392">
            <v>0</v>
          </cell>
          <cell r="BM392">
            <v>51963.31</v>
          </cell>
          <cell r="BN392">
            <v>48285.86</v>
          </cell>
          <cell r="BO392">
            <v>113213.98</v>
          </cell>
          <cell r="BP392">
            <v>6635.54</v>
          </cell>
          <cell r="BQ392">
            <v>23450.5</v>
          </cell>
          <cell r="BR392">
            <v>640261.21</v>
          </cell>
          <cell r="BS392">
            <v>3450</v>
          </cell>
          <cell r="BT392">
            <v>8600</v>
          </cell>
          <cell r="BU392">
            <v>75646.05</v>
          </cell>
          <cell r="BV392">
            <v>5400.5</v>
          </cell>
          <cell r="BW392">
            <v>13652.53</v>
          </cell>
          <cell r="BX392">
            <v>4028</v>
          </cell>
          <cell r="BY392">
            <v>3897.73</v>
          </cell>
          <cell r="BZ392">
            <v>3532.68</v>
          </cell>
          <cell r="CA392">
            <v>16257.4</v>
          </cell>
          <cell r="CB392">
            <v>8646.76</v>
          </cell>
          <cell r="CC392">
            <v>6591.4</v>
          </cell>
          <cell r="CD392">
            <v>11976.8</v>
          </cell>
          <cell r="CE392">
            <v>6632.63</v>
          </cell>
          <cell r="CF392">
            <v>8479.07</v>
          </cell>
          <cell r="CG392">
            <v>28146.240000000002</v>
          </cell>
          <cell r="CH392">
            <v>42142.55</v>
          </cell>
          <cell r="CI392">
            <v>9720.7800000000007</v>
          </cell>
          <cell r="CJ392">
            <v>63215.54</v>
          </cell>
          <cell r="CK392">
            <v>15169.82</v>
          </cell>
          <cell r="CL392">
            <v>711.2</v>
          </cell>
        </row>
        <row r="393">
          <cell r="A393" t="str">
            <v>5108010107.218</v>
          </cell>
          <cell r="B393" t="str">
            <v>หนี้สงสัยจะสูญ-ลูกหนี้ค่ารักษา UC-OP - HC</v>
          </cell>
          <cell r="C393">
            <v>4396.83</v>
          </cell>
          <cell r="D393">
            <v>4280</v>
          </cell>
          <cell r="E393">
            <v>378</v>
          </cell>
          <cell r="F393">
            <v>0</v>
          </cell>
          <cell r="G393">
            <v>702</v>
          </cell>
          <cell r="H393">
            <v>10366</v>
          </cell>
          <cell r="I393">
            <v>0</v>
          </cell>
          <cell r="J393">
            <v>0</v>
          </cell>
          <cell r="K393">
            <v>27853.65</v>
          </cell>
          <cell r="L393">
            <v>0</v>
          </cell>
          <cell r="M393">
            <v>50565.5</v>
          </cell>
          <cell r="N393">
            <v>0</v>
          </cell>
          <cell r="O393">
            <v>7160</v>
          </cell>
          <cell r="P393">
            <v>621</v>
          </cell>
          <cell r="Q393">
            <v>0</v>
          </cell>
          <cell r="R393">
            <v>10264</v>
          </cell>
          <cell r="S393">
            <v>2544.3000000000002</v>
          </cell>
          <cell r="T393">
            <v>396</v>
          </cell>
          <cell r="U393">
            <v>0</v>
          </cell>
          <cell r="V393">
            <v>0</v>
          </cell>
          <cell r="W393">
            <v>9440.94</v>
          </cell>
          <cell r="X393">
            <v>7417.5</v>
          </cell>
          <cell r="Y393">
            <v>18145.5</v>
          </cell>
          <cell r="Z393">
            <v>2096</v>
          </cell>
          <cell r="AA393">
            <v>0</v>
          </cell>
          <cell r="AB393">
            <v>1213</v>
          </cell>
          <cell r="AC393">
            <v>2480.4</v>
          </cell>
          <cell r="AD393">
            <v>0</v>
          </cell>
          <cell r="AE393">
            <v>169.83</v>
          </cell>
          <cell r="AF393">
            <v>0</v>
          </cell>
          <cell r="AG393">
            <v>4918.6000000000004</v>
          </cell>
          <cell r="AH393">
            <v>2934</v>
          </cell>
          <cell r="AI393">
            <v>1026</v>
          </cell>
          <cell r="AJ393">
            <v>5059.6000000000004</v>
          </cell>
          <cell r="AK393">
            <v>59882.65</v>
          </cell>
          <cell r="AL393">
            <v>0</v>
          </cell>
          <cell r="AM393">
            <v>67.5</v>
          </cell>
          <cell r="AN393">
            <v>8496</v>
          </cell>
          <cell r="AO393">
            <v>1946.5</v>
          </cell>
          <cell r="AP393">
            <v>0</v>
          </cell>
          <cell r="AQ393">
            <v>0</v>
          </cell>
          <cell r="AR393">
            <v>0</v>
          </cell>
          <cell r="AS393">
            <v>310.5</v>
          </cell>
          <cell r="AT393">
            <v>0</v>
          </cell>
          <cell r="AU393">
            <v>652.5</v>
          </cell>
          <cell r="AV393">
            <v>867.6</v>
          </cell>
          <cell r="AW393">
            <v>10</v>
          </cell>
          <cell r="AX393">
            <v>823.5</v>
          </cell>
          <cell r="AY393">
            <v>31709.18</v>
          </cell>
          <cell r="AZ393">
            <v>2187</v>
          </cell>
          <cell r="BA393">
            <v>740499</v>
          </cell>
          <cell r="BB393">
            <v>7297</v>
          </cell>
          <cell r="BC393">
            <v>35702.080000000002</v>
          </cell>
          <cell r="BD393">
            <v>55907.7</v>
          </cell>
          <cell r="BE393">
            <v>2746.9</v>
          </cell>
          <cell r="BF393">
            <v>750</v>
          </cell>
          <cell r="BG393">
            <v>18779.7</v>
          </cell>
          <cell r="BH393">
            <v>2635.6</v>
          </cell>
          <cell r="BI393">
            <v>1370</v>
          </cell>
          <cell r="BJ393">
            <v>39830</v>
          </cell>
          <cell r="BK393">
            <v>9712</v>
          </cell>
          <cell r="BL393">
            <v>4981.2299999999996</v>
          </cell>
          <cell r="BM393">
            <v>13674.75</v>
          </cell>
          <cell r="BN393">
            <v>0</v>
          </cell>
          <cell r="BO393">
            <v>2344.4899999999998</v>
          </cell>
          <cell r="BP393">
            <v>18872.5</v>
          </cell>
          <cell r="BQ393">
            <v>2008.7</v>
          </cell>
          <cell r="BR393">
            <v>96076.2</v>
          </cell>
          <cell r="BS393">
            <v>8016.5</v>
          </cell>
          <cell r="BT393">
            <v>3328.1</v>
          </cell>
          <cell r="BU393">
            <v>85349.5</v>
          </cell>
          <cell r="BV393">
            <v>0</v>
          </cell>
          <cell r="BW393">
            <v>10814.79</v>
          </cell>
          <cell r="BX393">
            <v>84021.7</v>
          </cell>
          <cell r="BY393">
            <v>1504</v>
          </cell>
          <cell r="BZ393">
            <v>0</v>
          </cell>
          <cell r="CA393">
            <v>7765</v>
          </cell>
          <cell r="CB393">
            <v>0</v>
          </cell>
          <cell r="CC393">
            <v>7935.5</v>
          </cell>
          <cell r="CD393">
            <v>5561.9</v>
          </cell>
          <cell r="CE393">
            <v>6424.5</v>
          </cell>
          <cell r="CF393">
            <v>2584</v>
          </cell>
          <cell r="CG393">
            <v>1504.78</v>
          </cell>
          <cell r="CH393">
            <v>4044.3</v>
          </cell>
          <cell r="CI393">
            <v>3848</v>
          </cell>
          <cell r="CJ393">
            <v>11769.4</v>
          </cell>
          <cell r="CK393">
            <v>0</v>
          </cell>
          <cell r="CL393">
            <v>2232</v>
          </cell>
        </row>
        <row r="394">
          <cell r="A394" t="str">
            <v>5108010107.219</v>
          </cell>
          <cell r="B394" t="str">
            <v>หนี้สงสัยจะสูญ-ลูกหนี้ค่ารักษา UC -IP- HC</v>
          </cell>
          <cell r="C394">
            <v>53059.56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603.28</v>
          </cell>
          <cell r="M394">
            <v>126</v>
          </cell>
          <cell r="N394">
            <v>0</v>
          </cell>
          <cell r="O394">
            <v>52678.5</v>
          </cell>
          <cell r="P394">
            <v>0</v>
          </cell>
          <cell r="Q394">
            <v>0</v>
          </cell>
          <cell r="R394">
            <v>0</v>
          </cell>
          <cell r="S394">
            <v>54</v>
          </cell>
          <cell r="T394">
            <v>0</v>
          </cell>
          <cell r="U394">
            <v>0</v>
          </cell>
          <cell r="V394">
            <v>0</v>
          </cell>
          <cell r="W394">
            <v>54664.53</v>
          </cell>
          <cell r="X394">
            <v>63</v>
          </cell>
          <cell r="Y394">
            <v>0</v>
          </cell>
          <cell r="Z394">
            <v>0</v>
          </cell>
          <cell r="AA394">
            <v>0</v>
          </cell>
          <cell r="AB394">
            <v>0</v>
          </cell>
          <cell r="AC394">
            <v>0</v>
          </cell>
          <cell r="AD394">
            <v>0</v>
          </cell>
          <cell r="AE394">
            <v>0</v>
          </cell>
          <cell r="AF394">
            <v>0</v>
          </cell>
          <cell r="AG394">
            <v>25</v>
          </cell>
          <cell r="AH394">
            <v>0</v>
          </cell>
          <cell r="AI394">
            <v>0</v>
          </cell>
          <cell r="AJ394">
            <v>0</v>
          </cell>
          <cell r="AK394">
            <v>55649.54</v>
          </cell>
          <cell r="AL394">
            <v>0</v>
          </cell>
          <cell r="AM394">
            <v>0</v>
          </cell>
          <cell r="AN394">
            <v>27702</v>
          </cell>
          <cell r="AO394">
            <v>13.5</v>
          </cell>
          <cell r="AP394">
            <v>0</v>
          </cell>
          <cell r="AQ394">
            <v>0</v>
          </cell>
          <cell r="AR394">
            <v>0</v>
          </cell>
          <cell r="AS394">
            <v>0</v>
          </cell>
          <cell r="AT394">
            <v>46.19</v>
          </cell>
          <cell r="AU394">
            <v>0</v>
          </cell>
          <cell r="AV394">
            <v>0</v>
          </cell>
          <cell r="AW394">
            <v>0</v>
          </cell>
          <cell r="AX394">
            <v>0</v>
          </cell>
          <cell r="AY394">
            <v>0</v>
          </cell>
          <cell r="AZ394">
            <v>0</v>
          </cell>
          <cell r="BA394">
            <v>28220.3</v>
          </cell>
          <cell r="BB394">
            <v>3640</v>
          </cell>
          <cell r="BC394">
            <v>684913.24</v>
          </cell>
          <cell r="BD394">
            <v>92414</v>
          </cell>
          <cell r="BE394">
            <v>0</v>
          </cell>
          <cell r="BF394">
            <v>0</v>
          </cell>
          <cell r="BG394">
            <v>140356</v>
          </cell>
          <cell r="BH394">
            <v>0</v>
          </cell>
          <cell r="BI394">
            <v>0</v>
          </cell>
          <cell r="BJ394">
            <v>39</v>
          </cell>
          <cell r="BK394">
            <v>0</v>
          </cell>
          <cell r="BL394">
            <v>26649.95</v>
          </cell>
          <cell r="BM394">
            <v>0</v>
          </cell>
          <cell r="BN394">
            <v>0</v>
          </cell>
          <cell r="BO394">
            <v>0</v>
          </cell>
          <cell r="BP394">
            <v>0</v>
          </cell>
          <cell r="BQ394">
            <v>0</v>
          </cell>
          <cell r="BR394">
            <v>1300299.6000000001</v>
          </cell>
          <cell r="BS394">
            <v>0</v>
          </cell>
          <cell r="BT394">
            <v>0</v>
          </cell>
          <cell r="BU394">
            <v>22095</v>
          </cell>
          <cell r="BV394">
            <v>0</v>
          </cell>
          <cell r="BW394">
            <v>0</v>
          </cell>
          <cell r="BX394">
            <v>0</v>
          </cell>
          <cell r="BY394">
            <v>0</v>
          </cell>
          <cell r="BZ394">
            <v>0</v>
          </cell>
          <cell r="CA394">
            <v>0</v>
          </cell>
          <cell r="CB394">
            <v>0</v>
          </cell>
          <cell r="CC394">
            <v>0</v>
          </cell>
          <cell r="CD394">
            <v>2608</v>
          </cell>
          <cell r="CE394">
            <v>522</v>
          </cell>
          <cell r="CF394">
            <v>10920</v>
          </cell>
          <cell r="CG394">
            <v>0</v>
          </cell>
          <cell r="CH394">
            <v>0</v>
          </cell>
          <cell r="CI394">
            <v>0</v>
          </cell>
          <cell r="CJ394">
            <v>9252</v>
          </cell>
          <cell r="CK394">
            <v>0</v>
          </cell>
          <cell r="CL394">
            <v>0</v>
          </cell>
        </row>
        <row r="395">
          <cell r="A395" t="str">
            <v>5108010107.220</v>
          </cell>
          <cell r="B395" t="str">
            <v>หนี้สงสัยจะสูญ-ลูกหนี้ค่ารักษา UC-OP- DMI</v>
          </cell>
          <cell r="C395">
            <v>25900</v>
          </cell>
          <cell r="D395">
            <v>7855.1</v>
          </cell>
          <cell r="E395">
            <v>400</v>
          </cell>
          <cell r="F395">
            <v>0</v>
          </cell>
          <cell r="G395">
            <v>0</v>
          </cell>
          <cell r="H395">
            <v>42750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415530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0</v>
          </cell>
          <cell r="V395">
            <v>0</v>
          </cell>
          <cell r="W395">
            <v>2022.1</v>
          </cell>
          <cell r="X395">
            <v>0</v>
          </cell>
          <cell r="Y395">
            <v>3200</v>
          </cell>
          <cell r="Z395">
            <v>0</v>
          </cell>
          <cell r="AA395">
            <v>0</v>
          </cell>
          <cell r="AB395">
            <v>0</v>
          </cell>
          <cell r="AC395">
            <v>0</v>
          </cell>
          <cell r="AD395">
            <v>0</v>
          </cell>
          <cell r="AE395">
            <v>0</v>
          </cell>
          <cell r="AF395">
            <v>0</v>
          </cell>
          <cell r="AG395">
            <v>0</v>
          </cell>
          <cell r="AH395">
            <v>0</v>
          </cell>
          <cell r="AI395">
            <v>0</v>
          </cell>
          <cell r="AJ395">
            <v>0</v>
          </cell>
          <cell r="AK395">
            <v>1100130</v>
          </cell>
          <cell r="AL395">
            <v>0</v>
          </cell>
          <cell r="AM395">
            <v>1000</v>
          </cell>
          <cell r="AN395">
            <v>2000</v>
          </cell>
          <cell r="AO395">
            <v>2200</v>
          </cell>
          <cell r="AP395">
            <v>0</v>
          </cell>
          <cell r="AQ395">
            <v>0</v>
          </cell>
          <cell r="AR395">
            <v>0</v>
          </cell>
          <cell r="AS395">
            <v>0</v>
          </cell>
          <cell r="AT395">
            <v>0</v>
          </cell>
          <cell r="AU395">
            <v>0</v>
          </cell>
          <cell r="AV395">
            <v>1750</v>
          </cell>
          <cell r="AW395">
            <v>540.20000000000005</v>
          </cell>
          <cell r="AX395">
            <v>2400</v>
          </cell>
          <cell r="AY395">
            <v>3030</v>
          </cell>
          <cell r="AZ395">
            <v>0</v>
          </cell>
          <cell r="BA395">
            <v>0</v>
          </cell>
          <cell r="BB395">
            <v>0</v>
          </cell>
          <cell r="BC395">
            <v>32634.9</v>
          </cell>
          <cell r="BD395">
            <v>1890</v>
          </cell>
          <cell r="BE395">
            <v>0</v>
          </cell>
          <cell r="BF395">
            <v>0</v>
          </cell>
          <cell r="BG395">
            <v>242718.75</v>
          </cell>
          <cell r="BH395">
            <v>1000</v>
          </cell>
          <cell r="BI395">
            <v>0</v>
          </cell>
          <cell r="BJ395">
            <v>2890</v>
          </cell>
          <cell r="BK395">
            <v>2827.3</v>
          </cell>
          <cell r="BL395">
            <v>271741.90000000002</v>
          </cell>
          <cell r="BM395">
            <v>8700</v>
          </cell>
          <cell r="BN395">
            <v>18950</v>
          </cell>
          <cell r="BO395">
            <v>0</v>
          </cell>
          <cell r="BP395">
            <v>3250</v>
          </cell>
          <cell r="BQ395">
            <v>0</v>
          </cell>
          <cell r="BR395">
            <v>642729.1</v>
          </cell>
          <cell r="BS395">
            <v>0</v>
          </cell>
          <cell r="BT395">
            <v>0</v>
          </cell>
          <cell r="BU395">
            <v>226520</v>
          </cell>
          <cell r="BV395">
            <v>0</v>
          </cell>
          <cell r="BW395">
            <v>97</v>
          </cell>
          <cell r="BX395">
            <v>103950</v>
          </cell>
          <cell r="BY395">
            <v>0</v>
          </cell>
          <cell r="BZ395">
            <v>0</v>
          </cell>
          <cell r="CA395">
            <v>5100</v>
          </cell>
          <cell r="CB395">
            <v>13772.7</v>
          </cell>
          <cell r="CC395">
            <v>276738.25</v>
          </cell>
          <cell r="CD395">
            <v>1850</v>
          </cell>
          <cell r="CE395">
            <v>37350</v>
          </cell>
          <cell r="CF395">
            <v>0</v>
          </cell>
          <cell r="CG395">
            <v>0</v>
          </cell>
          <cell r="CH395">
            <v>0</v>
          </cell>
          <cell r="CI395">
            <v>0</v>
          </cell>
          <cell r="CJ395">
            <v>422230</v>
          </cell>
          <cell r="CK395">
            <v>0</v>
          </cell>
          <cell r="CL395">
            <v>0</v>
          </cell>
        </row>
        <row r="396">
          <cell r="A396" t="str">
            <v>5108010107.221</v>
          </cell>
          <cell r="B396" t="str">
            <v>หนี้สงสัยจะสูญ-ลูกหนี้ค่ารักษา UC - IP - DMI</v>
          </cell>
          <cell r="C396">
            <v>109410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M396">
            <v>1000</v>
          </cell>
          <cell r="N396">
            <v>0</v>
          </cell>
          <cell r="O396">
            <v>46098.400000000001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0</v>
          </cell>
          <cell r="V396">
            <v>0</v>
          </cell>
          <cell r="W396">
            <v>76320</v>
          </cell>
          <cell r="X396">
            <v>0</v>
          </cell>
          <cell r="Y396">
            <v>0</v>
          </cell>
          <cell r="Z396">
            <v>0</v>
          </cell>
          <cell r="AA396">
            <v>0</v>
          </cell>
          <cell r="AB396">
            <v>0</v>
          </cell>
          <cell r="AC396">
            <v>0</v>
          </cell>
          <cell r="AD396">
            <v>1000</v>
          </cell>
          <cell r="AE396">
            <v>0</v>
          </cell>
          <cell r="AF396">
            <v>0</v>
          </cell>
          <cell r="AG396">
            <v>0</v>
          </cell>
          <cell r="AH396">
            <v>0</v>
          </cell>
          <cell r="AI396">
            <v>0</v>
          </cell>
          <cell r="AJ396">
            <v>0</v>
          </cell>
          <cell r="AK396">
            <v>208240</v>
          </cell>
          <cell r="AL396">
            <v>2775.2</v>
          </cell>
          <cell r="AM396">
            <v>0</v>
          </cell>
          <cell r="AN396">
            <v>65664.98</v>
          </cell>
          <cell r="AO396">
            <v>0</v>
          </cell>
          <cell r="AP396">
            <v>0</v>
          </cell>
          <cell r="AQ396">
            <v>0</v>
          </cell>
          <cell r="AR396">
            <v>0</v>
          </cell>
          <cell r="AS396">
            <v>0</v>
          </cell>
          <cell r="AT396">
            <v>0</v>
          </cell>
          <cell r="AU396">
            <v>0</v>
          </cell>
          <cell r="AV396">
            <v>0</v>
          </cell>
          <cell r="AW396">
            <v>0</v>
          </cell>
          <cell r="AX396">
            <v>0</v>
          </cell>
          <cell r="AY396">
            <v>0</v>
          </cell>
          <cell r="AZ396">
            <v>0</v>
          </cell>
          <cell r="BA396">
            <v>3626514.6</v>
          </cell>
          <cell r="BB396">
            <v>11600</v>
          </cell>
          <cell r="BC396">
            <v>163282.53</v>
          </cell>
          <cell r="BD396">
            <v>56511.8</v>
          </cell>
          <cell r="BE396">
            <v>0</v>
          </cell>
          <cell r="BF396">
            <v>0</v>
          </cell>
          <cell r="BG396">
            <v>24478.07</v>
          </cell>
          <cell r="BH396">
            <v>0</v>
          </cell>
          <cell r="BI396">
            <v>0</v>
          </cell>
          <cell r="BJ396">
            <v>0</v>
          </cell>
          <cell r="BK396">
            <v>0</v>
          </cell>
          <cell r="BL396">
            <v>49330.57</v>
          </cell>
          <cell r="BM396">
            <v>0</v>
          </cell>
          <cell r="BN396">
            <v>0</v>
          </cell>
          <cell r="BO396">
            <v>0</v>
          </cell>
          <cell r="BP396">
            <v>0</v>
          </cell>
          <cell r="BQ396">
            <v>85640</v>
          </cell>
          <cell r="BR396">
            <v>169205.4</v>
          </cell>
          <cell r="BS396">
            <v>31360</v>
          </cell>
          <cell r="BT396">
            <v>3739.6</v>
          </cell>
          <cell r="BU396">
            <v>31653.9</v>
          </cell>
          <cell r="BV396">
            <v>0</v>
          </cell>
          <cell r="BW396">
            <v>0</v>
          </cell>
          <cell r="BX396">
            <v>750</v>
          </cell>
          <cell r="BY396">
            <v>0</v>
          </cell>
          <cell r="BZ396">
            <v>0</v>
          </cell>
          <cell r="CA396">
            <v>0</v>
          </cell>
          <cell r="CB396">
            <v>0</v>
          </cell>
          <cell r="CC396">
            <v>699</v>
          </cell>
          <cell r="CD396">
            <v>0</v>
          </cell>
          <cell r="CE396">
            <v>19600</v>
          </cell>
          <cell r="CF396">
            <v>0</v>
          </cell>
          <cell r="CG396">
            <v>0</v>
          </cell>
          <cell r="CH396">
            <v>0</v>
          </cell>
          <cell r="CI396">
            <v>0</v>
          </cell>
          <cell r="CJ396">
            <v>18560</v>
          </cell>
          <cell r="CK396">
            <v>0</v>
          </cell>
          <cell r="CL396">
            <v>0</v>
          </cell>
        </row>
        <row r="397">
          <cell r="A397" t="str">
            <v>5203010105.101</v>
          </cell>
          <cell r="B397" t="str">
            <v>ค่าจำหน่าย-อาคารเพื่อการพักอาศัย</v>
          </cell>
          <cell r="C397">
            <v>0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M397">
            <v>0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0</v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Z397">
            <v>0</v>
          </cell>
          <cell r="AA397">
            <v>0</v>
          </cell>
          <cell r="AB397">
            <v>0</v>
          </cell>
          <cell r="AC397">
            <v>0</v>
          </cell>
          <cell r="AD397">
            <v>0</v>
          </cell>
          <cell r="AE397">
            <v>0</v>
          </cell>
          <cell r="AF397">
            <v>0</v>
          </cell>
          <cell r="AG397">
            <v>0</v>
          </cell>
          <cell r="AH397">
            <v>0</v>
          </cell>
          <cell r="AI397">
            <v>0</v>
          </cell>
          <cell r="AJ397">
            <v>0</v>
          </cell>
          <cell r="AK397">
            <v>0</v>
          </cell>
          <cell r="AL397">
            <v>0</v>
          </cell>
          <cell r="AM397">
            <v>0</v>
          </cell>
          <cell r="AN397">
            <v>0</v>
          </cell>
          <cell r="AO397">
            <v>0</v>
          </cell>
          <cell r="AP397">
            <v>0</v>
          </cell>
          <cell r="AQ397">
            <v>0</v>
          </cell>
          <cell r="AR397">
            <v>0</v>
          </cell>
          <cell r="AS397">
            <v>0</v>
          </cell>
          <cell r="AT397">
            <v>0</v>
          </cell>
          <cell r="AU397">
            <v>0</v>
          </cell>
          <cell r="AV397">
            <v>0</v>
          </cell>
          <cell r="AW397">
            <v>0</v>
          </cell>
          <cell r="AX397">
            <v>0</v>
          </cell>
          <cell r="AY397">
            <v>0</v>
          </cell>
          <cell r="AZ397">
            <v>0</v>
          </cell>
          <cell r="BA397">
            <v>0</v>
          </cell>
          <cell r="BB397">
            <v>0</v>
          </cell>
          <cell r="BC397">
            <v>0</v>
          </cell>
          <cell r="BD397">
            <v>0</v>
          </cell>
          <cell r="BE397">
            <v>0</v>
          </cell>
          <cell r="BF397">
            <v>0</v>
          </cell>
          <cell r="BG397">
            <v>0</v>
          </cell>
          <cell r="BH397">
            <v>0</v>
          </cell>
          <cell r="BI397">
            <v>0</v>
          </cell>
          <cell r="BJ397">
            <v>0</v>
          </cell>
          <cell r="BK397">
            <v>0</v>
          </cell>
          <cell r="BL397">
            <v>0</v>
          </cell>
          <cell r="BM397">
            <v>0</v>
          </cell>
          <cell r="BN397">
            <v>0</v>
          </cell>
          <cell r="BO397">
            <v>0</v>
          </cell>
          <cell r="BP397">
            <v>0</v>
          </cell>
          <cell r="BQ397">
            <v>0</v>
          </cell>
          <cell r="BR397">
            <v>0</v>
          </cell>
          <cell r="BS397">
            <v>0</v>
          </cell>
          <cell r="BT397">
            <v>0</v>
          </cell>
          <cell r="BU397">
            <v>5</v>
          </cell>
          <cell r="BV397">
            <v>0</v>
          </cell>
          <cell r="BW397">
            <v>0</v>
          </cell>
          <cell r="BX397">
            <v>0</v>
          </cell>
          <cell r="BY397">
            <v>0</v>
          </cell>
          <cell r="BZ397">
            <v>0</v>
          </cell>
          <cell r="CA397">
            <v>0</v>
          </cell>
          <cell r="CB397">
            <v>0</v>
          </cell>
          <cell r="CC397">
            <v>0</v>
          </cell>
          <cell r="CD397">
            <v>0</v>
          </cell>
          <cell r="CE397">
            <v>0</v>
          </cell>
          <cell r="CF397">
            <v>0</v>
          </cell>
          <cell r="CG397">
            <v>0</v>
          </cell>
          <cell r="CH397">
            <v>0</v>
          </cell>
          <cell r="CI397">
            <v>0</v>
          </cell>
          <cell r="CJ397">
            <v>0</v>
          </cell>
          <cell r="CK397">
            <v>0</v>
          </cell>
          <cell r="CL397">
            <v>0</v>
          </cell>
        </row>
        <row r="398">
          <cell r="A398" t="str">
            <v>5203010106.101</v>
          </cell>
          <cell r="B398" t="str">
            <v>ค่าจำหน่าย-อาคารสำนักงาน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  <cell r="L398">
            <v>0</v>
          </cell>
          <cell r="M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0</v>
          </cell>
          <cell r="V398">
            <v>0</v>
          </cell>
          <cell r="W398">
            <v>8</v>
          </cell>
          <cell r="X398">
            <v>0</v>
          </cell>
          <cell r="Y398">
            <v>0</v>
          </cell>
          <cell r="Z398">
            <v>0</v>
          </cell>
          <cell r="AA398">
            <v>0</v>
          </cell>
          <cell r="AB398">
            <v>0</v>
          </cell>
          <cell r="AC398">
            <v>0</v>
          </cell>
          <cell r="AD398">
            <v>0</v>
          </cell>
          <cell r="AE398">
            <v>0</v>
          </cell>
          <cell r="AF398">
            <v>0</v>
          </cell>
          <cell r="AG398">
            <v>0</v>
          </cell>
          <cell r="AH398">
            <v>0</v>
          </cell>
          <cell r="AI398">
            <v>0</v>
          </cell>
          <cell r="AJ398">
            <v>0</v>
          </cell>
          <cell r="AK398">
            <v>0</v>
          </cell>
          <cell r="AL398">
            <v>0</v>
          </cell>
          <cell r="AM398">
            <v>0</v>
          </cell>
          <cell r="AN398">
            <v>0</v>
          </cell>
          <cell r="AO398">
            <v>0</v>
          </cell>
          <cell r="AP398">
            <v>0</v>
          </cell>
          <cell r="AQ398">
            <v>0</v>
          </cell>
          <cell r="AR398">
            <v>0</v>
          </cell>
          <cell r="AS398">
            <v>0</v>
          </cell>
          <cell r="AT398">
            <v>0</v>
          </cell>
          <cell r="AU398">
            <v>0</v>
          </cell>
          <cell r="AV398">
            <v>0</v>
          </cell>
          <cell r="AW398">
            <v>0</v>
          </cell>
          <cell r="AX398">
            <v>0</v>
          </cell>
          <cell r="AY398">
            <v>0</v>
          </cell>
          <cell r="AZ398">
            <v>0</v>
          </cell>
          <cell r="BA398">
            <v>0</v>
          </cell>
          <cell r="BB398">
            <v>0</v>
          </cell>
          <cell r="BC398">
            <v>0</v>
          </cell>
          <cell r="BD398">
            <v>0</v>
          </cell>
          <cell r="BE398">
            <v>0</v>
          </cell>
          <cell r="BF398">
            <v>0</v>
          </cell>
          <cell r="BG398">
            <v>0</v>
          </cell>
          <cell r="BH398">
            <v>0</v>
          </cell>
          <cell r="BI398">
            <v>0</v>
          </cell>
          <cell r="BJ398">
            <v>0</v>
          </cell>
          <cell r="BK398">
            <v>0</v>
          </cell>
          <cell r="BL398">
            <v>0</v>
          </cell>
          <cell r="BM398">
            <v>0</v>
          </cell>
          <cell r="BN398">
            <v>0</v>
          </cell>
          <cell r="BO398">
            <v>0</v>
          </cell>
          <cell r="BP398">
            <v>0</v>
          </cell>
          <cell r="BQ398">
            <v>0</v>
          </cell>
          <cell r="BR398">
            <v>0</v>
          </cell>
          <cell r="BS398">
            <v>0</v>
          </cell>
          <cell r="BT398">
            <v>0</v>
          </cell>
          <cell r="BU398">
            <v>0</v>
          </cell>
          <cell r="BV398">
            <v>0</v>
          </cell>
          <cell r="BW398">
            <v>0</v>
          </cell>
          <cell r="BX398">
            <v>0</v>
          </cell>
          <cell r="BY398">
            <v>0</v>
          </cell>
          <cell r="BZ398">
            <v>0</v>
          </cell>
          <cell r="CA398">
            <v>0</v>
          </cell>
          <cell r="CB398">
            <v>0</v>
          </cell>
          <cell r="CC398">
            <v>0</v>
          </cell>
          <cell r="CD398">
            <v>0</v>
          </cell>
          <cell r="CE398">
            <v>0</v>
          </cell>
          <cell r="CF398">
            <v>0</v>
          </cell>
          <cell r="CG398">
            <v>0</v>
          </cell>
          <cell r="CH398">
            <v>0</v>
          </cell>
          <cell r="CI398">
            <v>0</v>
          </cell>
          <cell r="CJ398">
            <v>0</v>
          </cell>
          <cell r="CK398">
            <v>0</v>
          </cell>
          <cell r="CL398">
            <v>0</v>
          </cell>
        </row>
        <row r="399">
          <cell r="A399" t="str">
            <v>5203010107.101</v>
          </cell>
          <cell r="B399" t="str">
            <v>ค่าจำหน่าย-อาคารเพื่อประโยชน์อื่น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0</v>
          </cell>
          <cell r="V399">
            <v>0</v>
          </cell>
          <cell r="W399">
            <v>5</v>
          </cell>
          <cell r="X399">
            <v>0</v>
          </cell>
          <cell r="Y399">
            <v>0</v>
          </cell>
          <cell r="Z399">
            <v>0</v>
          </cell>
          <cell r="AA399">
            <v>0</v>
          </cell>
          <cell r="AB399">
            <v>0</v>
          </cell>
          <cell r="AC399">
            <v>0</v>
          </cell>
          <cell r="AD399">
            <v>0</v>
          </cell>
          <cell r="AE399">
            <v>0</v>
          </cell>
          <cell r="AF399">
            <v>0</v>
          </cell>
          <cell r="AG399">
            <v>0</v>
          </cell>
          <cell r="AH399">
            <v>0</v>
          </cell>
          <cell r="AI399">
            <v>0</v>
          </cell>
          <cell r="AJ399">
            <v>0</v>
          </cell>
          <cell r="AK399">
            <v>0</v>
          </cell>
          <cell r="AL399">
            <v>0</v>
          </cell>
          <cell r="AM399">
            <v>0</v>
          </cell>
          <cell r="AN399">
            <v>0</v>
          </cell>
          <cell r="AO399">
            <v>0</v>
          </cell>
          <cell r="AP399">
            <v>0</v>
          </cell>
          <cell r="AQ399">
            <v>0</v>
          </cell>
          <cell r="AR399">
            <v>0</v>
          </cell>
          <cell r="AS399">
            <v>0</v>
          </cell>
          <cell r="AT399">
            <v>0</v>
          </cell>
          <cell r="AU399">
            <v>0</v>
          </cell>
          <cell r="AV399">
            <v>0</v>
          </cell>
          <cell r="AW399">
            <v>0</v>
          </cell>
          <cell r="AX399">
            <v>0</v>
          </cell>
          <cell r="AY399">
            <v>0</v>
          </cell>
          <cell r="AZ399">
            <v>0</v>
          </cell>
          <cell r="BA399">
            <v>0</v>
          </cell>
          <cell r="BB399">
            <v>0</v>
          </cell>
          <cell r="BC399">
            <v>0</v>
          </cell>
          <cell r="BD399">
            <v>0</v>
          </cell>
          <cell r="BE399">
            <v>0</v>
          </cell>
          <cell r="BF399">
            <v>0</v>
          </cell>
          <cell r="BG399">
            <v>0</v>
          </cell>
          <cell r="BH399">
            <v>0</v>
          </cell>
          <cell r="BI399">
            <v>0</v>
          </cell>
          <cell r="BJ399">
            <v>0</v>
          </cell>
          <cell r="BK399">
            <v>0</v>
          </cell>
          <cell r="BL399">
            <v>0</v>
          </cell>
          <cell r="BM399">
            <v>0</v>
          </cell>
          <cell r="BN399">
            <v>0</v>
          </cell>
          <cell r="BO399">
            <v>0</v>
          </cell>
          <cell r="BP399">
            <v>0</v>
          </cell>
          <cell r="BQ399">
            <v>0</v>
          </cell>
          <cell r="BR399">
            <v>0</v>
          </cell>
          <cell r="BS399">
            <v>0</v>
          </cell>
          <cell r="BT399">
            <v>0</v>
          </cell>
          <cell r="BU399">
            <v>24533.34</v>
          </cell>
          <cell r="BV399">
            <v>0</v>
          </cell>
          <cell r="BW399">
            <v>0</v>
          </cell>
          <cell r="BX399">
            <v>0</v>
          </cell>
          <cell r="BY399">
            <v>0</v>
          </cell>
          <cell r="BZ399">
            <v>0</v>
          </cell>
          <cell r="CA399">
            <v>0</v>
          </cell>
          <cell r="CB399">
            <v>0</v>
          </cell>
          <cell r="CC399">
            <v>5</v>
          </cell>
          <cell r="CD399">
            <v>0</v>
          </cell>
          <cell r="CE399">
            <v>0</v>
          </cell>
          <cell r="CF399">
            <v>0</v>
          </cell>
          <cell r="CG399">
            <v>0</v>
          </cell>
          <cell r="CH399">
            <v>0</v>
          </cell>
          <cell r="CI399">
            <v>0</v>
          </cell>
          <cell r="CJ399">
            <v>0</v>
          </cell>
          <cell r="CK399">
            <v>0</v>
          </cell>
          <cell r="CL399">
            <v>0</v>
          </cell>
        </row>
        <row r="400">
          <cell r="A400" t="str">
            <v>5203010109.101</v>
          </cell>
          <cell r="B400" t="str">
            <v>ค่าจำหน่าย-สิ่งปลูกสร้าง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  <cell r="L400">
            <v>0</v>
          </cell>
          <cell r="M400">
            <v>0</v>
          </cell>
          <cell r="N400">
            <v>0</v>
          </cell>
          <cell r="O400">
            <v>0</v>
          </cell>
          <cell r="P400">
            <v>0</v>
          </cell>
          <cell r="Q400">
            <v>0</v>
          </cell>
          <cell r="R400">
            <v>0</v>
          </cell>
          <cell r="S400">
            <v>0</v>
          </cell>
          <cell r="T400">
            <v>0</v>
          </cell>
          <cell r="U400">
            <v>0</v>
          </cell>
          <cell r="V400">
            <v>0</v>
          </cell>
          <cell r="W400">
            <v>0</v>
          </cell>
          <cell r="X400">
            <v>0</v>
          </cell>
          <cell r="Y400">
            <v>0</v>
          </cell>
          <cell r="Z400">
            <v>0</v>
          </cell>
          <cell r="AA400">
            <v>0</v>
          </cell>
          <cell r="AB400">
            <v>0</v>
          </cell>
          <cell r="AC400">
            <v>0</v>
          </cell>
          <cell r="AD400">
            <v>0</v>
          </cell>
          <cell r="AE400">
            <v>0</v>
          </cell>
          <cell r="AF400">
            <v>0</v>
          </cell>
          <cell r="AG400">
            <v>0</v>
          </cell>
          <cell r="AH400">
            <v>0</v>
          </cell>
          <cell r="AI400">
            <v>0</v>
          </cell>
          <cell r="AJ400">
            <v>0</v>
          </cell>
          <cell r="AK400">
            <v>0</v>
          </cell>
          <cell r="AL400">
            <v>0</v>
          </cell>
          <cell r="AM400">
            <v>0</v>
          </cell>
          <cell r="AN400">
            <v>0</v>
          </cell>
          <cell r="AO400">
            <v>0</v>
          </cell>
          <cell r="AP400">
            <v>0</v>
          </cell>
          <cell r="AQ400">
            <v>0</v>
          </cell>
          <cell r="AR400">
            <v>0</v>
          </cell>
          <cell r="AS400">
            <v>0</v>
          </cell>
          <cell r="AT400">
            <v>0</v>
          </cell>
          <cell r="AU400">
            <v>0</v>
          </cell>
          <cell r="AV400">
            <v>0</v>
          </cell>
          <cell r="AW400">
            <v>0</v>
          </cell>
          <cell r="AX400">
            <v>0</v>
          </cell>
          <cell r="AY400">
            <v>0</v>
          </cell>
          <cell r="AZ400">
            <v>0</v>
          </cell>
          <cell r="BA400">
            <v>0</v>
          </cell>
          <cell r="BB400">
            <v>0</v>
          </cell>
          <cell r="BC400">
            <v>0</v>
          </cell>
          <cell r="BD400">
            <v>0</v>
          </cell>
          <cell r="BE400">
            <v>0</v>
          </cell>
          <cell r="BF400">
            <v>0</v>
          </cell>
          <cell r="BG400">
            <v>0</v>
          </cell>
          <cell r="BH400">
            <v>0</v>
          </cell>
          <cell r="BI400">
            <v>0</v>
          </cell>
          <cell r="BJ400">
            <v>0</v>
          </cell>
          <cell r="BK400">
            <v>0</v>
          </cell>
          <cell r="BL400">
            <v>0</v>
          </cell>
          <cell r="BM400">
            <v>0</v>
          </cell>
          <cell r="BN400">
            <v>0</v>
          </cell>
          <cell r="BO400">
            <v>0</v>
          </cell>
          <cell r="BP400">
            <v>0</v>
          </cell>
          <cell r="BQ400">
            <v>0</v>
          </cell>
          <cell r="BR400">
            <v>0</v>
          </cell>
          <cell r="BS400">
            <v>0</v>
          </cell>
          <cell r="BT400">
            <v>0</v>
          </cell>
          <cell r="BU400">
            <v>0</v>
          </cell>
          <cell r="BV400">
            <v>0</v>
          </cell>
          <cell r="BW400">
            <v>0</v>
          </cell>
          <cell r="BX400">
            <v>0</v>
          </cell>
          <cell r="BY400">
            <v>0</v>
          </cell>
          <cell r="BZ400">
            <v>0</v>
          </cell>
          <cell r="CA400">
            <v>0</v>
          </cell>
          <cell r="CB400">
            <v>0</v>
          </cell>
          <cell r="CC400">
            <v>0</v>
          </cell>
          <cell r="CD400">
            <v>0</v>
          </cell>
          <cell r="CE400">
            <v>0</v>
          </cell>
          <cell r="CF400">
            <v>0</v>
          </cell>
          <cell r="CG400">
            <v>0</v>
          </cell>
          <cell r="CH400">
            <v>0</v>
          </cell>
          <cell r="CI400">
            <v>0</v>
          </cell>
          <cell r="CJ400">
            <v>0</v>
          </cell>
          <cell r="CK400">
            <v>0</v>
          </cell>
          <cell r="CL400">
            <v>0</v>
          </cell>
        </row>
        <row r="401">
          <cell r="A401" t="str">
            <v>5203010110.101</v>
          </cell>
          <cell r="B401" t="str">
            <v>ค่าจำหน่าย-อาคารและสิ่งปลูกสร้าง - Interface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M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R401">
            <v>0</v>
          </cell>
          <cell r="S401">
            <v>0</v>
          </cell>
          <cell r="T401">
            <v>0</v>
          </cell>
          <cell r="U401">
            <v>0</v>
          </cell>
          <cell r="V401">
            <v>0</v>
          </cell>
          <cell r="W401">
            <v>0</v>
          </cell>
          <cell r="X401">
            <v>0</v>
          </cell>
          <cell r="Y401">
            <v>0</v>
          </cell>
          <cell r="Z401">
            <v>0</v>
          </cell>
          <cell r="AA401">
            <v>0</v>
          </cell>
          <cell r="AB401">
            <v>0</v>
          </cell>
          <cell r="AC401">
            <v>0</v>
          </cell>
          <cell r="AD401">
            <v>0</v>
          </cell>
          <cell r="AE401">
            <v>0</v>
          </cell>
          <cell r="AF401">
            <v>6</v>
          </cell>
          <cell r="AG401">
            <v>0</v>
          </cell>
          <cell r="AH401">
            <v>0</v>
          </cell>
          <cell r="AI401">
            <v>0</v>
          </cell>
          <cell r="AJ401">
            <v>0</v>
          </cell>
          <cell r="AK401">
            <v>0</v>
          </cell>
          <cell r="AL401">
            <v>0</v>
          </cell>
          <cell r="AM401">
            <v>0</v>
          </cell>
          <cell r="AN401">
            <v>0</v>
          </cell>
          <cell r="AO401">
            <v>0</v>
          </cell>
          <cell r="AP401">
            <v>0</v>
          </cell>
          <cell r="AQ401">
            <v>0</v>
          </cell>
          <cell r="AR401">
            <v>0</v>
          </cell>
          <cell r="AS401">
            <v>0</v>
          </cell>
          <cell r="AT401">
            <v>0</v>
          </cell>
          <cell r="AU401">
            <v>0</v>
          </cell>
          <cell r="AV401">
            <v>0</v>
          </cell>
          <cell r="AW401">
            <v>0</v>
          </cell>
          <cell r="AX401">
            <v>0</v>
          </cell>
          <cell r="AY401">
            <v>0</v>
          </cell>
          <cell r="AZ401">
            <v>0</v>
          </cell>
          <cell r="BA401">
            <v>0</v>
          </cell>
          <cell r="BB401">
            <v>0</v>
          </cell>
          <cell r="BC401">
            <v>0</v>
          </cell>
          <cell r="BD401">
            <v>0</v>
          </cell>
          <cell r="BE401">
            <v>0</v>
          </cell>
          <cell r="BF401">
            <v>0</v>
          </cell>
          <cell r="BG401">
            <v>0</v>
          </cell>
          <cell r="BH401">
            <v>0</v>
          </cell>
          <cell r="BI401">
            <v>0</v>
          </cell>
          <cell r="BJ401">
            <v>0</v>
          </cell>
          <cell r="BK401">
            <v>0</v>
          </cell>
          <cell r="BL401">
            <v>0</v>
          </cell>
          <cell r="BM401">
            <v>0</v>
          </cell>
          <cell r="BN401">
            <v>0</v>
          </cell>
          <cell r="BO401">
            <v>0</v>
          </cell>
          <cell r="BP401">
            <v>0</v>
          </cell>
          <cell r="BQ401">
            <v>0</v>
          </cell>
          <cell r="BR401">
            <v>0</v>
          </cell>
          <cell r="BS401">
            <v>0</v>
          </cell>
          <cell r="BT401">
            <v>0</v>
          </cell>
          <cell r="BU401">
            <v>0</v>
          </cell>
          <cell r="BV401">
            <v>0</v>
          </cell>
          <cell r="BW401">
            <v>0</v>
          </cell>
          <cell r="BX401">
            <v>0</v>
          </cell>
          <cell r="BY401">
            <v>0</v>
          </cell>
          <cell r="BZ401">
            <v>0</v>
          </cell>
          <cell r="CA401">
            <v>0</v>
          </cell>
          <cell r="CB401">
            <v>0</v>
          </cell>
          <cell r="CC401">
            <v>0</v>
          </cell>
          <cell r="CD401">
            <v>0</v>
          </cell>
          <cell r="CE401">
            <v>0</v>
          </cell>
          <cell r="CF401">
            <v>0</v>
          </cell>
          <cell r="CG401">
            <v>0</v>
          </cell>
          <cell r="CH401">
            <v>0</v>
          </cell>
          <cell r="CI401">
            <v>0</v>
          </cell>
          <cell r="CJ401">
            <v>0</v>
          </cell>
          <cell r="CK401">
            <v>0</v>
          </cell>
          <cell r="CL401">
            <v>0</v>
          </cell>
        </row>
        <row r="402">
          <cell r="A402" t="str">
            <v>5203010111.101</v>
          </cell>
          <cell r="B402" t="str">
            <v>ค่าจำหน่าย-ครุภัณฑ์สำนักงาน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3</v>
          </cell>
          <cell r="K402">
            <v>0</v>
          </cell>
          <cell r="L402">
            <v>0</v>
          </cell>
          <cell r="M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  <cell r="T402">
            <v>0</v>
          </cell>
          <cell r="U402">
            <v>0</v>
          </cell>
          <cell r="V402">
            <v>0</v>
          </cell>
          <cell r="W402">
            <v>0</v>
          </cell>
          <cell r="X402">
            <v>1</v>
          </cell>
          <cell r="Y402">
            <v>0</v>
          </cell>
          <cell r="Z402">
            <v>0</v>
          </cell>
          <cell r="AA402">
            <v>0</v>
          </cell>
          <cell r="AB402">
            <v>0</v>
          </cell>
          <cell r="AC402">
            <v>1</v>
          </cell>
          <cell r="AD402">
            <v>0</v>
          </cell>
          <cell r="AE402">
            <v>37800</v>
          </cell>
          <cell r="AF402">
            <v>0</v>
          </cell>
          <cell r="AG402">
            <v>1</v>
          </cell>
          <cell r="AH402">
            <v>1</v>
          </cell>
          <cell r="AI402">
            <v>0</v>
          </cell>
          <cell r="AJ402">
            <v>0</v>
          </cell>
          <cell r="AK402">
            <v>0</v>
          </cell>
          <cell r="AL402">
            <v>0</v>
          </cell>
          <cell r="AM402">
            <v>9</v>
          </cell>
          <cell r="AN402">
            <v>0</v>
          </cell>
          <cell r="AO402">
            <v>0</v>
          </cell>
          <cell r="AP402">
            <v>0</v>
          </cell>
          <cell r="AQ402">
            <v>0</v>
          </cell>
          <cell r="AR402">
            <v>3800</v>
          </cell>
          <cell r="AS402">
            <v>0</v>
          </cell>
          <cell r="AT402">
            <v>0</v>
          </cell>
          <cell r="AU402">
            <v>0</v>
          </cell>
          <cell r="AV402">
            <v>0</v>
          </cell>
          <cell r="AW402">
            <v>0</v>
          </cell>
          <cell r="AX402">
            <v>0</v>
          </cell>
          <cell r="AY402">
            <v>0</v>
          </cell>
          <cell r="AZ402">
            <v>0</v>
          </cell>
          <cell r="BA402">
            <v>0</v>
          </cell>
          <cell r="BB402">
            <v>0</v>
          </cell>
          <cell r="BC402">
            <v>0</v>
          </cell>
          <cell r="BD402">
            <v>0</v>
          </cell>
          <cell r="BE402">
            <v>0</v>
          </cell>
          <cell r="BF402">
            <v>0</v>
          </cell>
          <cell r="BG402">
            <v>0</v>
          </cell>
          <cell r="BH402">
            <v>0</v>
          </cell>
          <cell r="BI402">
            <v>0</v>
          </cell>
          <cell r="BJ402">
            <v>0</v>
          </cell>
          <cell r="BK402">
            <v>0</v>
          </cell>
          <cell r="BL402">
            <v>16</v>
          </cell>
          <cell r="BM402">
            <v>0</v>
          </cell>
          <cell r="BN402">
            <v>0</v>
          </cell>
          <cell r="BO402">
            <v>0</v>
          </cell>
          <cell r="BP402">
            <v>0</v>
          </cell>
          <cell r="BQ402">
            <v>0</v>
          </cell>
          <cell r="BR402">
            <v>0</v>
          </cell>
          <cell r="BS402">
            <v>0</v>
          </cell>
          <cell r="BT402">
            <v>0</v>
          </cell>
          <cell r="BU402">
            <v>0</v>
          </cell>
          <cell r="BV402">
            <v>0</v>
          </cell>
          <cell r="BW402">
            <v>0</v>
          </cell>
          <cell r="BX402">
            <v>0</v>
          </cell>
          <cell r="BY402">
            <v>0</v>
          </cell>
          <cell r="BZ402">
            <v>0</v>
          </cell>
          <cell r="CA402">
            <v>0</v>
          </cell>
          <cell r="CB402">
            <v>0</v>
          </cell>
          <cell r="CC402">
            <v>0</v>
          </cell>
          <cell r="CD402">
            <v>0</v>
          </cell>
          <cell r="CE402">
            <v>0</v>
          </cell>
          <cell r="CF402">
            <v>0</v>
          </cell>
          <cell r="CG402">
            <v>0</v>
          </cell>
          <cell r="CH402">
            <v>0</v>
          </cell>
          <cell r="CI402">
            <v>0</v>
          </cell>
          <cell r="CJ402">
            <v>0</v>
          </cell>
          <cell r="CK402">
            <v>0</v>
          </cell>
          <cell r="CL402">
            <v>0</v>
          </cell>
        </row>
        <row r="403">
          <cell r="A403" t="str">
            <v>5203010112.101</v>
          </cell>
          <cell r="B403" t="str">
            <v>ค่าจำหน่าย-ยานพาหนะและอุปกรณ์การขนส่ง</v>
          </cell>
          <cell r="C403">
            <v>0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1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  <cell r="T403">
            <v>0</v>
          </cell>
          <cell r="U403">
            <v>0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  <cell r="AA403">
            <v>0</v>
          </cell>
          <cell r="AB403">
            <v>0</v>
          </cell>
          <cell r="AC403">
            <v>0</v>
          </cell>
          <cell r="AD403">
            <v>0</v>
          </cell>
          <cell r="AE403">
            <v>573000</v>
          </cell>
          <cell r="AF403">
            <v>2</v>
          </cell>
          <cell r="AG403">
            <v>0</v>
          </cell>
          <cell r="AH403">
            <v>1</v>
          </cell>
          <cell r="AI403">
            <v>0</v>
          </cell>
          <cell r="AJ403">
            <v>0</v>
          </cell>
          <cell r="AK403">
            <v>0</v>
          </cell>
          <cell r="AL403">
            <v>0</v>
          </cell>
          <cell r="AM403">
            <v>0</v>
          </cell>
          <cell r="AN403">
            <v>0</v>
          </cell>
          <cell r="AO403">
            <v>0</v>
          </cell>
          <cell r="AP403">
            <v>0</v>
          </cell>
          <cell r="AQ403">
            <v>0</v>
          </cell>
          <cell r="AR403">
            <v>0</v>
          </cell>
          <cell r="AS403">
            <v>0</v>
          </cell>
          <cell r="AT403">
            <v>0</v>
          </cell>
          <cell r="AU403">
            <v>0</v>
          </cell>
          <cell r="AV403">
            <v>0</v>
          </cell>
          <cell r="AW403">
            <v>0</v>
          </cell>
          <cell r="AX403">
            <v>0</v>
          </cell>
          <cell r="AY403">
            <v>0</v>
          </cell>
          <cell r="AZ403">
            <v>0</v>
          </cell>
          <cell r="BA403">
            <v>0</v>
          </cell>
          <cell r="BB403">
            <v>0</v>
          </cell>
          <cell r="BC403">
            <v>0</v>
          </cell>
          <cell r="BD403">
            <v>0</v>
          </cell>
          <cell r="BE403">
            <v>0</v>
          </cell>
          <cell r="BF403">
            <v>0</v>
          </cell>
          <cell r="BG403">
            <v>0</v>
          </cell>
          <cell r="BH403">
            <v>0</v>
          </cell>
          <cell r="BI403">
            <v>0</v>
          </cell>
          <cell r="BJ403">
            <v>0</v>
          </cell>
          <cell r="BK403">
            <v>0</v>
          </cell>
          <cell r="BL403">
            <v>0</v>
          </cell>
          <cell r="BM403">
            <v>0</v>
          </cell>
          <cell r="BN403">
            <v>0</v>
          </cell>
          <cell r="BO403">
            <v>0</v>
          </cell>
          <cell r="BP403">
            <v>0</v>
          </cell>
          <cell r="BQ403">
            <v>0</v>
          </cell>
          <cell r="BR403">
            <v>0</v>
          </cell>
          <cell r="BS403">
            <v>0</v>
          </cell>
          <cell r="BT403">
            <v>0</v>
          </cell>
          <cell r="BU403">
            <v>4</v>
          </cell>
          <cell r="BV403">
            <v>0</v>
          </cell>
          <cell r="BW403">
            <v>0</v>
          </cell>
          <cell r="BX403">
            <v>0</v>
          </cell>
          <cell r="BY403">
            <v>0</v>
          </cell>
          <cell r="BZ403">
            <v>0</v>
          </cell>
          <cell r="CA403">
            <v>0</v>
          </cell>
          <cell r="CB403">
            <v>0</v>
          </cell>
          <cell r="CC403">
            <v>0</v>
          </cell>
          <cell r="CD403">
            <v>0</v>
          </cell>
          <cell r="CE403">
            <v>0</v>
          </cell>
          <cell r="CF403">
            <v>0</v>
          </cell>
          <cell r="CG403">
            <v>0</v>
          </cell>
          <cell r="CH403">
            <v>0</v>
          </cell>
          <cell r="CI403">
            <v>0</v>
          </cell>
          <cell r="CJ403">
            <v>0</v>
          </cell>
          <cell r="CK403">
            <v>0</v>
          </cell>
          <cell r="CL403">
            <v>0</v>
          </cell>
        </row>
        <row r="404">
          <cell r="A404" t="str">
            <v>5203010113.101</v>
          </cell>
          <cell r="B404" t="str">
            <v>ค่าจำหน่าย-ครุภัณฑ์ไฟฟ้าและวิทยุ</v>
          </cell>
          <cell r="C404">
            <v>0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  <cell r="AA404">
            <v>0</v>
          </cell>
          <cell r="AB404">
            <v>0</v>
          </cell>
          <cell r="AC404">
            <v>0</v>
          </cell>
          <cell r="AD404">
            <v>0</v>
          </cell>
          <cell r="AE404">
            <v>0</v>
          </cell>
          <cell r="AF404">
            <v>3</v>
          </cell>
          <cell r="AG404">
            <v>0</v>
          </cell>
          <cell r="AH404">
            <v>0</v>
          </cell>
          <cell r="AI404">
            <v>0</v>
          </cell>
          <cell r="AJ404">
            <v>0</v>
          </cell>
          <cell r="AK404">
            <v>0</v>
          </cell>
          <cell r="AL404">
            <v>0</v>
          </cell>
          <cell r="AM404">
            <v>0</v>
          </cell>
          <cell r="AN404">
            <v>0</v>
          </cell>
          <cell r="AO404">
            <v>0</v>
          </cell>
          <cell r="AP404">
            <v>0</v>
          </cell>
          <cell r="AQ404">
            <v>0</v>
          </cell>
          <cell r="AR404">
            <v>0</v>
          </cell>
          <cell r="AS404">
            <v>0</v>
          </cell>
          <cell r="AT404">
            <v>0</v>
          </cell>
          <cell r="AU404">
            <v>0</v>
          </cell>
          <cell r="AV404">
            <v>0</v>
          </cell>
          <cell r="AW404">
            <v>0</v>
          </cell>
          <cell r="AX404">
            <v>0</v>
          </cell>
          <cell r="AY404">
            <v>0</v>
          </cell>
          <cell r="AZ404">
            <v>0</v>
          </cell>
          <cell r="BA404">
            <v>0</v>
          </cell>
          <cell r="BB404">
            <v>0</v>
          </cell>
          <cell r="BC404">
            <v>0</v>
          </cell>
          <cell r="BD404">
            <v>0</v>
          </cell>
          <cell r="BE404">
            <v>0</v>
          </cell>
          <cell r="BF404">
            <v>0</v>
          </cell>
          <cell r="BG404">
            <v>0</v>
          </cell>
          <cell r="BH404">
            <v>0</v>
          </cell>
          <cell r="BI404">
            <v>0</v>
          </cell>
          <cell r="BJ404">
            <v>0</v>
          </cell>
          <cell r="BK404">
            <v>0</v>
          </cell>
          <cell r="BL404">
            <v>0</v>
          </cell>
          <cell r="BM404">
            <v>0</v>
          </cell>
          <cell r="BN404">
            <v>0</v>
          </cell>
          <cell r="BO404">
            <v>0</v>
          </cell>
          <cell r="BP404">
            <v>0</v>
          </cell>
          <cell r="BQ404">
            <v>0</v>
          </cell>
          <cell r="BR404">
            <v>0</v>
          </cell>
          <cell r="BS404">
            <v>0</v>
          </cell>
          <cell r="BT404">
            <v>0</v>
          </cell>
          <cell r="BU404">
            <v>0</v>
          </cell>
          <cell r="BV404">
            <v>0</v>
          </cell>
          <cell r="BW404">
            <v>0</v>
          </cell>
          <cell r="BX404">
            <v>0</v>
          </cell>
          <cell r="BY404">
            <v>0</v>
          </cell>
          <cell r="BZ404">
            <v>0</v>
          </cell>
          <cell r="CA404">
            <v>0</v>
          </cell>
          <cell r="CB404">
            <v>0</v>
          </cell>
          <cell r="CC404">
            <v>0</v>
          </cell>
          <cell r="CD404">
            <v>0</v>
          </cell>
          <cell r="CE404">
            <v>0</v>
          </cell>
          <cell r="CF404">
            <v>0</v>
          </cell>
          <cell r="CG404">
            <v>0</v>
          </cell>
          <cell r="CH404">
            <v>0</v>
          </cell>
          <cell r="CI404">
            <v>0</v>
          </cell>
          <cell r="CJ404">
            <v>0</v>
          </cell>
          <cell r="CK404">
            <v>0</v>
          </cell>
          <cell r="CL404">
            <v>0</v>
          </cell>
        </row>
        <row r="405">
          <cell r="A405" t="str">
            <v>5203010114.101</v>
          </cell>
          <cell r="B405" t="str">
            <v>ค่าจำหน่าย-ครุภัณฑ์โฆษณาและเผยแพร่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  <cell r="T405">
            <v>0</v>
          </cell>
          <cell r="U405">
            <v>0</v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Z405">
            <v>0</v>
          </cell>
          <cell r="AA405">
            <v>0</v>
          </cell>
          <cell r="AB405">
            <v>0</v>
          </cell>
          <cell r="AC405">
            <v>0</v>
          </cell>
          <cell r="AD405">
            <v>0</v>
          </cell>
          <cell r="AE405">
            <v>0</v>
          </cell>
          <cell r="AF405">
            <v>0</v>
          </cell>
          <cell r="AG405">
            <v>2</v>
          </cell>
          <cell r="AH405">
            <v>0</v>
          </cell>
          <cell r="AI405">
            <v>0</v>
          </cell>
          <cell r="AJ405">
            <v>0</v>
          </cell>
          <cell r="AK405">
            <v>0</v>
          </cell>
          <cell r="AL405">
            <v>0</v>
          </cell>
          <cell r="AM405">
            <v>0</v>
          </cell>
          <cell r="AN405">
            <v>0</v>
          </cell>
          <cell r="AO405">
            <v>0</v>
          </cell>
          <cell r="AP405">
            <v>0</v>
          </cell>
          <cell r="AQ405">
            <v>0</v>
          </cell>
          <cell r="AR405">
            <v>0</v>
          </cell>
          <cell r="AS405">
            <v>0</v>
          </cell>
          <cell r="AT405">
            <v>0</v>
          </cell>
          <cell r="AU405">
            <v>0</v>
          </cell>
          <cell r="AV405">
            <v>0</v>
          </cell>
          <cell r="AW405">
            <v>0</v>
          </cell>
          <cell r="AX405">
            <v>0</v>
          </cell>
          <cell r="AY405">
            <v>0</v>
          </cell>
          <cell r="AZ405">
            <v>0</v>
          </cell>
          <cell r="BA405">
            <v>0</v>
          </cell>
          <cell r="BB405">
            <v>0</v>
          </cell>
          <cell r="BC405">
            <v>0</v>
          </cell>
          <cell r="BD405">
            <v>0</v>
          </cell>
          <cell r="BE405">
            <v>0</v>
          </cell>
          <cell r="BF405">
            <v>0</v>
          </cell>
          <cell r="BG405">
            <v>0</v>
          </cell>
          <cell r="BH405">
            <v>0</v>
          </cell>
          <cell r="BI405">
            <v>0</v>
          </cell>
          <cell r="BJ405">
            <v>0</v>
          </cell>
          <cell r="BK405">
            <v>0</v>
          </cell>
          <cell r="BL405">
            <v>3</v>
          </cell>
          <cell r="BM405">
            <v>0</v>
          </cell>
          <cell r="BN405">
            <v>0</v>
          </cell>
          <cell r="BO405">
            <v>0</v>
          </cell>
          <cell r="BP405">
            <v>0</v>
          </cell>
          <cell r="BQ405">
            <v>0</v>
          </cell>
          <cell r="BR405">
            <v>0</v>
          </cell>
          <cell r="BS405">
            <v>0</v>
          </cell>
          <cell r="BT405">
            <v>0</v>
          </cell>
          <cell r="BU405">
            <v>0</v>
          </cell>
          <cell r="BV405">
            <v>0</v>
          </cell>
          <cell r="BW405">
            <v>0</v>
          </cell>
          <cell r="BX405">
            <v>0</v>
          </cell>
          <cell r="BY405">
            <v>0</v>
          </cell>
          <cell r="BZ405">
            <v>0</v>
          </cell>
          <cell r="CA405">
            <v>0</v>
          </cell>
          <cell r="CB405">
            <v>0</v>
          </cell>
          <cell r="CC405">
            <v>0</v>
          </cell>
          <cell r="CD405">
            <v>0</v>
          </cell>
          <cell r="CE405">
            <v>0</v>
          </cell>
          <cell r="CF405">
            <v>0</v>
          </cell>
          <cell r="CG405">
            <v>0</v>
          </cell>
          <cell r="CH405">
            <v>0</v>
          </cell>
          <cell r="CI405">
            <v>0</v>
          </cell>
          <cell r="CJ405">
            <v>0</v>
          </cell>
          <cell r="CK405">
            <v>0</v>
          </cell>
          <cell r="CL405">
            <v>0</v>
          </cell>
        </row>
        <row r="406">
          <cell r="A406" t="str">
            <v>5203010115.101</v>
          </cell>
          <cell r="B406" t="str">
            <v>ค่าจำหน่าย-ครุภัณฑ์การเกษตร</v>
          </cell>
          <cell r="C406">
            <v>0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  <cell r="AA406">
            <v>0</v>
          </cell>
          <cell r="AB406">
            <v>0</v>
          </cell>
          <cell r="AC406">
            <v>0</v>
          </cell>
          <cell r="AD406">
            <v>0</v>
          </cell>
          <cell r="AE406">
            <v>308076</v>
          </cell>
          <cell r="AF406">
            <v>0</v>
          </cell>
          <cell r="AG406">
            <v>1</v>
          </cell>
          <cell r="AH406">
            <v>0</v>
          </cell>
          <cell r="AI406">
            <v>0</v>
          </cell>
          <cell r="AJ406">
            <v>0</v>
          </cell>
          <cell r="AK406">
            <v>0</v>
          </cell>
          <cell r="AL406">
            <v>0</v>
          </cell>
          <cell r="AM406">
            <v>2</v>
          </cell>
          <cell r="AN406">
            <v>0</v>
          </cell>
          <cell r="AO406">
            <v>0</v>
          </cell>
          <cell r="AP406">
            <v>0</v>
          </cell>
          <cell r="AQ406">
            <v>0</v>
          </cell>
          <cell r="AR406">
            <v>0</v>
          </cell>
          <cell r="AS406">
            <v>0</v>
          </cell>
          <cell r="AT406">
            <v>0</v>
          </cell>
          <cell r="AU406">
            <v>0</v>
          </cell>
          <cell r="AV406">
            <v>0</v>
          </cell>
          <cell r="AW406">
            <v>0</v>
          </cell>
          <cell r="AX406">
            <v>0</v>
          </cell>
          <cell r="AY406">
            <v>0</v>
          </cell>
          <cell r="AZ406">
            <v>0</v>
          </cell>
          <cell r="BA406">
            <v>0</v>
          </cell>
          <cell r="BB406">
            <v>0</v>
          </cell>
          <cell r="BC406">
            <v>0</v>
          </cell>
          <cell r="BD406">
            <v>0</v>
          </cell>
          <cell r="BE406">
            <v>0</v>
          </cell>
          <cell r="BF406">
            <v>0</v>
          </cell>
          <cell r="BG406">
            <v>0</v>
          </cell>
          <cell r="BH406">
            <v>0</v>
          </cell>
          <cell r="BI406">
            <v>0</v>
          </cell>
          <cell r="BJ406">
            <v>0</v>
          </cell>
          <cell r="BK406">
            <v>0</v>
          </cell>
          <cell r="BL406">
            <v>0</v>
          </cell>
          <cell r="BM406">
            <v>0</v>
          </cell>
          <cell r="BN406">
            <v>0</v>
          </cell>
          <cell r="BO406">
            <v>0</v>
          </cell>
          <cell r="BP406">
            <v>0</v>
          </cell>
          <cell r="BQ406">
            <v>0</v>
          </cell>
          <cell r="BR406">
            <v>0</v>
          </cell>
          <cell r="BS406">
            <v>0</v>
          </cell>
          <cell r="BT406">
            <v>0</v>
          </cell>
          <cell r="BU406">
            <v>0</v>
          </cell>
          <cell r="BV406">
            <v>0</v>
          </cell>
          <cell r="BW406">
            <v>0</v>
          </cell>
          <cell r="BX406">
            <v>0</v>
          </cell>
          <cell r="BY406">
            <v>0</v>
          </cell>
          <cell r="BZ406">
            <v>0</v>
          </cell>
          <cell r="CA406">
            <v>0</v>
          </cell>
          <cell r="CB406">
            <v>0</v>
          </cell>
          <cell r="CC406">
            <v>0</v>
          </cell>
          <cell r="CD406">
            <v>0</v>
          </cell>
          <cell r="CE406">
            <v>0</v>
          </cell>
          <cell r="CF406">
            <v>0</v>
          </cell>
          <cell r="CG406">
            <v>0</v>
          </cell>
          <cell r="CH406">
            <v>0</v>
          </cell>
          <cell r="CI406">
            <v>0</v>
          </cell>
          <cell r="CJ406">
            <v>0</v>
          </cell>
          <cell r="CK406">
            <v>0</v>
          </cell>
          <cell r="CL406">
            <v>0</v>
          </cell>
        </row>
        <row r="407">
          <cell r="A407" t="str">
            <v>5203010117.101</v>
          </cell>
          <cell r="B407" t="str">
            <v>ค่าจำหน่าย-ครุภัณฑ์ก่อสร้าง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  <cell r="L407">
            <v>0</v>
          </cell>
          <cell r="M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0</v>
          </cell>
          <cell r="R407">
            <v>0</v>
          </cell>
          <cell r="S407">
            <v>0</v>
          </cell>
          <cell r="T407">
            <v>0</v>
          </cell>
          <cell r="U407">
            <v>0</v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0</v>
          </cell>
          <cell r="AA407">
            <v>0</v>
          </cell>
          <cell r="AB407">
            <v>0</v>
          </cell>
          <cell r="AC407">
            <v>0</v>
          </cell>
          <cell r="AD407">
            <v>0</v>
          </cell>
          <cell r="AE407">
            <v>0</v>
          </cell>
          <cell r="AF407">
            <v>18</v>
          </cell>
          <cell r="AG407">
            <v>0</v>
          </cell>
          <cell r="AH407">
            <v>0</v>
          </cell>
          <cell r="AI407">
            <v>0</v>
          </cell>
          <cell r="AJ407">
            <v>0</v>
          </cell>
          <cell r="AK407">
            <v>0</v>
          </cell>
          <cell r="AL407">
            <v>0</v>
          </cell>
          <cell r="AM407">
            <v>0</v>
          </cell>
          <cell r="AN407">
            <v>0</v>
          </cell>
          <cell r="AO407">
            <v>0</v>
          </cell>
          <cell r="AP407">
            <v>0</v>
          </cell>
          <cell r="AQ407">
            <v>0</v>
          </cell>
          <cell r="AR407">
            <v>0</v>
          </cell>
          <cell r="AS407">
            <v>0</v>
          </cell>
          <cell r="AT407">
            <v>0</v>
          </cell>
          <cell r="AU407">
            <v>0</v>
          </cell>
          <cell r="AV407">
            <v>0</v>
          </cell>
          <cell r="AW407">
            <v>0</v>
          </cell>
          <cell r="AX407">
            <v>0</v>
          </cell>
          <cell r="AY407">
            <v>0</v>
          </cell>
          <cell r="AZ407">
            <v>0</v>
          </cell>
          <cell r="BA407">
            <v>0</v>
          </cell>
          <cell r="BB407">
            <v>0</v>
          </cell>
          <cell r="BC407">
            <v>0</v>
          </cell>
          <cell r="BD407">
            <v>0</v>
          </cell>
          <cell r="BE407">
            <v>0</v>
          </cell>
          <cell r="BF407">
            <v>0</v>
          </cell>
          <cell r="BG407">
            <v>0</v>
          </cell>
          <cell r="BH407">
            <v>0</v>
          </cell>
          <cell r="BI407">
            <v>0</v>
          </cell>
          <cell r="BJ407">
            <v>0</v>
          </cell>
          <cell r="BK407">
            <v>0</v>
          </cell>
          <cell r="BL407">
            <v>0</v>
          </cell>
          <cell r="BM407">
            <v>0</v>
          </cell>
          <cell r="BN407">
            <v>0</v>
          </cell>
          <cell r="BO407">
            <v>0</v>
          </cell>
          <cell r="BP407">
            <v>0</v>
          </cell>
          <cell r="BQ407">
            <v>0</v>
          </cell>
          <cell r="BR407">
            <v>0</v>
          </cell>
          <cell r="BS407">
            <v>0</v>
          </cell>
          <cell r="BT407">
            <v>0</v>
          </cell>
          <cell r="BU407">
            <v>0</v>
          </cell>
          <cell r="BV407">
            <v>0</v>
          </cell>
          <cell r="BW407">
            <v>0</v>
          </cell>
          <cell r="BX407">
            <v>0</v>
          </cell>
          <cell r="BY407">
            <v>0</v>
          </cell>
          <cell r="BZ407">
            <v>0</v>
          </cell>
          <cell r="CA407">
            <v>0</v>
          </cell>
          <cell r="CB407">
            <v>0</v>
          </cell>
          <cell r="CC407">
            <v>0</v>
          </cell>
          <cell r="CD407">
            <v>0</v>
          </cell>
          <cell r="CE407">
            <v>0</v>
          </cell>
          <cell r="CF407">
            <v>0</v>
          </cell>
          <cell r="CG407">
            <v>0</v>
          </cell>
          <cell r="CH407">
            <v>0</v>
          </cell>
          <cell r="CI407">
            <v>0</v>
          </cell>
          <cell r="CJ407">
            <v>0</v>
          </cell>
          <cell r="CK407">
            <v>0</v>
          </cell>
          <cell r="CL407">
            <v>0</v>
          </cell>
        </row>
        <row r="408">
          <cell r="A408" t="str">
            <v>5203010119.101</v>
          </cell>
          <cell r="B408" t="str">
            <v>ค่าจำหน่าย-ครุภัณฑ์วิทยาศาสตร์และการแพทย์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8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T408">
            <v>0</v>
          </cell>
          <cell r="U408">
            <v>0</v>
          </cell>
          <cell r="V408">
            <v>0</v>
          </cell>
          <cell r="W408">
            <v>0</v>
          </cell>
          <cell r="X408">
            <v>10</v>
          </cell>
          <cell r="Y408">
            <v>0</v>
          </cell>
          <cell r="Z408">
            <v>0</v>
          </cell>
          <cell r="AA408">
            <v>0</v>
          </cell>
          <cell r="AB408">
            <v>0</v>
          </cell>
          <cell r="AC408">
            <v>1</v>
          </cell>
          <cell r="AD408">
            <v>0</v>
          </cell>
          <cell r="AE408">
            <v>0</v>
          </cell>
          <cell r="AF408">
            <v>10</v>
          </cell>
          <cell r="AG408">
            <v>5.01</v>
          </cell>
          <cell r="AH408">
            <v>12</v>
          </cell>
          <cell r="AI408">
            <v>0</v>
          </cell>
          <cell r="AJ408">
            <v>0</v>
          </cell>
          <cell r="AK408">
            <v>0</v>
          </cell>
          <cell r="AL408">
            <v>0</v>
          </cell>
          <cell r="AM408">
            <v>623.13</v>
          </cell>
          <cell r="AN408">
            <v>0</v>
          </cell>
          <cell r="AO408">
            <v>0</v>
          </cell>
          <cell r="AP408">
            <v>0</v>
          </cell>
          <cell r="AQ408">
            <v>0</v>
          </cell>
          <cell r="AR408">
            <v>0</v>
          </cell>
          <cell r="AS408">
            <v>0</v>
          </cell>
          <cell r="AT408">
            <v>0</v>
          </cell>
          <cell r="AU408">
            <v>0</v>
          </cell>
          <cell r="AV408">
            <v>0</v>
          </cell>
          <cell r="AW408">
            <v>0</v>
          </cell>
          <cell r="AX408">
            <v>0</v>
          </cell>
          <cell r="AY408">
            <v>0</v>
          </cell>
          <cell r="AZ408">
            <v>0</v>
          </cell>
          <cell r="BA408">
            <v>0</v>
          </cell>
          <cell r="BB408">
            <v>0</v>
          </cell>
          <cell r="BC408">
            <v>0</v>
          </cell>
          <cell r="BD408">
            <v>0</v>
          </cell>
          <cell r="BE408">
            <v>0</v>
          </cell>
          <cell r="BF408">
            <v>0</v>
          </cell>
          <cell r="BG408">
            <v>0</v>
          </cell>
          <cell r="BH408">
            <v>0</v>
          </cell>
          <cell r="BI408">
            <v>0</v>
          </cell>
          <cell r="BJ408">
            <v>0</v>
          </cell>
          <cell r="BK408">
            <v>0</v>
          </cell>
          <cell r="BL408">
            <v>11</v>
          </cell>
          <cell r="BM408">
            <v>0</v>
          </cell>
          <cell r="BN408">
            <v>0</v>
          </cell>
          <cell r="BO408">
            <v>0</v>
          </cell>
          <cell r="BP408">
            <v>0</v>
          </cell>
          <cell r="BQ408">
            <v>0</v>
          </cell>
          <cell r="BR408">
            <v>0</v>
          </cell>
          <cell r="BS408">
            <v>0</v>
          </cell>
          <cell r="BT408">
            <v>0</v>
          </cell>
          <cell r="BU408">
            <v>0</v>
          </cell>
          <cell r="BV408">
            <v>0</v>
          </cell>
          <cell r="BW408">
            <v>0</v>
          </cell>
          <cell r="BX408">
            <v>0</v>
          </cell>
          <cell r="BY408">
            <v>0</v>
          </cell>
          <cell r="BZ408">
            <v>0</v>
          </cell>
          <cell r="CA408">
            <v>0</v>
          </cell>
          <cell r="CB408">
            <v>0</v>
          </cell>
          <cell r="CC408">
            <v>0</v>
          </cell>
          <cell r="CD408">
            <v>0</v>
          </cell>
          <cell r="CE408">
            <v>0</v>
          </cell>
          <cell r="CF408">
            <v>0</v>
          </cell>
          <cell r="CG408">
            <v>0</v>
          </cell>
          <cell r="CH408">
            <v>0</v>
          </cell>
          <cell r="CI408">
            <v>0</v>
          </cell>
          <cell r="CJ408">
            <v>0</v>
          </cell>
          <cell r="CK408">
            <v>0</v>
          </cell>
          <cell r="CL408">
            <v>0</v>
          </cell>
        </row>
        <row r="409">
          <cell r="A409" t="str">
            <v>5203010120.101</v>
          </cell>
          <cell r="B409" t="str">
            <v>ค่าจำหน่าย-อุปกรณ์คอมพิวเตอร์</v>
          </cell>
          <cell r="C409">
            <v>0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1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  <cell r="W409">
            <v>0</v>
          </cell>
          <cell r="X409">
            <v>16</v>
          </cell>
          <cell r="Y409">
            <v>0</v>
          </cell>
          <cell r="Z409">
            <v>0</v>
          </cell>
          <cell r="AA409">
            <v>0</v>
          </cell>
          <cell r="AB409">
            <v>0</v>
          </cell>
          <cell r="AC409">
            <v>7</v>
          </cell>
          <cell r="AD409">
            <v>0</v>
          </cell>
          <cell r="AE409">
            <v>20890</v>
          </cell>
          <cell r="AF409">
            <v>7</v>
          </cell>
          <cell r="AG409">
            <v>2</v>
          </cell>
          <cell r="AH409">
            <v>21</v>
          </cell>
          <cell r="AI409">
            <v>0</v>
          </cell>
          <cell r="AJ409">
            <v>0</v>
          </cell>
          <cell r="AK409">
            <v>0</v>
          </cell>
          <cell r="AL409">
            <v>0</v>
          </cell>
          <cell r="AM409">
            <v>20</v>
          </cell>
          <cell r="AN409">
            <v>0</v>
          </cell>
          <cell r="AO409">
            <v>0</v>
          </cell>
          <cell r="AP409">
            <v>0</v>
          </cell>
          <cell r="AQ409">
            <v>0</v>
          </cell>
          <cell r="AR409">
            <v>0</v>
          </cell>
          <cell r="AS409">
            <v>0</v>
          </cell>
          <cell r="AT409">
            <v>0</v>
          </cell>
          <cell r="AU409">
            <v>0</v>
          </cell>
          <cell r="AV409">
            <v>0</v>
          </cell>
          <cell r="AW409">
            <v>0</v>
          </cell>
          <cell r="AX409">
            <v>0</v>
          </cell>
          <cell r="AY409">
            <v>0</v>
          </cell>
          <cell r="AZ409">
            <v>0</v>
          </cell>
          <cell r="BA409">
            <v>0</v>
          </cell>
          <cell r="BB409">
            <v>0</v>
          </cell>
          <cell r="BC409">
            <v>0</v>
          </cell>
          <cell r="BD409">
            <v>0</v>
          </cell>
          <cell r="BE409">
            <v>0</v>
          </cell>
          <cell r="BF409">
            <v>0</v>
          </cell>
          <cell r="BG409">
            <v>0</v>
          </cell>
          <cell r="BH409">
            <v>0</v>
          </cell>
          <cell r="BI409">
            <v>0</v>
          </cell>
          <cell r="BJ409">
            <v>0</v>
          </cell>
          <cell r="BK409">
            <v>0</v>
          </cell>
          <cell r="BL409">
            <v>1</v>
          </cell>
          <cell r="BM409">
            <v>0</v>
          </cell>
          <cell r="BN409">
            <v>0</v>
          </cell>
          <cell r="BO409">
            <v>0</v>
          </cell>
          <cell r="BP409">
            <v>0</v>
          </cell>
          <cell r="BQ409">
            <v>0</v>
          </cell>
          <cell r="BR409">
            <v>0</v>
          </cell>
          <cell r="BS409">
            <v>0</v>
          </cell>
          <cell r="BT409">
            <v>0</v>
          </cell>
          <cell r="BU409">
            <v>0</v>
          </cell>
          <cell r="BV409">
            <v>0</v>
          </cell>
          <cell r="BW409">
            <v>0</v>
          </cell>
          <cell r="BX409">
            <v>0</v>
          </cell>
          <cell r="BY409">
            <v>0</v>
          </cell>
          <cell r="BZ409">
            <v>0</v>
          </cell>
          <cell r="CA409">
            <v>0</v>
          </cell>
          <cell r="CB409">
            <v>0</v>
          </cell>
          <cell r="CC409">
            <v>0</v>
          </cell>
          <cell r="CD409">
            <v>0</v>
          </cell>
          <cell r="CE409">
            <v>0</v>
          </cell>
          <cell r="CF409">
            <v>0</v>
          </cell>
          <cell r="CG409">
            <v>0</v>
          </cell>
          <cell r="CH409">
            <v>0</v>
          </cell>
          <cell r="CI409">
            <v>0</v>
          </cell>
          <cell r="CJ409">
            <v>0</v>
          </cell>
          <cell r="CK409">
            <v>0</v>
          </cell>
          <cell r="CL409">
            <v>0</v>
          </cell>
        </row>
        <row r="410">
          <cell r="A410" t="str">
            <v>5203010122.101</v>
          </cell>
          <cell r="B410" t="str">
            <v>ค่าจำหน่าย-ครุภัณฑ์งานบ้านงานครัว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1</v>
          </cell>
          <cell r="Y410">
            <v>0</v>
          </cell>
          <cell r="Z410">
            <v>0</v>
          </cell>
          <cell r="AA410">
            <v>0</v>
          </cell>
          <cell r="AB410">
            <v>0</v>
          </cell>
          <cell r="AC410">
            <v>1</v>
          </cell>
          <cell r="AD410">
            <v>0</v>
          </cell>
          <cell r="AE410">
            <v>110000</v>
          </cell>
          <cell r="AF410">
            <v>0</v>
          </cell>
          <cell r="AG410">
            <v>2</v>
          </cell>
          <cell r="AH410">
            <v>0</v>
          </cell>
          <cell r="AI410">
            <v>0</v>
          </cell>
          <cell r="AJ410">
            <v>0</v>
          </cell>
          <cell r="AK410">
            <v>0</v>
          </cell>
          <cell r="AL410">
            <v>0</v>
          </cell>
          <cell r="AM410">
            <v>2</v>
          </cell>
          <cell r="AN410">
            <v>0</v>
          </cell>
          <cell r="AO410">
            <v>0</v>
          </cell>
          <cell r="AP410">
            <v>0</v>
          </cell>
          <cell r="AQ410">
            <v>0</v>
          </cell>
          <cell r="AR410">
            <v>0</v>
          </cell>
          <cell r="AS410">
            <v>0</v>
          </cell>
          <cell r="AT410">
            <v>0</v>
          </cell>
          <cell r="AU410">
            <v>0</v>
          </cell>
          <cell r="AV410">
            <v>0</v>
          </cell>
          <cell r="AW410">
            <v>0</v>
          </cell>
          <cell r="AX410">
            <v>0</v>
          </cell>
          <cell r="AY410">
            <v>0</v>
          </cell>
          <cell r="AZ410">
            <v>0</v>
          </cell>
          <cell r="BA410">
            <v>0</v>
          </cell>
          <cell r="BB410">
            <v>0</v>
          </cell>
          <cell r="BC410">
            <v>0</v>
          </cell>
          <cell r="BD410">
            <v>0</v>
          </cell>
          <cell r="BE410">
            <v>0</v>
          </cell>
          <cell r="BF410">
            <v>0</v>
          </cell>
          <cell r="BG410">
            <v>0</v>
          </cell>
          <cell r="BH410">
            <v>0</v>
          </cell>
          <cell r="BI410">
            <v>0</v>
          </cell>
          <cell r="BJ410">
            <v>0</v>
          </cell>
          <cell r="BK410">
            <v>0</v>
          </cell>
          <cell r="BL410">
            <v>3</v>
          </cell>
          <cell r="BM410">
            <v>0</v>
          </cell>
          <cell r="BN410">
            <v>0</v>
          </cell>
          <cell r="BO410">
            <v>0</v>
          </cell>
          <cell r="BP410">
            <v>0</v>
          </cell>
          <cell r="BQ410">
            <v>0</v>
          </cell>
          <cell r="BR410">
            <v>0</v>
          </cell>
          <cell r="BS410">
            <v>0</v>
          </cell>
          <cell r="BT410">
            <v>0</v>
          </cell>
          <cell r="BU410">
            <v>0</v>
          </cell>
          <cell r="BV410">
            <v>0</v>
          </cell>
          <cell r="BW410">
            <v>0</v>
          </cell>
          <cell r="BX410">
            <v>0</v>
          </cell>
          <cell r="BY410">
            <v>0</v>
          </cell>
          <cell r="BZ410">
            <v>0</v>
          </cell>
          <cell r="CA410">
            <v>0</v>
          </cell>
          <cell r="CB410">
            <v>0</v>
          </cell>
          <cell r="CC410">
            <v>0</v>
          </cell>
          <cell r="CD410">
            <v>0</v>
          </cell>
          <cell r="CE410">
            <v>0</v>
          </cell>
          <cell r="CF410">
            <v>0</v>
          </cell>
          <cell r="CG410">
            <v>0</v>
          </cell>
          <cell r="CH410">
            <v>0</v>
          </cell>
          <cell r="CI410">
            <v>0</v>
          </cell>
          <cell r="CJ410">
            <v>0</v>
          </cell>
          <cell r="CK410">
            <v>0</v>
          </cell>
          <cell r="CL410">
            <v>0</v>
          </cell>
        </row>
        <row r="411">
          <cell r="A411" t="str">
            <v>5203010126.101</v>
          </cell>
          <cell r="B411" t="str">
            <v>ค่าจำหน่าย-อุปกรณ์อื่น ๆ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  <cell r="AA411">
            <v>0</v>
          </cell>
          <cell r="AB411">
            <v>0</v>
          </cell>
          <cell r="AC411">
            <v>0</v>
          </cell>
          <cell r="AD411">
            <v>0</v>
          </cell>
          <cell r="AE411">
            <v>85000</v>
          </cell>
          <cell r="AF411">
            <v>2218.89</v>
          </cell>
          <cell r="AG411">
            <v>0</v>
          </cell>
          <cell r="AH411">
            <v>0</v>
          </cell>
          <cell r="AI411">
            <v>0</v>
          </cell>
          <cell r="AJ411">
            <v>0</v>
          </cell>
          <cell r="AK411">
            <v>0</v>
          </cell>
          <cell r="AL411">
            <v>0</v>
          </cell>
          <cell r="AM411">
            <v>0</v>
          </cell>
          <cell r="AN411">
            <v>0</v>
          </cell>
          <cell r="AO411">
            <v>0</v>
          </cell>
          <cell r="AP411">
            <v>0</v>
          </cell>
          <cell r="AQ411">
            <v>0</v>
          </cell>
          <cell r="AR411">
            <v>0</v>
          </cell>
          <cell r="AS411">
            <v>0</v>
          </cell>
          <cell r="AT411">
            <v>0</v>
          </cell>
          <cell r="AU411">
            <v>0</v>
          </cell>
          <cell r="AV411">
            <v>0</v>
          </cell>
          <cell r="AW411">
            <v>0</v>
          </cell>
          <cell r="AX411">
            <v>0</v>
          </cell>
          <cell r="AY411">
            <v>0</v>
          </cell>
          <cell r="AZ411">
            <v>0</v>
          </cell>
          <cell r="BA411">
            <v>0</v>
          </cell>
          <cell r="BB411">
            <v>0</v>
          </cell>
          <cell r="BC411">
            <v>0</v>
          </cell>
          <cell r="BD411">
            <v>0</v>
          </cell>
          <cell r="BE411">
            <v>0</v>
          </cell>
          <cell r="BF411">
            <v>0</v>
          </cell>
          <cell r="BG411">
            <v>0</v>
          </cell>
          <cell r="BH411">
            <v>0</v>
          </cell>
          <cell r="BI411">
            <v>0</v>
          </cell>
          <cell r="BJ411">
            <v>0</v>
          </cell>
          <cell r="BK411">
            <v>0</v>
          </cell>
          <cell r="BL411">
            <v>0</v>
          </cell>
          <cell r="BM411">
            <v>0</v>
          </cell>
          <cell r="BN411">
            <v>0</v>
          </cell>
          <cell r="BO411">
            <v>0</v>
          </cell>
          <cell r="BP411">
            <v>0</v>
          </cell>
          <cell r="BQ411">
            <v>0</v>
          </cell>
          <cell r="BR411">
            <v>0</v>
          </cell>
          <cell r="BS411">
            <v>0</v>
          </cell>
          <cell r="BT411">
            <v>0</v>
          </cell>
          <cell r="BU411">
            <v>0</v>
          </cell>
          <cell r="BV411">
            <v>0</v>
          </cell>
          <cell r="BW411">
            <v>0</v>
          </cell>
          <cell r="BX411">
            <v>0</v>
          </cell>
          <cell r="BY411">
            <v>0</v>
          </cell>
          <cell r="BZ411">
            <v>0</v>
          </cell>
          <cell r="CA411">
            <v>0</v>
          </cell>
          <cell r="CB411">
            <v>0</v>
          </cell>
          <cell r="CC411">
            <v>0</v>
          </cell>
          <cell r="CD411">
            <v>0</v>
          </cell>
          <cell r="CE411">
            <v>0</v>
          </cell>
          <cell r="CF411">
            <v>0</v>
          </cell>
          <cell r="CG411">
            <v>0</v>
          </cell>
          <cell r="CH411">
            <v>0</v>
          </cell>
          <cell r="CI411">
            <v>0</v>
          </cell>
          <cell r="CJ411">
            <v>0</v>
          </cell>
          <cell r="CK411">
            <v>0</v>
          </cell>
          <cell r="CL411">
            <v>0</v>
          </cell>
        </row>
        <row r="412">
          <cell r="A412" t="str">
            <v>5203010141.101</v>
          </cell>
          <cell r="B412" t="str">
            <v>ค่าจำหน่าย - ครุภัณฑ์ Interface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M412">
            <v>0</v>
          </cell>
          <cell r="N412">
            <v>0</v>
          </cell>
          <cell r="O412">
            <v>9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>
            <v>2</v>
          </cell>
          <cell r="Y412">
            <v>0</v>
          </cell>
          <cell r="Z412">
            <v>0</v>
          </cell>
          <cell r="AA412">
            <v>0</v>
          </cell>
          <cell r="AB412">
            <v>0</v>
          </cell>
          <cell r="AC412">
            <v>86353.75</v>
          </cell>
          <cell r="AD412">
            <v>0</v>
          </cell>
          <cell r="AE412">
            <v>264186</v>
          </cell>
          <cell r="AF412">
            <v>0</v>
          </cell>
          <cell r="AG412">
            <v>14696.56</v>
          </cell>
          <cell r="AH412">
            <v>54101.14</v>
          </cell>
          <cell r="AI412">
            <v>0</v>
          </cell>
          <cell r="AJ412">
            <v>690</v>
          </cell>
          <cell r="AK412">
            <v>0</v>
          </cell>
          <cell r="AL412">
            <v>0</v>
          </cell>
          <cell r="AM412">
            <v>0</v>
          </cell>
          <cell r="AN412">
            <v>0</v>
          </cell>
          <cell r="AO412">
            <v>0</v>
          </cell>
          <cell r="AP412">
            <v>0</v>
          </cell>
          <cell r="AQ412">
            <v>0</v>
          </cell>
          <cell r="AR412">
            <v>0</v>
          </cell>
          <cell r="AS412">
            <v>0</v>
          </cell>
          <cell r="AT412">
            <v>0</v>
          </cell>
          <cell r="AU412">
            <v>0</v>
          </cell>
          <cell r="AV412">
            <v>0</v>
          </cell>
          <cell r="AW412">
            <v>0</v>
          </cell>
          <cell r="AX412">
            <v>0</v>
          </cell>
          <cell r="AY412">
            <v>0</v>
          </cell>
          <cell r="AZ412">
            <v>0</v>
          </cell>
          <cell r="BA412">
            <v>0</v>
          </cell>
          <cell r="BB412">
            <v>0</v>
          </cell>
          <cell r="BC412">
            <v>0</v>
          </cell>
          <cell r="BD412">
            <v>0</v>
          </cell>
          <cell r="BE412">
            <v>0</v>
          </cell>
          <cell r="BF412">
            <v>0</v>
          </cell>
          <cell r="BG412">
            <v>0</v>
          </cell>
          <cell r="BH412">
            <v>0</v>
          </cell>
          <cell r="BI412">
            <v>0</v>
          </cell>
          <cell r="BJ412">
            <v>0</v>
          </cell>
          <cell r="BK412">
            <v>0</v>
          </cell>
          <cell r="BL412">
            <v>23</v>
          </cell>
          <cell r="BM412">
            <v>0</v>
          </cell>
          <cell r="BN412">
            <v>0</v>
          </cell>
          <cell r="BO412">
            <v>0</v>
          </cell>
          <cell r="BP412">
            <v>0</v>
          </cell>
          <cell r="BQ412">
            <v>0</v>
          </cell>
          <cell r="BR412">
            <v>0</v>
          </cell>
          <cell r="BS412">
            <v>0</v>
          </cell>
          <cell r="BT412">
            <v>0</v>
          </cell>
          <cell r="BU412">
            <v>0</v>
          </cell>
          <cell r="BV412">
            <v>0</v>
          </cell>
          <cell r="BW412">
            <v>0</v>
          </cell>
          <cell r="BX412">
            <v>0</v>
          </cell>
          <cell r="BY412">
            <v>0</v>
          </cell>
          <cell r="BZ412">
            <v>0</v>
          </cell>
          <cell r="CA412">
            <v>0</v>
          </cell>
          <cell r="CB412">
            <v>0</v>
          </cell>
          <cell r="CC412">
            <v>0</v>
          </cell>
          <cell r="CD412">
            <v>0</v>
          </cell>
          <cell r="CE412">
            <v>0</v>
          </cell>
          <cell r="CF412">
            <v>0</v>
          </cell>
          <cell r="CG412">
            <v>0</v>
          </cell>
          <cell r="CH412">
            <v>0</v>
          </cell>
          <cell r="CI412">
            <v>0</v>
          </cell>
          <cell r="CJ412">
            <v>0</v>
          </cell>
          <cell r="CK412">
            <v>0</v>
          </cell>
          <cell r="CL412">
            <v>0</v>
          </cell>
        </row>
        <row r="413">
          <cell r="A413" t="str">
            <v>5203010142.101</v>
          </cell>
          <cell r="B413" t="str">
            <v>ค่าจำหน่าย - สินทรัพย์ไม่มีตัวตน Interface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  <cell r="AA413">
            <v>0</v>
          </cell>
          <cell r="AB413">
            <v>0</v>
          </cell>
          <cell r="AC413">
            <v>0</v>
          </cell>
          <cell r="AD413">
            <v>1</v>
          </cell>
          <cell r="AE413">
            <v>0</v>
          </cell>
          <cell r="AF413">
            <v>0</v>
          </cell>
          <cell r="AG413">
            <v>0</v>
          </cell>
          <cell r="AH413">
            <v>0</v>
          </cell>
          <cell r="AI413">
            <v>0</v>
          </cell>
          <cell r="AJ413">
            <v>0</v>
          </cell>
          <cell r="AK413">
            <v>0</v>
          </cell>
          <cell r="AL413">
            <v>0</v>
          </cell>
          <cell r="AM413">
            <v>0</v>
          </cell>
          <cell r="AN413">
            <v>0</v>
          </cell>
          <cell r="AO413">
            <v>0</v>
          </cell>
          <cell r="AP413">
            <v>0</v>
          </cell>
          <cell r="AQ413">
            <v>0</v>
          </cell>
          <cell r="AR413">
            <v>0</v>
          </cell>
          <cell r="AS413">
            <v>0</v>
          </cell>
          <cell r="AT413">
            <v>0</v>
          </cell>
          <cell r="AU413">
            <v>0</v>
          </cell>
          <cell r="AV413">
            <v>0</v>
          </cell>
          <cell r="AW413">
            <v>0</v>
          </cell>
          <cell r="AX413">
            <v>0</v>
          </cell>
          <cell r="AY413">
            <v>0</v>
          </cell>
          <cell r="AZ413">
            <v>0</v>
          </cell>
          <cell r="BA413">
            <v>0</v>
          </cell>
          <cell r="BB413">
            <v>0</v>
          </cell>
          <cell r="BC413">
            <v>0</v>
          </cell>
          <cell r="BD413">
            <v>0</v>
          </cell>
          <cell r="BE413">
            <v>0</v>
          </cell>
          <cell r="BF413">
            <v>0</v>
          </cell>
          <cell r="BG413">
            <v>0</v>
          </cell>
          <cell r="BH413">
            <v>0</v>
          </cell>
          <cell r="BI413">
            <v>0</v>
          </cell>
          <cell r="BJ413">
            <v>0</v>
          </cell>
          <cell r="BK413">
            <v>0</v>
          </cell>
          <cell r="BL413">
            <v>0</v>
          </cell>
          <cell r="BM413">
            <v>0</v>
          </cell>
          <cell r="BN413">
            <v>0</v>
          </cell>
          <cell r="BO413">
            <v>0</v>
          </cell>
          <cell r="BP413">
            <v>0</v>
          </cell>
          <cell r="BQ413">
            <v>0</v>
          </cell>
          <cell r="BR413">
            <v>0</v>
          </cell>
          <cell r="BS413">
            <v>0</v>
          </cell>
          <cell r="BT413">
            <v>0</v>
          </cell>
          <cell r="BU413">
            <v>0</v>
          </cell>
          <cell r="BV413">
            <v>0</v>
          </cell>
          <cell r="BW413">
            <v>0</v>
          </cell>
          <cell r="BX413">
            <v>0</v>
          </cell>
          <cell r="BY413">
            <v>0</v>
          </cell>
          <cell r="BZ413">
            <v>0</v>
          </cell>
          <cell r="CA413">
            <v>0</v>
          </cell>
          <cell r="CB413">
            <v>0</v>
          </cell>
          <cell r="CC413">
            <v>0</v>
          </cell>
          <cell r="CD413">
            <v>0</v>
          </cell>
          <cell r="CE413">
            <v>0</v>
          </cell>
          <cell r="CF413">
            <v>0</v>
          </cell>
          <cell r="CG413">
            <v>0</v>
          </cell>
          <cell r="CH413">
            <v>0</v>
          </cell>
          <cell r="CI413">
            <v>0</v>
          </cell>
          <cell r="CJ413">
            <v>0</v>
          </cell>
          <cell r="CK413">
            <v>0</v>
          </cell>
          <cell r="CL413">
            <v>0</v>
          </cell>
        </row>
        <row r="414">
          <cell r="A414" t="str">
            <v>5203010145.101</v>
          </cell>
          <cell r="B414" t="str">
            <v>ค่าจำหน่าย-อาคารและสิ่งปลูกสร้างไม่ระบุรายละเอียด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  <cell r="AA414">
            <v>0</v>
          </cell>
          <cell r="AB414">
            <v>0</v>
          </cell>
          <cell r="AC414">
            <v>0</v>
          </cell>
          <cell r="AD414">
            <v>0</v>
          </cell>
          <cell r="AE414">
            <v>0</v>
          </cell>
          <cell r="AF414">
            <v>0</v>
          </cell>
          <cell r="AG414">
            <v>0</v>
          </cell>
          <cell r="AH414">
            <v>0</v>
          </cell>
          <cell r="AI414">
            <v>0</v>
          </cell>
          <cell r="AJ414">
            <v>0</v>
          </cell>
          <cell r="AK414">
            <v>0</v>
          </cell>
          <cell r="AL414">
            <v>0</v>
          </cell>
          <cell r="AM414">
            <v>0</v>
          </cell>
          <cell r="AN414">
            <v>0</v>
          </cell>
          <cell r="AO414">
            <v>0</v>
          </cell>
          <cell r="AP414">
            <v>0</v>
          </cell>
          <cell r="AQ414">
            <v>0</v>
          </cell>
          <cell r="AR414">
            <v>0</v>
          </cell>
          <cell r="AS414">
            <v>0</v>
          </cell>
          <cell r="AT414">
            <v>0</v>
          </cell>
          <cell r="AU414">
            <v>0</v>
          </cell>
          <cell r="AV414">
            <v>0</v>
          </cell>
          <cell r="AW414">
            <v>0</v>
          </cell>
          <cell r="AX414">
            <v>0</v>
          </cell>
          <cell r="AY414">
            <v>0</v>
          </cell>
          <cell r="AZ414">
            <v>0</v>
          </cell>
          <cell r="BA414">
            <v>0</v>
          </cell>
          <cell r="BB414">
            <v>0</v>
          </cell>
          <cell r="BC414">
            <v>0</v>
          </cell>
          <cell r="BD414">
            <v>0</v>
          </cell>
          <cell r="BE414">
            <v>0</v>
          </cell>
          <cell r="BF414">
            <v>0</v>
          </cell>
          <cell r="BG414">
            <v>0</v>
          </cell>
          <cell r="BH414">
            <v>0</v>
          </cell>
          <cell r="BI414">
            <v>0</v>
          </cell>
          <cell r="BJ414">
            <v>0</v>
          </cell>
          <cell r="BK414">
            <v>0</v>
          </cell>
          <cell r="BL414">
            <v>0</v>
          </cell>
          <cell r="BM414">
            <v>0</v>
          </cell>
          <cell r="BN414">
            <v>0</v>
          </cell>
          <cell r="BO414">
            <v>0</v>
          </cell>
          <cell r="BP414">
            <v>0</v>
          </cell>
          <cell r="BQ414">
            <v>0</v>
          </cell>
          <cell r="BR414">
            <v>0</v>
          </cell>
          <cell r="BS414">
            <v>0</v>
          </cell>
          <cell r="BT414">
            <v>0</v>
          </cell>
          <cell r="BU414">
            <v>0</v>
          </cell>
          <cell r="BV414">
            <v>0</v>
          </cell>
          <cell r="BW414">
            <v>0</v>
          </cell>
          <cell r="BX414">
            <v>0</v>
          </cell>
          <cell r="BY414">
            <v>0</v>
          </cell>
          <cell r="BZ414">
            <v>0</v>
          </cell>
          <cell r="CA414">
            <v>0</v>
          </cell>
          <cell r="CB414">
            <v>0</v>
          </cell>
          <cell r="CC414">
            <v>0</v>
          </cell>
          <cell r="CD414">
            <v>0</v>
          </cell>
          <cell r="CE414">
            <v>0</v>
          </cell>
          <cell r="CF414">
            <v>0</v>
          </cell>
          <cell r="CG414">
            <v>0</v>
          </cell>
          <cell r="CH414">
            <v>0</v>
          </cell>
          <cell r="CI414">
            <v>0</v>
          </cell>
          <cell r="CJ414">
            <v>0</v>
          </cell>
          <cell r="CK414">
            <v>0</v>
          </cell>
          <cell r="CL414">
            <v>0</v>
          </cell>
        </row>
        <row r="415">
          <cell r="A415" t="str">
            <v>5203010146.101</v>
          </cell>
          <cell r="B415" t="str">
            <v>ค่าจำหน่าย-ครุภัณฑ์ไม่ระบุรายละเอียด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  <cell r="AA415">
            <v>0</v>
          </cell>
          <cell r="AB415">
            <v>0</v>
          </cell>
          <cell r="AC415">
            <v>0</v>
          </cell>
          <cell r="AD415">
            <v>0</v>
          </cell>
          <cell r="AE415">
            <v>0</v>
          </cell>
          <cell r="AF415">
            <v>0</v>
          </cell>
          <cell r="AG415">
            <v>0</v>
          </cell>
          <cell r="AH415">
            <v>0</v>
          </cell>
          <cell r="AI415">
            <v>0</v>
          </cell>
          <cell r="AJ415">
            <v>0</v>
          </cell>
          <cell r="AK415">
            <v>0</v>
          </cell>
          <cell r="AL415">
            <v>0</v>
          </cell>
          <cell r="AM415">
            <v>0</v>
          </cell>
          <cell r="AN415">
            <v>0</v>
          </cell>
          <cell r="AO415">
            <v>0</v>
          </cell>
          <cell r="AP415">
            <v>0</v>
          </cell>
          <cell r="AQ415">
            <v>0</v>
          </cell>
          <cell r="AR415">
            <v>0</v>
          </cell>
          <cell r="AS415">
            <v>0</v>
          </cell>
          <cell r="AT415">
            <v>0</v>
          </cell>
          <cell r="AU415">
            <v>0</v>
          </cell>
          <cell r="AV415">
            <v>0</v>
          </cell>
          <cell r="AW415">
            <v>0</v>
          </cell>
          <cell r="AX415">
            <v>0</v>
          </cell>
          <cell r="AY415">
            <v>0</v>
          </cell>
          <cell r="AZ415">
            <v>0</v>
          </cell>
          <cell r="BA415">
            <v>0</v>
          </cell>
          <cell r="BB415">
            <v>0</v>
          </cell>
          <cell r="BC415">
            <v>0</v>
          </cell>
          <cell r="BD415">
            <v>0</v>
          </cell>
          <cell r="BE415">
            <v>0</v>
          </cell>
          <cell r="BF415">
            <v>0</v>
          </cell>
          <cell r="BG415">
            <v>0</v>
          </cell>
          <cell r="BH415">
            <v>0</v>
          </cell>
          <cell r="BI415">
            <v>0</v>
          </cell>
          <cell r="BJ415">
            <v>0</v>
          </cell>
          <cell r="BK415">
            <v>0</v>
          </cell>
          <cell r="BL415">
            <v>0</v>
          </cell>
          <cell r="BM415">
            <v>0</v>
          </cell>
          <cell r="BN415">
            <v>0</v>
          </cell>
          <cell r="BO415">
            <v>0</v>
          </cell>
          <cell r="BP415">
            <v>0</v>
          </cell>
          <cell r="BQ415">
            <v>0</v>
          </cell>
          <cell r="BR415">
            <v>0</v>
          </cell>
          <cell r="BS415">
            <v>0</v>
          </cell>
          <cell r="BT415">
            <v>0</v>
          </cell>
          <cell r="BU415">
            <v>0</v>
          </cell>
          <cell r="BV415">
            <v>0</v>
          </cell>
          <cell r="BW415">
            <v>0</v>
          </cell>
          <cell r="BX415">
            <v>0</v>
          </cell>
          <cell r="BY415">
            <v>0</v>
          </cell>
          <cell r="BZ415">
            <v>0</v>
          </cell>
          <cell r="CA415">
            <v>0</v>
          </cell>
          <cell r="CB415">
            <v>0</v>
          </cell>
          <cell r="CC415">
            <v>0</v>
          </cell>
          <cell r="CD415">
            <v>0</v>
          </cell>
          <cell r="CE415">
            <v>0</v>
          </cell>
          <cell r="CF415">
            <v>0</v>
          </cell>
          <cell r="CG415">
            <v>0</v>
          </cell>
          <cell r="CH415">
            <v>0</v>
          </cell>
          <cell r="CI415">
            <v>0</v>
          </cell>
          <cell r="CJ415">
            <v>0</v>
          </cell>
          <cell r="CK415">
            <v>0</v>
          </cell>
          <cell r="CL415">
            <v>0</v>
          </cell>
        </row>
        <row r="416">
          <cell r="A416" t="str">
            <v>5205010101.101</v>
          </cell>
          <cell r="B416" t="str">
            <v>ค่าใช้จ่ายเงินช่วยเหลือผู้ประสบภัย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>
            <v>20000</v>
          </cell>
          <cell r="Z416">
            <v>0</v>
          </cell>
          <cell r="AA416">
            <v>0</v>
          </cell>
          <cell r="AB416">
            <v>0</v>
          </cell>
          <cell r="AC416">
            <v>0</v>
          </cell>
          <cell r="AD416">
            <v>0</v>
          </cell>
          <cell r="AE416">
            <v>0</v>
          </cell>
          <cell r="AF416">
            <v>0</v>
          </cell>
          <cell r="AG416">
            <v>0</v>
          </cell>
          <cell r="AH416">
            <v>0</v>
          </cell>
          <cell r="AI416">
            <v>0</v>
          </cell>
          <cell r="AJ416">
            <v>0</v>
          </cell>
          <cell r="AK416">
            <v>0</v>
          </cell>
          <cell r="AL416">
            <v>0</v>
          </cell>
          <cell r="AM416">
            <v>0</v>
          </cell>
          <cell r="AN416">
            <v>0</v>
          </cell>
          <cell r="AO416">
            <v>0</v>
          </cell>
          <cell r="AP416">
            <v>0</v>
          </cell>
          <cell r="AQ416">
            <v>0</v>
          </cell>
          <cell r="AR416">
            <v>0</v>
          </cell>
          <cell r="AS416">
            <v>0</v>
          </cell>
          <cell r="AT416">
            <v>0</v>
          </cell>
          <cell r="AU416">
            <v>0</v>
          </cell>
          <cell r="AV416">
            <v>0</v>
          </cell>
          <cell r="AW416">
            <v>0</v>
          </cell>
          <cell r="AX416">
            <v>0</v>
          </cell>
          <cell r="AY416">
            <v>0</v>
          </cell>
          <cell r="AZ416">
            <v>0</v>
          </cell>
          <cell r="BA416">
            <v>0</v>
          </cell>
          <cell r="BB416">
            <v>0</v>
          </cell>
          <cell r="BC416">
            <v>0</v>
          </cell>
          <cell r="BD416">
            <v>0</v>
          </cell>
          <cell r="BE416">
            <v>0</v>
          </cell>
          <cell r="BF416">
            <v>0</v>
          </cell>
          <cell r="BG416">
            <v>0</v>
          </cell>
          <cell r="BH416">
            <v>0</v>
          </cell>
          <cell r="BI416">
            <v>0</v>
          </cell>
          <cell r="BJ416">
            <v>0</v>
          </cell>
          <cell r="BK416">
            <v>0</v>
          </cell>
          <cell r="BL416">
            <v>0</v>
          </cell>
          <cell r="BM416">
            <v>0</v>
          </cell>
          <cell r="BN416">
            <v>0</v>
          </cell>
          <cell r="BO416">
            <v>0</v>
          </cell>
          <cell r="BP416">
            <v>0</v>
          </cell>
          <cell r="BQ416">
            <v>0</v>
          </cell>
          <cell r="BR416">
            <v>0</v>
          </cell>
          <cell r="BS416">
            <v>0</v>
          </cell>
          <cell r="BT416">
            <v>0</v>
          </cell>
          <cell r="BU416">
            <v>0</v>
          </cell>
          <cell r="BV416">
            <v>0</v>
          </cell>
          <cell r="BW416">
            <v>0</v>
          </cell>
          <cell r="BX416">
            <v>0</v>
          </cell>
          <cell r="BY416">
            <v>0</v>
          </cell>
          <cell r="BZ416">
            <v>0</v>
          </cell>
          <cell r="CA416">
            <v>0</v>
          </cell>
          <cell r="CB416">
            <v>0</v>
          </cell>
          <cell r="CC416">
            <v>0</v>
          </cell>
          <cell r="CD416">
            <v>32500</v>
          </cell>
          <cell r="CE416">
            <v>0</v>
          </cell>
          <cell r="CF416">
            <v>0</v>
          </cell>
          <cell r="CG416">
            <v>0</v>
          </cell>
          <cell r="CH416">
            <v>0</v>
          </cell>
          <cell r="CI416">
            <v>0</v>
          </cell>
          <cell r="CJ416">
            <v>0</v>
          </cell>
          <cell r="CK416">
            <v>0</v>
          </cell>
          <cell r="CL416">
            <v>0</v>
          </cell>
        </row>
        <row r="417">
          <cell r="A417" t="str">
            <v>5209010112.101</v>
          </cell>
          <cell r="B417" t="str">
            <v>ค่าใช้จ่ายระหว่างหน่วยงาน-หน่วยงานส่งเงินเบิกเกินส่งคืนให้กรมบัญชีกลาง</v>
          </cell>
          <cell r="C417">
            <v>0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  <cell r="T417">
            <v>0</v>
          </cell>
          <cell r="U417">
            <v>0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0</v>
          </cell>
          <cell r="AA417">
            <v>0</v>
          </cell>
          <cell r="AB417">
            <v>0</v>
          </cell>
          <cell r="AC417">
            <v>0</v>
          </cell>
          <cell r="AD417">
            <v>0</v>
          </cell>
          <cell r="AE417">
            <v>0</v>
          </cell>
          <cell r="AF417">
            <v>0</v>
          </cell>
          <cell r="AG417">
            <v>0</v>
          </cell>
          <cell r="AH417">
            <v>0</v>
          </cell>
          <cell r="AI417">
            <v>0</v>
          </cell>
          <cell r="AJ417">
            <v>0</v>
          </cell>
          <cell r="AK417">
            <v>0</v>
          </cell>
          <cell r="AL417">
            <v>0</v>
          </cell>
          <cell r="AM417">
            <v>0</v>
          </cell>
          <cell r="AN417">
            <v>0</v>
          </cell>
          <cell r="AO417">
            <v>0</v>
          </cell>
          <cell r="AP417">
            <v>0</v>
          </cell>
          <cell r="AQ417">
            <v>0</v>
          </cell>
          <cell r="AR417">
            <v>0</v>
          </cell>
          <cell r="AS417">
            <v>0</v>
          </cell>
          <cell r="AT417">
            <v>0</v>
          </cell>
          <cell r="AU417">
            <v>0</v>
          </cell>
          <cell r="AV417">
            <v>0</v>
          </cell>
          <cell r="AW417">
            <v>0</v>
          </cell>
          <cell r="AX417">
            <v>0</v>
          </cell>
          <cell r="AY417">
            <v>0</v>
          </cell>
          <cell r="AZ417">
            <v>0</v>
          </cell>
          <cell r="BA417">
            <v>0</v>
          </cell>
          <cell r="BB417">
            <v>0</v>
          </cell>
          <cell r="BC417">
            <v>0</v>
          </cell>
          <cell r="BD417">
            <v>0</v>
          </cell>
          <cell r="BE417">
            <v>0</v>
          </cell>
          <cell r="BF417">
            <v>0</v>
          </cell>
          <cell r="BG417">
            <v>0</v>
          </cell>
          <cell r="BH417">
            <v>0</v>
          </cell>
          <cell r="BI417">
            <v>0</v>
          </cell>
          <cell r="BJ417">
            <v>0</v>
          </cell>
          <cell r="BK417">
            <v>0</v>
          </cell>
          <cell r="BL417">
            <v>0</v>
          </cell>
          <cell r="BM417">
            <v>0</v>
          </cell>
          <cell r="BN417">
            <v>0</v>
          </cell>
          <cell r="BO417">
            <v>0</v>
          </cell>
          <cell r="BP417">
            <v>0</v>
          </cell>
          <cell r="BQ417">
            <v>0</v>
          </cell>
          <cell r="BR417">
            <v>0</v>
          </cell>
          <cell r="BS417">
            <v>0</v>
          </cell>
          <cell r="BT417">
            <v>0</v>
          </cell>
          <cell r="BU417">
            <v>0</v>
          </cell>
          <cell r="BV417">
            <v>0</v>
          </cell>
          <cell r="BW417">
            <v>0</v>
          </cell>
          <cell r="BX417">
            <v>0</v>
          </cell>
          <cell r="BY417">
            <v>0</v>
          </cell>
          <cell r="BZ417">
            <v>0</v>
          </cell>
          <cell r="CA417">
            <v>0</v>
          </cell>
          <cell r="CB417">
            <v>0</v>
          </cell>
          <cell r="CC417">
            <v>0</v>
          </cell>
          <cell r="CD417">
            <v>0</v>
          </cell>
          <cell r="CE417">
            <v>0</v>
          </cell>
          <cell r="CF417">
            <v>0</v>
          </cell>
          <cell r="CG417">
            <v>0</v>
          </cell>
          <cell r="CH417">
            <v>0</v>
          </cell>
          <cell r="CI417">
            <v>0</v>
          </cell>
          <cell r="CJ417">
            <v>0</v>
          </cell>
          <cell r="CK417">
            <v>0</v>
          </cell>
          <cell r="CL417">
            <v>0</v>
          </cell>
        </row>
        <row r="418">
          <cell r="A418" t="str">
            <v>5210010101.101</v>
          </cell>
          <cell r="B418" t="str">
            <v xml:space="preserve">ค่าใช้จ่ายระหว่างหน่วยงาน - กรมบัญชีกลางโอนเงินนอกงบประมาณให้หน่วยงาน </v>
          </cell>
          <cell r="C418">
            <v>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  <cell r="AA418">
            <v>0</v>
          </cell>
          <cell r="AB418">
            <v>0</v>
          </cell>
          <cell r="AC418">
            <v>0</v>
          </cell>
          <cell r="AD418">
            <v>0</v>
          </cell>
          <cell r="AE418">
            <v>0</v>
          </cell>
          <cell r="AF418">
            <v>0</v>
          </cell>
          <cell r="AG418">
            <v>0</v>
          </cell>
          <cell r="AH418">
            <v>0</v>
          </cell>
          <cell r="AI418">
            <v>0</v>
          </cell>
          <cell r="AJ418">
            <v>0</v>
          </cell>
          <cell r="AK418">
            <v>0</v>
          </cell>
          <cell r="AL418">
            <v>0</v>
          </cell>
          <cell r="AM418">
            <v>0</v>
          </cell>
          <cell r="AN418">
            <v>0</v>
          </cell>
          <cell r="AO418">
            <v>0</v>
          </cell>
          <cell r="AP418">
            <v>0</v>
          </cell>
          <cell r="AQ418">
            <v>0</v>
          </cell>
          <cell r="AR418">
            <v>0</v>
          </cell>
          <cell r="AS418">
            <v>0</v>
          </cell>
          <cell r="AT418">
            <v>0</v>
          </cell>
          <cell r="AU418">
            <v>0</v>
          </cell>
          <cell r="AV418">
            <v>0</v>
          </cell>
          <cell r="AW418">
            <v>0</v>
          </cell>
          <cell r="AX418">
            <v>0</v>
          </cell>
          <cell r="AY418">
            <v>0</v>
          </cell>
          <cell r="AZ418">
            <v>0</v>
          </cell>
          <cell r="BA418">
            <v>0</v>
          </cell>
          <cell r="BB418">
            <v>0</v>
          </cell>
          <cell r="BC418">
            <v>0</v>
          </cell>
          <cell r="BD418">
            <v>0</v>
          </cell>
          <cell r="BE418">
            <v>0</v>
          </cell>
          <cell r="BF418">
            <v>0</v>
          </cell>
          <cell r="BG418">
            <v>0</v>
          </cell>
          <cell r="BH418">
            <v>0</v>
          </cell>
          <cell r="BI418">
            <v>0</v>
          </cell>
          <cell r="BJ418">
            <v>0</v>
          </cell>
          <cell r="BK418">
            <v>0</v>
          </cell>
          <cell r="BL418">
            <v>0</v>
          </cell>
          <cell r="BM418">
            <v>0</v>
          </cell>
          <cell r="BN418">
            <v>0</v>
          </cell>
          <cell r="BO418">
            <v>0</v>
          </cell>
          <cell r="BP418">
            <v>0</v>
          </cell>
          <cell r="BQ418">
            <v>0</v>
          </cell>
          <cell r="BR418">
            <v>0</v>
          </cell>
          <cell r="BS418">
            <v>0</v>
          </cell>
          <cell r="BT418">
            <v>0</v>
          </cell>
          <cell r="BU418">
            <v>0</v>
          </cell>
          <cell r="BV418">
            <v>0</v>
          </cell>
          <cell r="BW418">
            <v>0</v>
          </cell>
          <cell r="BX418">
            <v>0</v>
          </cell>
          <cell r="BY418">
            <v>0</v>
          </cell>
          <cell r="BZ418">
            <v>0</v>
          </cell>
          <cell r="CA418">
            <v>0</v>
          </cell>
          <cell r="CB418">
            <v>0</v>
          </cell>
          <cell r="CC418">
            <v>0</v>
          </cell>
          <cell r="CD418">
            <v>0</v>
          </cell>
          <cell r="CE418">
            <v>0</v>
          </cell>
          <cell r="CF418">
            <v>0</v>
          </cell>
          <cell r="CG418">
            <v>0</v>
          </cell>
          <cell r="CH418">
            <v>0</v>
          </cell>
          <cell r="CI418">
            <v>0</v>
          </cell>
          <cell r="CJ418">
            <v>0</v>
          </cell>
          <cell r="CK418">
            <v>0</v>
          </cell>
          <cell r="CL418">
            <v>0</v>
          </cell>
        </row>
        <row r="419">
          <cell r="A419" t="str">
            <v>5210010102.101</v>
          </cell>
          <cell r="B419" t="str">
            <v>ค่าใช้จ่ายระหว่างหน่วยงาน  หน่วยงานโอนเงินนอกงบประมาณให้กรมบัญชีกลาง</v>
          </cell>
          <cell r="C419">
            <v>0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  <cell r="T419">
            <v>0</v>
          </cell>
          <cell r="U419">
            <v>0</v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0</v>
          </cell>
          <cell r="AA419">
            <v>0</v>
          </cell>
          <cell r="AB419">
            <v>0</v>
          </cell>
          <cell r="AC419">
            <v>0</v>
          </cell>
          <cell r="AD419">
            <v>0</v>
          </cell>
          <cell r="AE419">
            <v>0</v>
          </cell>
          <cell r="AF419">
            <v>0</v>
          </cell>
          <cell r="AG419">
            <v>0</v>
          </cell>
          <cell r="AH419">
            <v>0</v>
          </cell>
          <cell r="AI419">
            <v>0</v>
          </cell>
          <cell r="AJ419">
            <v>0</v>
          </cell>
          <cell r="AK419">
            <v>0</v>
          </cell>
          <cell r="AL419">
            <v>0</v>
          </cell>
          <cell r="AM419">
            <v>0</v>
          </cell>
          <cell r="AN419">
            <v>0</v>
          </cell>
          <cell r="AO419">
            <v>0</v>
          </cell>
          <cell r="AP419">
            <v>0</v>
          </cell>
          <cell r="AQ419">
            <v>0</v>
          </cell>
          <cell r="AR419">
            <v>0</v>
          </cell>
          <cell r="AS419">
            <v>0</v>
          </cell>
          <cell r="AT419">
            <v>0</v>
          </cell>
          <cell r="AU419">
            <v>0</v>
          </cell>
          <cell r="AV419">
            <v>0</v>
          </cell>
          <cell r="AW419">
            <v>0</v>
          </cell>
          <cell r="AX419">
            <v>0</v>
          </cell>
          <cell r="AY419">
            <v>0</v>
          </cell>
          <cell r="AZ419">
            <v>0</v>
          </cell>
          <cell r="BA419">
            <v>0</v>
          </cell>
          <cell r="BB419">
            <v>0</v>
          </cell>
          <cell r="BC419">
            <v>0</v>
          </cell>
          <cell r="BD419">
            <v>0</v>
          </cell>
          <cell r="BE419">
            <v>0</v>
          </cell>
          <cell r="BF419">
            <v>0</v>
          </cell>
          <cell r="BG419">
            <v>0</v>
          </cell>
          <cell r="BH419">
            <v>0</v>
          </cell>
          <cell r="BI419">
            <v>0</v>
          </cell>
          <cell r="BJ419">
            <v>0</v>
          </cell>
          <cell r="BK419">
            <v>0</v>
          </cell>
          <cell r="BL419">
            <v>0</v>
          </cell>
          <cell r="BM419">
            <v>0</v>
          </cell>
          <cell r="BN419">
            <v>0</v>
          </cell>
          <cell r="BO419">
            <v>0</v>
          </cell>
          <cell r="BP419">
            <v>0</v>
          </cell>
          <cell r="BQ419">
            <v>0</v>
          </cell>
          <cell r="BR419">
            <v>5819713.6799999997</v>
          </cell>
          <cell r="BS419">
            <v>0</v>
          </cell>
          <cell r="BT419">
            <v>0</v>
          </cell>
          <cell r="BU419">
            <v>0</v>
          </cell>
          <cell r="BV419">
            <v>0</v>
          </cell>
          <cell r="BW419">
            <v>0</v>
          </cell>
          <cell r="BX419">
            <v>0</v>
          </cell>
          <cell r="BY419">
            <v>0</v>
          </cell>
          <cell r="BZ419">
            <v>0</v>
          </cell>
          <cell r="CA419">
            <v>0</v>
          </cell>
          <cell r="CB419">
            <v>0</v>
          </cell>
          <cell r="CC419">
            <v>0</v>
          </cell>
          <cell r="CD419">
            <v>0</v>
          </cell>
          <cell r="CE419">
            <v>0</v>
          </cell>
          <cell r="CF419">
            <v>0</v>
          </cell>
          <cell r="CG419">
            <v>0</v>
          </cell>
          <cell r="CH419">
            <v>0</v>
          </cell>
          <cell r="CI419">
            <v>0</v>
          </cell>
          <cell r="CJ419">
            <v>0</v>
          </cell>
          <cell r="CK419">
            <v>0</v>
          </cell>
          <cell r="CL419">
            <v>0</v>
          </cell>
        </row>
        <row r="420">
          <cell r="A420" t="str">
            <v>5210010103.101</v>
          </cell>
          <cell r="B420" t="str">
            <v>ค่าใช้จ่ายระหว่างหน่วยงาน - หน่วยงานโอนเงินรายได้แผ่นดินให้กรมบัญชีกลาง</v>
          </cell>
          <cell r="C420">
            <v>124200</v>
          </cell>
          <cell r="D420">
            <v>0</v>
          </cell>
          <cell r="E420">
            <v>201.33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M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  <cell r="T420">
            <v>0</v>
          </cell>
          <cell r="U420">
            <v>0</v>
          </cell>
          <cell r="V420">
            <v>0</v>
          </cell>
          <cell r="W420">
            <v>122940</v>
          </cell>
          <cell r="X420">
            <v>0</v>
          </cell>
          <cell r="Y420">
            <v>0</v>
          </cell>
          <cell r="Z420">
            <v>0</v>
          </cell>
          <cell r="AA420">
            <v>0</v>
          </cell>
          <cell r="AB420">
            <v>0</v>
          </cell>
          <cell r="AC420">
            <v>0</v>
          </cell>
          <cell r="AD420">
            <v>0</v>
          </cell>
          <cell r="AE420">
            <v>0</v>
          </cell>
          <cell r="AF420">
            <v>0</v>
          </cell>
          <cell r="AG420">
            <v>0</v>
          </cell>
          <cell r="AH420">
            <v>0</v>
          </cell>
          <cell r="AI420">
            <v>0</v>
          </cell>
          <cell r="AJ420">
            <v>11540.59</v>
          </cell>
          <cell r="AK420">
            <v>0</v>
          </cell>
          <cell r="AL420">
            <v>0</v>
          </cell>
          <cell r="AM420">
            <v>0</v>
          </cell>
          <cell r="AN420">
            <v>0</v>
          </cell>
          <cell r="AO420">
            <v>0</v>
          </cell>
          <cell r="AP420">
            <v>0</v>
          </cell>
          <cell r="AQ420">
            <v>0</v>
          </cell>
          <cell r="AR420">
            <v>0</v>
          </cell>
          <cell r="AS420">
            <v>0</v>
          </cell>
          <cell r="AT420">
            <v>0</v>
          </cell>
          <cell r="AU420">
            <v>0</v>
          </cell>
          <cell r="AV420">
            <v>0</v>
          </cell>
          <cell r="AW420">
            <v>0</v>
          </cell>
          <cell r="AX420">
            <v>0</v>
          </cell>
          <cell r="AY420">
            <v>0</v>
          </cell>
          <cell r="AZ420">
            <v>13090</v>
          </cell>
          <cell r="BA420">
            <v>0</v>
          </cell>
          <cell r="BB420">
            <v>0</v>
          </cell>
          <cell r="BC420">
            <v>755731.65</v>
          </cell>
          <cell r="BD420">
            <v>0</v>
          </cell>
          <cell r="BE420">
            <v>0</v>
          </cell>
          <cell r="BF420">
            <v>0</v>
          </cell>
          <cell r="BG420">
            <v>0</v>
          </cell>
          <cell r="BH420">
            <v>0</v>
          </cell>
          <cell r="BI420">
            <v>0</v>
          </cell>
          <cell r="BJ420">
            <v>0</v>
          </cell>
          <cell r="BK420">
            <v>0</v>
          </cell>
          <cell r="BL420">
            <v>439762.32</v>
          </cell>
          <cell r="BM420">
            <v>0</v>
          </cell>
          <cell r="BN420">
            <v>0</v>
          </cell>
          <cell r="BO420">
            <v>0</v>
          </cell>
          <cell r="BP420">
            <v>0</v>
          </cell>
          <cell r="BQ420">
            <v>0</v>
          </cell>
          <cell r="BR420">
            <v>6548488.5999999996</v>
          </cell>
          <cell r="BS420">
            <v>0</v>
          </cell>
          <cell r="BT420">
            <v>0</v>
          </cell>
          <cell r="BU420">
            <v>0</v>
          </cell>
          <cell r="BV420">
            <v>0</v>
          </cell>
          <cell r="BW420">
            <v>0</v>
          </cell>
          <cell r="BX420">
            <v>0</v>
          </cell>
          <cell r="BY420">
            <v>0</v>
          </cell>
          <cell r="BZ420">
            <v>0</v>
          </cell>
          <cell r="CA420">
            <v>0</v>
          </cell>
          <cell r="CB420">
            <v>0</v>
          </cell>
          <cell r="CC420">
            <v>0</v>
          </cell>
          <cell r="CD420">
            <v>0</v>
          </cell>
          <cell r="CE420">
            <v>0</v>
          </cell>
          <cell r="CF420">
            <v>0</v>
          </cell>
          <cell r="CG420">
            <v>0</v>
          </cell>
          <cell r="CH420">
            <v>0</v>
          </cell>
          <cell r="CI420">
            <v>0</v>
          </cell>
          <cell r="CJ420">
            <v>0</v>
          </cell>
          <cell r="CK420">
            <v>0</v>
          </cell>
          <cell r="CL420">
            <v>0</v>
          </cell>
        </row>
        <row r="421">
          <cell r="A421" t="str">
            <v>5210010105.101</v>
          </cell>
          <cell r="B421" t="str">
            <v>ค่าใช้จ่ายระหว่างหน่วยงาน  - ปรับเงินฝากคลัง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  <cell r="T421">
            <v>0</v>
          </cell>
          <cell r="U421">
            <v>0</v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0</v>
          </cell>
          <cell r="AA421">
            <v>0</v>
          </cell>
          <cell r="AB421">
            <v>0</v>
          </cell>
          <cell r="AC421">
            <v>0</v>
          </cell>
          <cell r="AD421">
            <v>0</v>
          </cell>
          <cell r="AE421">
            <v>0</v>
          </cell>
          <cell r="AF421">
            <v>0</v>
          </cell>
          <cell r="AG421">
            <v>0</v>
          </cell>
          <cell r="AH421">
            <v>0</v>
          </cell>
          <cell r="AI421">
            <v>0</v>
          </cell>
          <cell r="AJ421">
            <v>0</v>
          </cell>
          <cell r="AK421">
            <v>0</v>
          </cell>
          <cell r="AL421">
            <v>0</v>
          </cell>
          <cell r="AM421">
            <v>0</v>
          </cell>
          <cell r="AN421">
            <v>0</v>
          </cell>
          <cell r="AO421">
            <v>0</v>
          </cell>
          <cell r="AP421">
            <v>0</v>
          </cell>
          <cell r="AQ421">
            <v>0</v>
          </cell>
          <cell r="AR421">
            <v>0</v>
          </cell>
          <cell r="AS421">
            <v>0</v>
          </cell>
          <cell r="AT421">
            <v>0</v>
          </cell>
          <cell r="AU421">
            <v>0</v>
          </cell>
          <cell r="AV421">
            <v>0</v>
          </cell>
          <cell r="AW421">
            <v>0</v>
          </cell>
          <cell r="AX421">
            <v>0</v>
          </cell>
          <cell r="AY421">
            <v>0</v>
          </cell>
          <cell r="AZ421">
            <v>0</v>
          </cell>
          <cell r="BA421">
            <v>0</v>
          </cell>
          <cell r="BB421">
            <v>0</v>
          </cell>
          <cell r="BC421">
            <v>0</v>
          </cell>
          <cell r="BD421">
            <v>0</v>
          </cell>
          <cell r="BE421">
            <v>0</v>
          </cell>
          <cell r="BF421">
            <v>0</v>
          </cell>
          <cell r="BG421">
            <v>0</v>
          </cell>
          <cell r="BH421">
            <v>0</v>
          </cell>
          <cell r="BI421">
            <v>0</v>
          </cell>
          <cell r="BJ421">
            <v>0</v>
          </cell>
          <cell r="BK421">
            <v>0</v>
          </cell>
          <cell r="BL421">
            <v>0</v>
          </cell>
          <cell r="BM421">
            <v>0</v>
          </cell>
          <cell r="BN421">
            <v>0</v>
          </cell>
          <cell r="BO421">
            <v>0</v>
          </cell>
          <cell r="BP421">
            <v>0</v>
          </cell>
          <cell r="BQ421">
            <v>0</v>
          </cell>
          <cell r="BR421">
            <v>0</v>
          </cell>
          <cell r="BS421">
            <v>0</v>
          </cell>
          <cell r="BT421">
            <v>0</v>
          </cell>
          <cell r="BU421">
            <v>0</v>
          </cell>
          <cell r="BV421">
            <v>0</v>
          </cell>
          <cell r="BW421">
            <v>0</v>
          </cell>
          <cell r="BX421">
            <v>0</v>
          </cell>
          <cell r="BY421">
            <v>0</v>
          </cell>
          <cell r="BZ421">
            <v>0</v>
          </cell>
          <cell r="CA421">
            <v>0</v>
          </cell>
          <cell r="CB421">
            <v>0</v>
          </cell>
          <cell r="CC421">
            <v>0</v>
          </cell>
          <cell r="CD421">
            <v>0</v>
          </cell>
          <cell r="CE421">
            <v>0</v>
          </cell>
          <cell r="CF421">
            <v>0</v>
          </cell>
          <cell r="CG421">
            <v>0</v>
          </cell>
          <cell r="CH421">
            <v>0</v>
          </cell>
          <cell r="CI421">
            <v>0</v>
          </cell>
          <cell r="CJ421">
            <v>597441.9</v>
          </cell>
          <cell r="CK421">
            <v>0</v>
          </cell>
          <cell r="CL421">
            <v>0</v>
          </cell>
        </row>
        <row r="422">
          <cell r="A422" t="str">
            <v>5210010112.101</v>
          </cell>
          <cell r="B422" t="str">
            <v>คชจ.ระหว่างหน่วยงาน - รายได้แผ่นดินรอนำส่งคลัง</v>
          </cell>
          <cell r="C422">
            <v>379653.59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55403.91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0</v>
          </cell>
          <cell r="AB422">
            <v>0</v>
          </cell>
          <cell r="AC422">
            <v>0</v>
          </cell>
          <cell r="AD422">
            <v>0</v>
          </cell>
          <cell r="AE422">
            <v>0</v>
          </cell>
          <cell r="AF422">
            <v>0</v>
          </cell>
          <cell r="AG422">
            <v>0</v>
          </cell>
          <cell r="AH422">
            <v>0</v>
          </cell>
          <cell r="AI422">
            <v>0</v>
          </cell>
          <cell r="AJ422">
            <v>0</v>
          </cell>
          <cell r="AK422">
            <v>86700</v>
          </cell>
          <cell r="AL422">
            <v>0</v>
          </cell>
          <cell r="AM422">
            <v>0</v>
          </cell>
          <cell r="AN422">
            <v>0</v>
          </cell>
          <cell r="AO422">
            <v>0</v>
          </cell>
          <cell r="AP422">
            <v>141.87</v>
          </cell>
          <cell r="AQ422">
            <v>0</v>
          </cell>
          <cell r="AR422">
            <v>7703.16</v>
          </cell>
          <cell r="AS422">
            <v>0</v>
          </cell>
          <cell r="AT422">
            <v>0</v>
          </cell>
          <cell r="AU422">
            <v>0</v>
          </cell>
          <cell r="AV422">
            <v>0</v>
          </cell>
          <cell r="AW422">
            <v>0</v>
          </cell>
          <cell r="AX422">
            <v>0</v>
          </cell>
          <cell r="AY422">
            <v>0</v>
          </cell>
          <cell r="AZ422">
            <v>0</v>
          </cell>
          <cell r="BA422">
            <v>0</v>
          </cell>
          <cell r="BB422">
            <v>0</v>
          </cell>
          <cell r="BC422">
            <v>0</v>
          </cell>
          <cell r="BD422">
            <v>0</v>
          </cell>
          <cell r="BE422">
            <v>0</v>
          </cell>
          <cell r="BF422">
            <v>0</v>
          </cell>
          <cell r="BG422">
            <v>0</v>
          </cell>
          <cell r="BH422">
            <v>0</v>
          </cell>
          <cell r="BI422">
            <v>0</v>
          </cell>
          <cell r="BJ422">
            <v>0</v>
          </cell>
          <cell r="BK422">
            <v>0</v>
          </cell>
          <cell r="BL422">
            <v>0</v>
          </cell>
          <cell r="BM422">
            <v>0</v>
          </cell>
          <cell r="BN422">
            <v>0</v>
          </cell>
          <cell r="BO422">
            <v>0</v>
          </cell>
          <cell r="BP422">
            <v>0</v>
          </cell>
          <cell r="BQ422">
            <v>0</v>
          </cell>
          <cell r="BR422">
            <v>0</v>
          </cell>
          <cell r="BS422">
            <v>0</v>
          </cell>
          <cell r="BT422">
            <v>0</v>
          </cell>
          <cell r="BU422">
            <v>0</v>
          </cell>
          <cell r="BV422">
            <v>2262.5700000000002</v>
          </cell>
          <cell r="BW422">
            <v>0</v>
          </cell>
          <cell r="BX422">
            <v>0</v>
          </cell>
          <cell r="BY422">
            <v>0</v>
          </cell>
          <cell r="BZ422">
            <v>0</v>
          </cell>
          <cell r="CA422">
            <v>0</v>
          </cell>
          <cell r="CB422">
            <v>0</v>
          </cell>
          <cell r="CC422">
            <v>0</v>
          </cell>
          <cell r="CD422">
            <v>0</v>
          </cell>
          <cell r="CE422">
            <v>0</v>
          </cell>
          <cell r="CF422">
            <v>0</v>
          </cell>
          <cell r="CG422">
            <v>0</v>
          </cell>
          <cell r="CH422">
            <v>0</v>
          </cell>
          <cell r="CI422">
            <v>0</v>
          </cell>
          <cell r="CJ422">
            <v>0</v>
          </cell>
          <cell r="CK422">
            <v>0</v>
          </cell>
          <cell r="CL422">
            <v>0</v>
          </cell>
        </row>
        <row r="423">
          <cell r="A423" t="str">
            <v>5210010118.101</v>
          </cell>
          <cell r="B423" t="str">
            <v>ค่าใช้จ่ายระหว่างกัน-ภายในกรมเดียวกัน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  <cell r="L423">
            <v>0</v>
          </cell>
          <cell r="M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0</v>
          </cell>
          <cell r="AA423">
            <v>0</v>
          </cell>
          <cell r="AB423">
            <v>0</v>
          </cell>
          <cell r="AC423">
            <v>0</v>
          </cell>
          <cell r="AD423">
            <v>0</v>
          </cell>
          <cell r="AE423">
            <v>0</v>
          </cell>
          <cell r="AF423">
            <v>0</v>
          </cell>
          <cell r="AG423">
            <v>0</v>
          </cell>
          <cell r="AH423">
            <v>0</v>
          </cell>
          <cell r="AI423">
            <v>0</v>
          </cell>
          <cell r="AJ423">
            <v>0</v>
          </cell>
          <cell r="AK423">
            <v>3840</v>
          </cell>
          <cell r="AL423">
            <v>0</v>
          </cell>
          <cell r="AM423">
            <v>0</v>
          </cell>
          <cell r="AN423">
            <v>0</v>
          </cell>
          <cell r="AO423">
            <v>0</v>
          </cell>
          <cell r="AP423">
            <v>0</v>
          </cell>
          <cell r="AQ423">
            <v>0</v>
          </cell>
          <cell r="AR423">
            <v>0</v>
          </cell>
          <cell r="AS423">
            <v>0</v>
          </cell>
          <cell r="AT423">
            <v>0</v>
          </cell>
          <cell r="AU423">
            <v>0</v>
          </cell>
          <cell r="AV423">
            <v>0</v>
          </cell>
          <cell r="AW423">
            <v>0</v>
          </cell>
          <cell r="AX423">
            <v>0</v>
          </cell>
          <cell r="AY423">
            <v>0</v>
          </cell>
          <cell r="AZ423">
            <v>0</v>
          </cell>
          <cell r="BA423">
            <v>0</v>
          </cell>
          <cell r="BB423">
            <v>0</v>
          </cell>
          <cell r="BC423">
            <v>0</v>
          </cell>
          <cell r="BD423">
            <v>0</v>
          </cell>
          <cell r="BE423">
            <v>0</v>
          </cell>
          <cell r="BF423">
            <v>0</v>
          </cell>
          <cell r="BG423">
            <v>0</v>
          </cell>
          <cell r="BH423">
            <v>0</v>
          </cell>
          <cell r="BI423">
            <v>0</v>
          </cell>
          <cell r="BJ423">
            <v>0</v>
          </cell>
          <cell r="BK423">
            <v>0</v>
          </cell>
          <cell r="BL423">
            <v>0</v>
          </cell>
          <cell r="BM423">
            <v>0</v>
          </cell>
          <cell r="BN423">
            <v>0</v>
          </cell>
          <cell r="BO423">
            <v>0</v>
          </cell>
          <cell r="BP423">
            <v>0</v>
          </cell>
          <cell r="BQ423">
            <v>0</v>
          </cell>
          <cell r="BR423">
            <v>0</v>
          </cell>
          <cell r="BS423">
            <v>0</v>
          </cell>
          <cell r="BT423">
            <v>0</v>
          </cell>
          <cell r="BU423">
            <v>0</v>
          </cell>
          <cell r="BV423">
            <v>0</v>
          </cell>
          <cell r="BW423">
            <v>0</v>
          </cell>
          <cell r="BX423">
            <v>1000000</v>
          </cell>
          <cell r="BY423">
            <v>25092.04</v>
          </cell>
          <cell r="BZ423">
            <v>0</v>
          </cell>
          <cell r="CA423">
            <v>0</v>
          </cell>
          <cell r="CB423">
            <v>0</v>
          </cell>
          <cell r="CC423">
            <v>0</v>
          </cell>
          <cell r="CD423">
            <v>0</v>
          </cell>
          <cell r="CE423">
            <v>0</v>
          </cell>
          <cell r="CF423">
            <v>0</v>
          </cell>
          <cell r="CG423">
            <v>0</v>
          </cell>
          <cell r="CH423">
            <v>0</v>
          </cell>
          <cell r="CI423">
            <v>0</v>
          </cell>
          <cell r="CJ423">
            <v>0</v>
          </cell>
          <cell r="CK423">
            <v>0</v>
          </cell>
          <cell r="CL423">
            <v>0</v>
          </cell>
        </row>
        <row r="424">
          <cell r="A424" t="str">
            <v>5211010102.101</v>
          </cell>
          <cell r="B424" t="str">
            <v>โอนสินทรัพย์ให้หน่วยงานของรัฐ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W424">
            <v>0.01</v>
          </cell>
          <cell r="X424">
            <v>0</v>
          </cell>
          <cell r="Y424">
            <v>0</v>
          </cell>
          <cell r="Z424">
            <v>0</v>
          </cell>
          <cell r="AA424">
            <v>0</v>
          </cell>
          <cell r="AB424">
            <v>0</v>
          </cell>
          <cell r="AC424">
            <v>0</v>
          </cell>
          <cell r="AD424">
            <v>0</v>
          </cell>
          <cell r="AE424">
            <v>0</v>
          </cell>
          <cell r="AF424">
            <v>0</v>
          </cell>
          <cell r="AG424">
            <v>0</v>
          </cell>
          <cell r="AH424">
            <v>0</v>
          </cell>
          <cell r="AI424">
            <v>0</v>
          </cell>
          <cell r="AJ424">
            <v>0</v>
          </cell>
          <cell r="AK424">
            <v>0</v>
          </cell>
          <cell r="AL424">
            <v>0</v>
          </cell>
          <cell r="AM424">
            <v>0</v>
          </cell>
          <cell r="AN424">
            <v>0</v>
          </cell>
          <cell r="AO424">
            <v>0</v>
          </cell>
          <cell r="AP424">
            <v>0</v>
          </cell>
          <cell r="AQ424">
            <v>0</v>
          </cell>
          <cell r="AR424">
            <v>0</v>
          </cell>
          <cell r="AS424">
            <v>0</v>
          </cell>
          <cell r="AT424">
            <v>0</v>
          </cell>
          <cell r="AU424">
            <v>0</v>
          </cell>
          <cell r="AV424">
            <v>0</v>
          </cell>
          <cell r="AW424">
            <v>0</v>
          </cell>
          <cell r="AX424">
            <v>0</v>
          </cell>
          <cell r="AY424">
            <v>0</v>
          </cell>
          <cell r="AZ424">
            <v>0</v>
          </cell>
          <cell r="BA424">
            <v>0</v>
          </cell>
          <cell r="BB424">
            <v>0</v>
          </cell>
          <cell r="BC424">
            <v>0</v>
          </cell>
          <cell r="BD424">
            <v>0</v>
          </cell>
          <cell r="BE424">
            <v>0</v>
          </cell>
          <cell r="BF424">
            <v>0</v>
          </cell>
          <cell r="BG424">
            <v>0</v>
          </cell>
          <cell r="BH424">
            <v>0</v>
          </cell>
          <cell r="BI424">
            <v>0</v>
          </cell>
          <cell r="BJ424">
            <v>0</v>
          </cell>
          <cell r="BK424">
            <v>0</v>
          </cell>
          <cell r="BL424">
            <v>0</v>
          </cell>
          <cell r="BM424">
            <v>0</v>
          </cell>
          <cell r="BN424">
            <v>0</v>
          </cell>
          <cell r="BO424">
            <v>0</v>
          </cell>
          <cell r="BP424">
            <v>0</v>
          </cell>
          <cell r="BQ424">
            <v>0</v>
          </cell>
          <cell r="BR424">
            <v>0</v>
          </cell>
          <cell r="BS424">
            <v>0</v>
          </cell>
          <cell r="BT424">
            <v>0</v>
          </cell>
          <cell r="BU424">
            <v>0</v>
          </cell>
          <cell r="BV424">
            <v>0</v>
          </cell>
          <cell r="BW424">
            <v>0</v>
          </cell>
          <cell r="BX424">
            <v>0</v>
          </cell>
          <cell r="BY424">
            <v>0</v>
          </cell>
          <cell r="BZ424">
            <v>0</v>
          </cell>
          <cell r="CA424">
            <v>0</v>
          </cell>
          <cell r="CB424">
            <v>0</v>
          </cell>
          <cell r="CC424">
            <v>0</v>
          </cell>
          <cell r="CD424">
            <v>0</v>
          </cell>
          <cell r="CE424">
            <v>0</v>
          </cell>
          <cell r="CF424">
            <v>0</v>
          </cell>
          <cell r="CG424">
            <v>0</v>
          </cell>
          <cell r="CH424">
            <v>0</v>
          </cell>
          <cell r="CI424">
            <v>0</v>
          </cell>
          <cell r="CJ424">
            <v>0</v>
          </cell>
          <cell r="CK424">
            <v>0</v>
          </cell>
          <cell r="CL424">
            <v>0</v>
          </cell>
        </row>
        <row r="425">
          <cell r="A425" t="str">
            <v>5212010199.101</v>
          </cell>
          <cell r="B425" t="str">
            <v>ค่าใช้จ่ายโครงการผลิตแพทย์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M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  <cell r="AA425">
            <v>0</v>
          </cell>
          <cell r="AB425">
            <v>0</v>
          </cell>
          <cell r="AC425">
            <v>0</v>
          </cell>
          <cell r="AD425">
            <v>0</v>
          </cell>
          <cell r="AE425">
            <v>0</v>
          </cell>
          <cell r="AF425">
            <v>0</v>
          </cell>
          <cell r="AG425">
            <v>0</v>
          </cell>
          <cell r="AH425">
            <v>0</v>
          </cell>
          <cell r="AI425">
            <v>0</v>
          </cell>
          <cell r="AJ425">
            <v>0</v>
          </cell>
          <cell r="AK425">
            <v>0</v>
          </cell>
          <cell r="AL425">
            <v>0</v>
          </cell>
          <cell r="AM425">
            <v>0</v>
          </cell>
          <cell r="AN425">
            <v>0</v>
          </cell>
          <cell r="AO425">
            <v>0</v>
          </cell>
          <cell r="AP425">
            <v>0</v>
          </cell>
          <cell r="AQ425">
            <v>0</v>
          </cell>
          <cell r="AR425">
            <v>0</v>
          </cell>
          <cell r="AS425">
            <v>0</v>
          </cell>
          <cell r="AT425">
            <v>0</v>
          </cell>
          <cell r="AU425">
            <v>0</v>
          </cell>
          <cell r="AV425">
            <v>0</v>
          </cell>
          <cell r="AW425">
            <v>0</v>
          </cell>
          <cell r="AX425">
            <v>0</v>
          </cell>
          <cell r="AY425">
            <v>0</v>
          </cell>
          <cell r="AZ425">
            <v>0</v>
          </cell>
          <cell r="BA425">
            <v>0</v>
          </cell>
          <cell r="BB425">
            <v>0</v>
          </cell>
          <cell r="BC425">
            <v>0</v>
          </cell>
          <cell r="BD425">
            <v>0</v>
          </cell>
          <cell r="BE425">
            <v>0</v>
          </cell>
          <cell r="BF425">
            <v>0</v>
          </cell>
          <cell r="BG425">
            <v>81668</v>
          </cell>
          <cell r="BH425">
            <v>0</v>
          </cell>
          <cell r="BI425">
            <v>0</v>
          </cell>
          <cell r="BJ425">
            <v>0</v>
          </cell>
          <cell r="BK425">
            <v>0</v>
          </cell>
          <cell r="BL425">
            <v>0</v>
          </cell>
          <cell r="BM425">
            <v>0</v>
          </cell>
          <cell r="BN425">
            <v>0</v>
          </cell>
          <cell r="BO425">
            <v>0</v>
          </cell>
          <cell r="BP425">
            <v>0</v>
          </cell>
          <cell r="BQ425">
            <v>0</v>
          </cell>
          <cell r="BR425">
            <v>205940</v>
          </cell>
          <cell r="BS425">
            <v>0</v>
          </cell>
          <cell r="BT425">
            <v>0</v>
          </cell>
          <cell r="BU425">
            <v>0</v>
          </cell>
          <cell r="BV425">
            <v>0</v>
          </cell>
          <cell r="BW425">
            <v>0</v>
          </cell>
          <cell r="BX425">
            <v>0</v>
          </cell>
          <cell r="BY425">
            <v>0</v>
          </cell>
          <cell r="BZ425">
            <v>0</v>
          </cell>
          <cell r="CA425">
            <v>0</v>
          </cell>
          <cell r="CB425">
            <v>0</v>
          </cell>
          <cell r="CC425">
            <v>0</v>
          </cell>
          <cell r="CD425">
            <v>0</v>
          </cell>
          <cell r="CE425">
            <v>0</v>
          </cell>
          <cell r="CF425">
            <v>0</v>
          </cell>
          <cell r="CG425">
            <v>0</v>
          </cell>
          <cell r="CH425">
            <v>0</v>
          </cell>
          <cell r="CI425">
            <v>0</v>
          </cell>
          <cell r="CJ425">
            <v>0</v>
          </cell>
          <cell r="CK425">
            <v>0</v>
          </cell>
          <cell r="CL425">
            <v>0</v>
          </cell>
        </row>
        <row r="426">
          <cell r="A426" t="str">
            <v>5212010199.102</v>
          </cell>
          <cell r="B426" t="str">
            <v>ค่าใช้จ่ายโครงการผลิตบุคลากรทางการแพทย์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120000</v>
          </cell>
          <cell r="J426">
            <v>0</v>
          </cell>
          <cell r="K426">
            <v>0</v>
          </cell>
          <cell r="L426">
            <v>0</v>
          </cell>
          <cell r="M426">
            <v>0</v>
          </cell>
          <cell r="N426">
            <v>0</v>
          </cell>
          <cell r="O426">
            <v>450000</v>
          </cell>
          <cell r="P426">
            <v>30000</v>
          </cell>
          <cell r="Q426">
            <v>90000</v>
          </cell>
          <cell r="R426">
            <v>30000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2220000</v>
          </cell>
          <cell r="X426">
            <v>0</v>
          </cell>
          <cell r="Y426">
            <v>0</v>
          </cell>
          <cell r="Z426">
            <v>0</v>
          </cell>
          <cell r="AA426">
            <v>0</v>
          </cell>
          <cell r="AB426">
            <v>0</v>
          </cell>
          <cell r="AC426">
            <v>0</v>
          </cell>
          <cell r="AD426">
            <v>0</v>
          </cell>
          <cell r="AE426">
            <v>0</v>
          </cell>
          <cell r="AF426">
            <v>0</v>
          </cell>
          <cell r="AG426">
            <v>0</v>
          </cell>
          <cell r="AH426">
            <v>0</v>
          </cell>
          <cell r="AI426">
            <v>0</v>
          </cell>
          <cell r="AJ426">
            <v>0</v>
          </cell>
          <cell r="AK426">
            <v>0</v>
          </cell>
          <cell r="AL426">
            <v>0</v>
          </cell>
          <cell r="AM426">
            <v>90000</v>
          </cell>
          <cell r="AN426">
            <v>0</v>
          </cell>
          <cell r="AO426">
            <v>60000</v>
          </cell>
          <cell r="AP426">
            <v>150000</v>
          </cell>
          <cell r="AQ426">
            <v>0</v>
          </cell>
          <cell r="AR426">
            <v>0</v>
          </cell>
          <cell r="AS426">
            <v>0</v>
          </cell>
          <cell r="AT426">
            <v>0</v>
          </cell>
          <cell r="AU426">
            <v>240000</v>
          </cell>
          <cell r="AV426">
            <v>0</v>
          </cell>
          <cell r="AW426">
            <v>0</v>
          </cell>
          <cell r="AX426">
            <v>0</v>
          </cell>
          <cell r="AY426">
            <v>0</v>
          </cell>
          <cell r="AZ426">
            <v>0</v>
          </cell>
          <cell r="BA426">
            <v>0</v>
          </cell>
          <cell r="BB426">
            <v>0</v>
          </cell>
          <cell r="BC426">
            <v>750000</v>
          </cell>
          <cell r="BD426">
            <v>630000</v>
          </cell>
          <cell r="BE426">
            <v>120000</v>
          </cell>
          <cell r="BF426">
            <v>60000</v>
          </cell>
          <cell r="BG426">
            <v>811981</v>
          </cell>
          <cell r="BH426">
            <v>320460</v>
          </cell>
          <cell r="BI426">
            <v>0</v>
          </cell>
          <cell r="BJ426">
            <v>90000</v>
          </cell>
          <cell r="BK426">
            <v>60000</v>
          </cell>
          <cell r="BL426">
            <v>2489440</v>
          </cell>
          <cell r="BM426">
            <v>0</v>
          </cell>
          <cell r="BN426">
            <v>0</v>
          </cell>
          <cell r="BO426">
            <v>0</v>
          </cell>
          <cell r="BP426">
            <v>0</v>
          </cell>
          <cell r="BQ426">
            <v>0</v>
          </cell>
          <cell r="BR426">
            <v>4200000</v>
          </cell>
          <cell r="BS426">
            <v>0</v>
          </cell>
          <cell r="BT426">
            <v>0</v>
          </cell>
          <cell r="BU426">
            <v>1260000</v>
          </cell>
          <cell r="BV426">
            <v>0</v>
          </cell>
          <cell r="BW426">
            <v>0</v>
          </cell>
          <cell r="BX426">
            <v>515000</v>
          </cell>
          <cell r="BY426">
            <v>0</v>
          </cell>
          <cell r="BZ426">
            <v>0</v>
          </cell>
          <cell r="CA426">
            <v>0</v>
          </cell>
          <cell r="CB426">
            <v>240000</v>
          </cell>
          <cell r="CC426">
            <v>180000</v>
          </cell>
          <cell r="CD426">
            <v>0</v>
          </cell>
          <cell r="CE426">
            <v>470000</v>
          </cell>
          <cell r="CF426">
            <v>0</v>
          </cell>
          <cell r="CG426">
            <v>30000</v>
          </cell>
          <cell r="CH426">
            <v>0</v>
          </cell>
          <cell r="CI426">
            <v>0</v>
          </cell>
          <cell r="CJ426">
            <v>0</v>
          </cell>
          <cell r="CK426">
            <v>0</v>
          </cell>
          <cell r="CL426">
            <v>0</v>
          </cell>
        </row>
        <row r="427">
          <cell r="A427" t="str">
            <v>5212010199.104</v>
          </cell>
          <cell r="B427" t="str">
            <v>ค่าใช้จ่ายที่ดิน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  <cell r="AA427">
            <v>0</v>
          </cell>
          <cell r="AB427">
            <v>3000</v>
          </cell>
          <cell r="AC427">
            <v>0</v>
          </cell>
          <cell r="AD427">
            <v>15000</v>
          </cell>
          <cell r="AE427">
            <v>0</v>
          </cell>
          <cell r="AF427">
            <v>0</v>
          </cell>
          <cell r="AG427">
            <v>0</v>
          </cell>
          <cell r="AH427">
            <v>0</v>
          </cell>
          <cell r="AI427">
            <v>0</v>
          </cell>
          <cell r="AJ427">
            <v>569000</v>
          </cell>
          <cell r="AK427">
            <v>0</v>
          </cell>
          <cell r="AL427">
            <v>0</v>
          </cell>
          <cell r="AM427">
            <v>0</v>
          </cell>
          <cell r="AN427">
            <v>0</v>
          </cell>
          <cell r="AO427">
            <v>0</v>
          </cell>
          <cell r="AP427">
            <v>0</v>
          </cell>
          <cell r="AQ427">
            <v>0</v>
          </cell>
          <cell r="AR427">
            <v>0</v>
          </cell>
          <cell r="AS427">
            <v>0</v>
          </cell>
          <cell r="AT427">
            <v>0</v>
          </cell>
          <cell r="AU427">
            <v>0</v>
          </cell>
          <cell r="AV427">
            <v>0</v>
          </cell>
          <cell r="AW427">
            <v>0</v>
          </cell>
          <cell r="AX427">
            <v>0</v>
          </cell>
          <cell r="AY427">
            <v>0</v>
          </cell>
          <cell r="AZ427">
            <v>0</v>
          </cell>
          <cell r="BA427">
            <v>0</v>
          </cell>
          <cell r="BB427">
            <v>0</v>
          </cell>
          <cell r="BC427">
            <v>0</v>
          </cell>
          <cell r="BD427">
            <v>0</v>
          </cell>
          <cell r="BE427">
            <v>0</v>
          </cell>
          <cell r="BF427">
            <v>0</v>
          </cell>
          <cell r="BG427">
            <v>0</v>
          </cell>
          <cell r="BH427">
            <v>0</v>
          </cell>
          <cell r="BI427">
            <v>0</v>
          </cell>
          <cell r="BJ427">
            <v>0</v>
          </cell>
          <cell r="BK427">
            <v>0</v>
          </cell>
          <cell r="BL427">
            <v>0</v>
          </cell>
          <cell r="BM427">
            <v>0</v>
          </cell>
          <cell r="BN427">
            <v>0</v>
          </cell>
          <cell r="BO427">
            <v>0</v>
          </cell>
          <cell r="BP427">
            <v>0</v>
          </cell>
          <cell r="BQ427">
            <v>0</v>
          </cell>
          <cell r="BR427">
            <v>0</v>
          </cell>
          <cell r="BS427">
            <v>0</v>
          </cell>
          <cell r="BT427">
            <v>0</v>
          </cell>
          <cell r="BU427">
            <v>0</v>
          </cell>
          <cell r="BV427">
            <v>0</v>
          </cell>
          <cell r="BW427">
            <v>0</v>
          </cell>
          <cell r="BX427">
            <v>18000</v>
          </cell>
          <cell r="BY427">
            <v>0</v>
          </cell>
          <cell r="BZ427">
            <v>0</v>
          </cell>
          <cell r="CA427">
            <v>0</v>
          </cell>
          <cell r="CB427">
            <v>0</v>
          </cell>
          <cell r="CC427">
            <v>0</v>
          </cell>
          <cell r="CD427">
            <v>0</v>
          </cell>
          <cell r="CE427">
            <v>0</v>
          </cell>
          <cell r="CF427">
            <v>0</v>
          </cell>
          <cell r="CG427">
            <v>0</v>
          </cell>
          <cell r="CH427">
            <v>0</v>
          </cell>
          <cell r="CI427">
            <v>0</v>
          </cell>
          <cell r="CJ427">
            <v>0</v>
          </cell>
          <cell r="CK427">
            <v>0</v>
          </cell>
          <cell r="CL427">
            <v>0</v>
          </cell>
        </row>
        <row r="428">
          <cell r="A428" t="str">
            <v>5212010199.105</v>
          </cell>
          <cell r="B428" t="str">
            <v>ค่าใช้จ่ายลักษณะอื่น</v>
          </cell>
          <cell r="C428">
            <v>685310</v>
          </cell>
          <cell r="D428">
            <v>16031.48</v>
          </cell>
          <cell r="E428">
            <v>609399.48</v>
          </cell>
          <cell r="F428">
            <v>177256.27</v>
          </cell>
          <cell r="G428">
            <v>0</v>
          </cell>
          <cell r="H428">
            <v>45914</v>
          </cell>
          <cell r="I428">
            <v>196495.1</v>
          </cell>
          <cell r="J428">
            <v>162900</v>
          </cell>
          <cell r="K428">
            <v>11850</v>
          </cell>
          <cell r="L428">
            <v>20960.400000000001</v>
          </cell>
          <cell r="M428">
            <v>520942.13</v>
          </cell>
          <cell r="N428">
            <v>12600</v>
          </cell>
          <cell r="O428">
            <v>62900</v>
          </cell>
          <cell r="P428">
            <v>2000</v>
          </cell>
          <cell r="Q428">
            <v>0</v>
          </cell>
          <cell r="R428">
            <v>15000</v>
          </cell>
          <cell r="S428">
            <v>6400</v>
          </cell>
          <cell r="T428">
            <v>0</v>
          </cell>
          <cell r="U428">
            <v>3500</v>
          </cell>
          <cell r="V428">
            <v>15568</v>
          </cell>
          <cell r="W428">
            <v>448666.2</v>
          </cell>
          <cell r="X428">
            <v>53900</v>
          </cell>
          <cell r="Y428">
            <v>420000</v>
          </cell>
          <cell r="Z428">
            <v>259296.06</v>
          </cell>
          <cell r="AA428">
            <v>30050</v>
          </cell>
          <cell r="AB428">
            <v>0</v>
          </cell>
          <cell r="AC428">
            <v>40723.9</v>
          </cell>
          <cell r="AD428">
            <v>5400</v>
          </cell>
          <cell r="AE428">
            <v>5659</v>
          </cell>
          <cell r="AF428">
            <v>70900</v>
          </cell>
          <cell r="AG428">
            <v>21050</v>
          </cell>
          <cell r="AH428">
            <v>477240</v>
          </cell>
          <cell r="AI428">
            <v>0</v>
          </cell>
          <cell r="AJ428">
            <v>20360</v>
          </cell>
          <cell r="AK428">
            <v>54180</v>
          </cell>
          <cell r="AL428">
            <v>18050</v>
          </cell>
          <cell r="AM428">
            <v>243016.7</v>
          </cell>
          <cell r="AN428">
            <v>44851.59</v>
          </cell>
          <cell r="AO428">
            <v>458997.87</v>
          </cell>
          <cell r="AP428">
            <v>58500</v>
          </cell>
          <cell r="AQ428">
            <v>380000</v>
          </cell>
          <cell r="AR428">
            <v>135868.06</v>
          </cell>
          <cell r="AS428">
            <v>27920</v>
          </cell>
          <cell r="AT428">
            <v>177715.20000000001</v>
          </cell>
          <cell r="AU428">
            <v>14700</v>
          </cell>
          <cell r="AV428">
            <v>447665.66</v>
          </cell>
          <cell r="AW428">
            <v>31394.03</v>
          </cell>
          <cell r="AX428">
            <v>74986.67</v>
          </cell>
          <cell r="AY428">
            <v>148285.07999999999</v>
          </cell>
          <cell r="AZ428">
            <v>19212.919999999998</v>
          </cell>
          <cell r="BA428">
            <v>923657.56</v>
          </cell>
          <cell r="BB428">
            <v>85122.29</v>
          </cell>
          <cell r="BC428">
            <v>295744.8</v>
          </cell>
          <cell r="BD428">
            <v>0</v>
          </cell>
          <cell r="BE428">
            <v>0</v>
          </cell>
          <cell r="BF428">
            <v>42850</v>
          </cell>
          <cell r="BG428">
            <v>0</v>
          </cell>
          <cell r="BH428">
            <v>36042</v>
          </cell>
          <cell r="BI428">
            <v>0</v>
          </cell>
          <cell r="BJ428">
            <v>92505</v>
          </cell>
          <cell r="BK428">
            <v>11867.44</v>
          </cell>
          <cell r="BL428">
            <v>453108.83</v>
          </cell>
          <cell r="BM428">
            <v>94159.5</v>
          </cell>
          <cell r="BN428">
            <v>158285.67000000001</v>
          </cell>
          <cell r="BO428">
            <v>0</v>
          </cell>
          <cell r="BP428">
            <v>225157.59</v>
          </cell>
          <cell r="BQ428">
            <v>1735368.32</v>
          </cell>
          <cell r="BR428">
            <v>401929</v>
          </cell>
          <cell r="BS428">
            <v>329300.2</v>
          </cell>
          <cell r="BT428">
            <v>0</v>
          </cell>
          <cell r="BU428">
            <v>5101119.5199999996</v>
          </cell>
          <cell r="BV428">
            <v>2500</v>
          </cell>
          <cell r="BW428">
            <v>35103</v>
          </cell>
          <cell r="BX428">
            <v>196748.34</v>
          </cell>
          <cell r="BY428">
            <v>12063.07</v>
          </cell>
          <cell r="BZ428">
            <v>168199.71</v>
          </cell>
          <cell r="CA428">
            <v>111331.77</v>
          </cell>
          <cell r="CB428">
            <v>18727</v>
          </cell>
          <cell r="CC428">
            <v>35800</v>
          </cell>
          <cell r="CD428">
            <v>0</v>
          </cell>
          <cell r="CE428">
            <v>1162569.8999999999</v>
          </cell>
          <cell r="CF428">
            <v>0.03</v>
          </cell>
          <cell r="CG428">
            <v>37586.379999999997</v>
          </cell>
          <cell r="CH428">
            <v>155.26</v>
          </cell>
          <cell r="CI428">
            <v>0</v>
          </cell>
          <cell r="CJ428">
            <v>761658.35</v>
          </cell>
          <cell r="CK428">
            <v>0</v>
          </cell>
          <cell r="CL428">
            <v>0</v>
          </cell>
        </row>
        <row r="429">
          <cell r="A429" t="str">
            <v>5212010199.106</v>
          </cell>
          <cell r="B429" t="str">
            <v>ค่าใช้จ่ายอื่น-สินค้าโอนไป สสจ./รพศ./รพท./รพช./รพ.สต.</v>
          </cell>
          <cell r="C429">
            <v>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  <cell r="AA429">
            <v>0</v>
          </cell>
          <cell r="AB429">
            <v>0</v>
          </cell>
          <cell r="AC429">
            <v>0</v>
          </cell>
          <cell r="AD429">
            <v>0</v>
          </cell>
          <cell r="AE429">
            <v>0</v>
          </cell>
          <cell r="AF429">
            <v>0</v>
          </cell>
          <cell r="AG429">
            <v>0</v>
          </cell>
          <cell r="AH429">
            <v>0</v>
          </cell>
          <cell r="AI429">
            <v>0</v>
          </cell>
          <cell r="AJ429">
            <v>0</v>
          </cell>
          <cell r="AK429">
            <v>0</v>
          </cell>
          <cell r="AL429">
            <v>0</v>
          </cell>
          <cell r="AM429">
            <v>0</v>
          </cell>
          <cell r="AN429">
            <v>162347.79</v>
          </cell>
          <cell r="AO429">
            <v>0</v>
          </cell>
          <cell r="AP429">
            <v>0</v>
          </cell>
          <cell r="AQ429">
            <v>0</v>
          </cell>
          <cell r="AR429">
            <v>0</v>
          </cell>
          <cell r="AS429">
            <v>0</v>
          </cell>
          <cell r="AT429">
            <v>0</v>
          </cell>
          <cell r="AU429">
            <v>0</v>
          </cell>
          <cell r="AV429">
            <v>0</v>
          </cell>
          <cell r="AW429">
            <v>0</v>
          </cell>
          <cell r="AX429">
            <v>0</v>
          </cell>
          <cell r="AY429">
            <v>0</v>
          </cell>
          <cell r="AZ429">
            <v>0</v>
          </cell>
          <cell r="BA429">
            <v>0</v>
          </cell>
          <cell r="BB429">
            <v>0</v>
          </cell>
          <cell r="BC429">
            <v>0</v>
          </cell>
          <cell r="BD429">
            <v>0</v>
          </cell>
          <cell r="BE429">
            <v>0</v>
          </cell>
          <cell r="BF429">
            <v>0</v>
          </cell>
          <cell r="BG429">
            <v>0</v>
          </cell>
          <cell r="BH429">
            <v>0</v>
          </cell>
          <cell r="BI429">
            <v>0</v>
          </cell>
          <cell r="BJ429">
            <v>0</v>
          </cell>
          <cell r="BK429">
            <v>0</v>
          </cell>
          <cell r="BL429">
            <v>0</v>
          </cell>
          <cell r="BM429">
            <v>0</v>
          </cell>
          <cell r="BN429">
            <v>0</v>
          </cell>
          <cell r="BO429">
            <v>0</v>
          </cell>
          <cell r="BP429">
            <v>0</v>
          </cell>
          <cell r="BQ429">
            <v>0</v>
          </cell>
          <cell r="BR429">
            <v>0</v>
          </cell>
          <cell r="BS429">
            <v>0</v>
          </cell>
          <cell r="BT429">
            <v>0</v>
          </cell>
          <cell r="BU429">
            <v>0</v>
          </cell>
          <cell r="BV429">
            <v>0</v>
          </cell>
          <cell r="BW429">
            <v>0</v>
          </cell>
          <cell r="BX429">
            <v>0</v>
          </cell>
          <cell r="BY429">
            <v>93235.46</v>
          </cell>
          <cell r="BZ429">
            <v>0</v>
          </cell>
          <cell r="CA429">
            <v>0</v>
          </cell>
          <cell r="CB429">
            <v>0</v>
          </cell>
          <cell r="CC429">
            <v>0</v>
          </cell>
          <cell r="CD429">
            <v>0</v>
          </cell>
          <cell r="CE429">
            <v>0</v>
          </cell>
          <cell r="CF429">
            <v>0</v>
          </cell>
          <cell r="CG429">
            <v>0</v>
          </cell>
          <cell r="CH429">
            <v>0</v>
          </cell>
          <cell r="CI429">
            <v>0</v>
          </cell>
          <cell r="CJ429">
            <v>0</v>
          </cell>
          <cell r="CK429">
            <v>0</v>
          </cell>
          <cell r="CL429">
            <v>0</v>
          </cell>
        </row>
        <row r="430">
          <cell r="A430" t="str">
            <v>5212010199.107</v>
          </cell>
          <cell r="B430" t="str">
            <v>ค่าใช้จ่ายอื่น-วัสดุโอนไป สสจ./ รพศ./รพท./รพช./รพ.สต.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  <cell r="M430">
            <v>0</v>
          </cell>
          <cell r="N430">
            <v>0</v>
          </cell>
          <cell r="O430">
            <v>1511551.18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  <cell r="U430">
            <v>0</v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0</v>
          </cell>
          <cell r="AA430">
            <v>0</v>
          </cell>
          <cell r="AB430">
            <v>0</v>
          </cell>
          <cell r="AC430">
            <v>0</v>
          </cell>
          <cell r="AD430">
            <v>0</v>
          </cell>
          <cell r="AE430">
            <v>0</v>
          </cell>
          <cell r="AF430">
            <v>0</v>
          </cell>
          <cell r="AG430">
            <v>0</v>
          </cell>
          <cell r="AH430">
            <v>0</v>
          </cell>
          <cell r="AI430">
            <v>0</v>
          </cell>
          <cell r="AJ430">
            <v>0</v>
          </cell>
          <cell r="AK430">
            <v>0</v>
          </cell>
          <cell r="AL430">
            <v>37793</v>
          </cell>
          <cell r="AM430">
            <v>0</v>
          </cell>
          <cell r="AN430">
            <v>0</v>
          </cell>
          <cell r="AO430">
            <v>0</v>
          </cell>
          <cell r="AP430">
            <v>920895.49</v>
          </cell>
          <cell r="AQ430">
            <v>0</v>
          </cell>
          <cell r="AR430">
            <v>863104.33</v>
          </cell>
          <cell r="AS430">
            <v>0</v>
          </cell>
          <cell r="AT430">
            <v>0</v>
          </cell>
          <cell r="AU430">
            <v>0</v>
          </cell>
          <cell r="AV430">
            <v>90000</v>
          </cell>
          <cell r="AW430">
            <v>0</v>
          </cell>
          <cell r="AX430">
            <v>0</v>
          </cell>
          <cell r="AY430">
            <v>0</v>
          </cell>
          <cell r="AZ430">
            <v>0</v>
          </cell>
          <cell r="BA430">
            <v>0</v>
          </cell>
          <cell r="BB430">
            <v>0</v>
          </cell>
          <cell r="BC430">
            <v>0</v>
          </cell>
          <cell r="BD430">
            <v>106770.66</v>
          </cell>
          <cell r="BE430">
            <v>0</v>
          </cell>
          <cell r="BF430">
            <v>0</v>
          </cell>
          <cell r="BG430">
            <v>0</v>
          </cell>
          <cell r="BH430">
            <v>0</v>
          </cell>
          <cell r="BI430">
            <v>0</v>
          </cell>
          <cell r="BJ430">
            <v>0</v>
          </cell>
          <cell r="BK430">
            <v>0</v>
          </cell>
          <cell r="BL430">
            <v>0</v>
          </cell>
          <cell r="BM430">
            <v>0</v>
          </cell>
          <cell r="BN430">
            <v>0</v>
          </cell>
          <cell r="BO430">
            <v>0</v>
          </cell>
          <cell r="BP430">
            <v>0</v>
          </cell>
          <cell r="BQ430">
            <v>0</v>
          </cell>
          <cell r="BR430">
            <v>0</v>
          </cell>
          <cell r="BS430">
            <v>859325.02</v>
          </cell>
          <cell r="BT430">
            <v>0</v>
          </cell>
          <cell r="BU430">
            <v>1122094.0800000001</v>
          </cell>
          <cell r="BV430">
            <v>0</v>
          </cell>
          <cell r="BW430">
            <v>388664.72</v>
          </cell>
          <cell r="BX430">
            <v>0</v>
          </cell>
          <cell r="BY430">
            <v>33779.5</v>
          </cell>
          <cell r="BZ430">
            <v>0</v>
          </cell>
          <cell r="CA430">
            <v>0</v>
          </cell>
          <cell r="CB430">
            <v>0</v>
          </cell>
          <cell r="CC430">
            <v>3249007.78</v>
          </cell>
          <cell r="CD430">
            <v>0</v>
          </cell>
          <cell r="CE430">
            <v>0</v>
          </cell>
          <cell r="CF430">
            <v>30273.02</v>
          </cell>
          <cell r="CG430">
            <v>67944.25</v>
          </cell>
          <cell r="CH430">
            <v>440802.06</v>
          </cell>
          <cell r="CI430">
            <v>0</v>
          </cell>
          <cell r="CJ430">
            <v>397412.82</v>
          </cell>
          <cell r="CK430">
            <v>0</v>
          </cell>
          <cell r="CL430">
            <v>0</v>
          </cell>
        </row>
        <row r="431">
          <cell r="A431" t="str">
            <v>5212010199.108</v>
          </cell>
          <cell r="B431" t="str">
            <v>ค่าใช้จ่ายอื่น-ครุภัณฑ์ ที่ดิน และสิ่งก่อสร้าง โอนไป  สสจ./รพศ./รพท./รพช./รพ.สต.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  <cell r="T431">
            <v>0</v>
          </cell>
          <cell r="U431">
            <v>0</v>
          </cell>
          <cell r="V431">
            <v>0</v>
          </cell>
          <cell r="W431">
            <v>2246000</v>
          </cell>
          <cell r="X431">
            <v>0</v>
          </cell>
          <cell r="Y431">
            <v>0</v>
          </cell>
          <cell r="Z431">
            <v>0</v>
          </cell>
          <cell r="AA431">
            <v>0</v>
          </cell>
          <cell r="AB431">
            <v>0</v>
          </cell>
          <cell r="AC431">
            <v>0</v>
          </cell>
          <cell r="AD431">
            <v>0</v>
          </cell>
          <cell r="AE431">
            <v>0</v>
          </cell>
          <cell r="AF431">
            <v>0</v>
          </cell>
          <cell r="AG431">
            <v>0</v>
          </cell>
          <cell r="AH431">
            <v>0</v>
          </cell>
          <cell r="AI431">
            <v>0</v>
          </cell>
          <cell r="AJ431">
            <v>61467.01</v>
          </cell>
          <cell r="AK431">
            <v>0</v>
          </cell>
          <cell r="AL431">
            <v>0</v>
          </cell>
          <cell r="AM431">
            <v>0</v>
          </cell>
          <cell r="AN431">
            <v>0</v>
          </cell>
          <cell r="AO431">
            <v>0</v>
          </cell>
          <cell r="AP431">
            <v>474700</v>
          </cell>
          <cell r="AQ431">
            <v>0</v>
          </cell>
          <cell r="AR431">
            <v>0</v>
          </cell>
          <cell r="AS431">
            <v>0</v>
          </cell>
          <cell r="AT431">
            <v>0</v>
          </cell>
          <cell r="AU431">
            <v>974900</v>
          </cell>
          <cell r="AV431">
            <v>0</v>
          </cell>
          <cell r="AW431">
            <v>0</v>
          </cell>
          <cell r="AX431">
            <v>0</v>
          </cell>
          <cell r="AY431">
            <v>0</v>
          </cell>
          <cell r="AZ431">
            <v>0</v>
          </cell>
          <cell r="BA431">
            <v>0</v>
          </cell>
          <cell r="BB431">
            <v>0</v>
          </cell>
          <cell r="BC431">
            <v>1527700</v>
          </cell>
          <cell r="BD431">
            <v>105400</v>
          </cell>
          <cell r="BE431">
            <v>0</v>
          </cell>
          <cell r="BF431">
            <v>0</v>
          </cell>
          <cell r="BG431">
            <v>102075.02</v>
          </cell>
          <cell r="BH431">
            <v>0</v>
          </cell>
          <cell r="BI431">
            <v>0</v>
          </cell>
          <cell r="BJ431">
            <v>483500</v>
          </cell>
          <cell r="BK431">
            <v>0</v>
          </cell>
          <cell r="BL431">
            <v>0</v>
          </cell>
          <cell r="BM431">
            <v>0</v>
          </cell>
          <cell r="BN431">
            <v>0</v>
          </cell>
          <cell r="BO431">
            <v>0</v>
          </cell>
          <cell r="BP431">
            <v>0</v>
          </cell>
          <cell r="BQ431">
            <v>0</v>
          </cell>
          <cell r="BR431">
            <v>0</v>
          </cell>
          <cell r="BS431">
            <v>0</v>
          </cell>
          <cell r="BT431">
            <v>0</v>
          </cell>
          <cell r="BU431">
            <v>0</v>
          </cell>
          <cell r="BV431">
            <v>0</v>
          </cell>
          <cell r="BW431">
            <v>0</v>
          </cell>
          <cell r="BX431">
            <v>0</v>
          </cell>
          <cell r="BY431">
            <v>0</v>
          </cell>
          <cell r="BZ431">
            <v>0</v>
          </cell>
          <cell r="CA431">
            <v>0</v>
          </cell>
          <cell r="CB431">
            <v>16500</v>
          </cell>
          <cell r="CC431">
            <v>0</v>
          </cell>
          <cell r="CD431">
            <v>0</v>
          </cell>
          <cell r="CE431">
            <v>0</v>
          </cell>
          <cell r="CF431">
            <v>0</v>
          </cell>
          <cell r="CG431">
            <v>0</v>
          </cell>
          <cell r="CH431">
            <v>78380</v>
          </cell>
          <cell r="CI431">
            <v>0</v>
          </cell>
          <cell r="CJ431">
            <v>0</v>
          </cell>
          <cell r="CK431">
            <v>0</v>
          </cell>
          <cell r="CL431">
            <v>40000</v>
          </cell>
        </row>
        <row r="432">
          <cell r="A432" t="str">
            <v>5212010199.109</v>
          </cell>
          <cell r="B432" t="str">
            <v>ค่าใช้จ่ายอื่น-เงินงบประมาณงบลงทุนโอนไปสสจ./รพศ./รพท./รพช./รพ.สต.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84495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  <cell r="AA432">
            <v>0</v>
          </cell>
          <cell r="AB432">
            <v>0</v>
          </cell>
          <cell r="AC432">
            <v>0</v>
          </cell>
          <cell r="AD432">
            <v>0</v>
          </cell>
          <cell r="AE432">
            <v>0</v>
          </cell>
          <cell r="AF432">
            <v>0</v>
          </cell>
          <cell r="AG432">
            <v>0</v>
          </cell>
          <cell r="AH432">
            <v>0</v>
          </cell>
          <cell r="AI432">
            <v>0</v>
          </cell>
          <cell r="AJ432">
            <v>0</v>
          </cell>
          <cell r="AK432">
            <v>0</v>
          </cell>
          <cell r="AL432">
            <v>0</v>
          </cell>
          <cell r="AM432">
            <v>0</v>
          </cell>
          <cell r="AN432">
            <v>0</v>
          </cell>
          <cell r="AO432">
            <v>0</v>
          </cell>
          <cell r="AP432">
            <v>0</v>
          </cell>
          <cell r="AQ432">
            <v>0</v>
          </cell>
          <cell r="AR432">
            <v>0</v>
          </cell>
          <cell r="AS432">
            <v>0</v>
          </cell>
          <cell r="AT432">
            <v>0</v>
          </cell>
          <cell r="AU432">
            <v>0</v>
          </cell>
          <cell r="AV432">
            <v>0</v>
          </cell>
          <cell r="AW432">
            <v>0</v>
          </cell>
          <cell r="AX432">
            <v>0</v>
          </cell>
          <cell r="AY432">
            <v>0</v>
          </cell>
          <cell r="AZ432">
            <v>0</v>
          </cell>
          <cell r="BA432">
            <v>0</v>
          </cell>
          <cell r="BB432">
            <v>0</v>
          </cell>
          <cell r="BC432">
            <v>0</v>
          </cell>
          <cell r="BD432">
            <v>0</v>
          </cell>
          <cell r="BE432">
            <v>0</v>
          </cell>
          <cell r="BF432">
            <v>0</v>
          </cell>
          <cell r="BG432">
            <v>0</v>
          </cell>
          <cell r="BH432">
            <v>0</v>
          </cell>
          <cell r="BI432">
            <v>0</v>
          </cell>
          <cell r="BJ432">
            <v>0</v>
          </cell>
          <cell r="BK432">
            <v>0</v>
          </cell>
          <cell r="BL432">
            <v>0</v>
          </cell>
          <cell r="BM432">
            <v>0</v>
          </cell>
          <cell r="BN432">
            <v>0</v>
          </cell>
          <cell r="BO432">
            <v>0</v>
          </cell>
          <cell r="BP432">
            <v>0</v>
          </cell>
          <cell r="BQ432">
            <v>0</v>
          </cell>
          <cell r="BR432">
            <v>0</v>
          </cell>
          <cell r="BS432">
            <v>0</v>
          </cell>
          <cell r="BT432">
            <v>0</v>
          </cell>
          <cell r="BU432">
            <v>3392100</v>
          </cell>
          <cell r="BV432">
            <v>0</v>
          </cell>
          <cell r="BW432">
            <v>0</v>
          </cell>
          <cell r="BX432">
            <v>0</v>
          </cell>
          <cell r="BY432">
            <v>0</v>
          </cell>
          <cell r="BZ432">
            <v>0</v>
          </cell>
          <cell r="CA432">
            <v>0</v>
          </cell>
          <cell r="CB432">
            <v>0</v>
          </cell>
          <cell r="CC432">
            <v>0</v>
          </cell>
          <cell r="CD432">
            <v>0</v>
          </cell>
          <cell r="CE432">
            <v>0</v>
          </cell>
          <cell r="CF432">
            <v>0</v>
          </cell>
          <cell r="CG432">
            <v>0</v>
          </cell>
          <cell r="CH432">
            <v>0</v>
          </cell>
          <cell r="CI432">
            <v>0</v>
          </cell>
          <cell r="CJ432">
            <v>0</v>
          </cell>
          <cell r="CK432">
            <v>0</v>
          </cell>
          <cell r="CL432">
            <v>0</v>
          </cell>
        </row>
        <row r="433">
          <cell r="A433" t="str">
            <v>5212010199.110</v>
          </cell>
          <cell r="B433" t="str">
            <v>ค่าใช้จ่ายอื่น-เงินงบประมาณงบดำเนินงานโอนไป   สสจ./รพศ./รพท./รพช./รพ.สต.</v>
          </cell>
          <cell r="C433">
            <v>0</v>
          </cell>
          <cell r="D433">
            <v>2771158.5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  <cell r="AA433">
            <v>0</v>
          </cell>
          <cell r="AB433">
            <v>0</v>
          </cell>
          <cell r="AC433">
            <v>0</v>
          </cell>
          <cell r="AD433">
            <v>0</v>
          </cell>
          <cell r="AE433">
            <v>0</v>
          </cell>
          <cell r="AF433">
            <v>0</v>
          </cell>
          <cell r="AG433">
            <v>0</v>
          </cell>
          <cell r="AH433">
            <v>0</v>
          </cell>
          <cell r="AI433">
            <v>0</v>
          </cell>
          <cell r="AJ433">
            <v>0</v>
          </cell>
          <cell r="AK433">
            <v>0</v>
          </cell>
          <cell r="AL433">
            <v>0</v>
          </cell>
          <cell r="AM433">
            <v>0</v>
          </cell>
          <cell r="AN433">
            <v>0</v>
          </cell>
          <cell r="AO433">
            <v>0</v>
          </cell>
          <cell r="AP433">
            <v>0</v>
          </cell>
          <cell r="AQ433">
            <v>0</v>
          </cell>
          <cell r="AR433">
            <v>30000</v>
          </cell>
          <cell r="AS433">
            <v>0</v>
          </cell>
          <cell r="AT433">
            <v>0</v>
          </cell>
          <cell r="AU433">
            <v>0</v>
          </cell>
          <cell r="AV433">
            <v>53680</v>
          </cell>
          <cell r="AW433">
            <v>0</v>
          </cell>
          <cell r="AX433">
            <v>0</v>
          </cell>
          <cell r="AY433">
            <v>0</v>
          </cell>
          <cell r="AZ433">
            <v>0</v>
          </cell>
          <cell r="BA433">
            <v>0</v>
          </cell>
          <cell r="BB433">
            <v>0</v>
          </cell>
          <cell r="BC433">
            <v>0</v>
          </cell>
          <cell r="BD433">
            <v>0</v>
          </cell>
          <cell r="BE433">
            <v>0</v>
          </cell>
          <cell r="BF433">
            <v>0</v>
          </cell>
          <cell r="BG433">
            <v>0</v>
          </cell>
          <cell r="BH433">
            <v>0</v>
          </cell>
          <cell r="BI433">
            <v>0</v>
          </cell>
          <cell r="BJ433">
            <v>0</v>
          </cell>
          <cell r="BK433">
            <v>0</v>
          </cell>
          <cell r="BL433">
            <v>0</v>
          </cell>
          <cell r="BM433">
            <v>0</v>
          </cell>
          <cell r="BN433">
            <v>0</v>
          </cell>
          <cell r="BO433">
            <v>0</v>
          </cell>
          <cell r="BP433">
            <v>0</v>
          </cell>
          <cell r="BQ433">
            <v>0</v>
          </cell>
          <cell r="BR433">
            <v>0</v>
          </cell>
          <cell r="BS433">
            <v>0</v>
          </cell>
          <cell r="BT433">
            <v>0</v>
          </cell>
          <cell r="BU433">
            <v>0</v>
          </cell>
          <cell r="BV433">
            <v>0</v>
          </cell>
          <cell r="BW433">
            <v>0</v>
          </cell>
          <cell r="BX433">
            <v>0</v>
          </cell>
          <cell r="BY433">
            <v>0</v>
          </cell>
          <cell r="BZ433">
            <v>0</v>
          </cell>
          <cell r="CA433">
            <v>0</v>
          </cell>
          <cell r="CB433">
            <v>0</v>
          </cell>
          <cell r="CC433">
            <v>0</v>
          </cell>
          <cell r="CD433">
            <v>0</v>
          </cell>
          <cell r="CE433">
            <v>0</v>
          </cell>
          <cell r="CF433">
            <v>0</v>
          </cell>
          <cell r="CG433">
            <v>0</v>
          </cell>
          <cell r="CH433">
            <v>0</v>
          </cell>
          <cell r="CI433">
            <v>0</v>
          </cell>
          <cell r="CJ433">
            <v>0</v>
          </cell>
          <cell r="CK433">
            <v>0</v>
          </cell>
          <cell r="CL433">
            <v>0</v>
          </cell>
        </row>
        <row r="434">
          <cell r="A434" t="str">
            <v>5212010199.111</v>
          </cell>
          <cell r="B434" t="str">
            <v>ค่าใช้จ่ายอื่น-เงินงบประมาณงบ อุดหนุนโอนไป   สสจ./รพศ./รพท./รพช./รพ.สต.</v>
          </cell>
          <cell r="C434">
            <v>0</v>
          </cell>
          <cell r="D434">
            <v>1524500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M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307383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  <cell r="AA434">
            <v>0</v>
          </cell>
          <cell r="AB434">
            <v>0</v>
          </cell>
          <cell r="AC434">
            <v>0</v>
          </cell>
          <cell r="AD434">
            <v>0</v>
          </cell>
          <cell r="AE434">
            <v>0</v>
          </cell>
          <cell r="AF434">
            <v>0</v>
          </cell>
          <cell r="AG434">
            <v>0</v>
          </cell>
          <cell r="AH434">
            <v>0</v>
          </cell>
          <cell r="AI434">
            <v>0</v>
          </cell>
          <cell r="AJ434">
            <v>0</v>
          </cell>
          <cell r="AK434">
            <v>0</v>
          </cell>
          <cell r="AL434">
            <v>0</v>
          </cell>
          <cell r="AM434">
            <v>0</v>
          </cell>
          <cell r="AN434">
            <v>0</v>
          </cell>
          <cell r="AO434">
            <v>0</v>
          </cell>
          <cell r="AP434">
            <v>0</v>
          </cell>
          <cell r="AQ434">
            <v>0</v>
          </cell>
          <cell r="AR434">
            <v>0</v>
          </cell>
          <cell r="AS434">
            <v>0</v>
          </cell>
          <cell r="AT434">
            <v>0</v>
          </cell>
          <cell r="AU434">
            <v>0</v>
          </cell>
          <cell r="AV434">
            <v>0</v>
          </cell>
          <cell r="AW434">
            <v>0</v>
          </cell>
          <cell r="AX434">
            <v>0</v>
          </cell>
          <cell r="AY434">
            <v>0</v>
          </cell>
          <cell r="AZ434">
            <v>0</v>
          </cell>
          <cell r="BA434">
            <v>0</v>
          </cell>
          <cell r="BB434">
            <v>0</v>
          </cell>
          <cell r="BC434">
            <v>0</v>
          </cell>
          <cell r="BD434">
            <v>0</v>
          </cell>
          <cell r="BE434">
            <v>0</v>
          </cell>
          <cell r="BF434">
            <v>0</v>
          </cell>
          <cell r="BG434">
            <v>0</v>
          </cell>
          <cell r="BH434">
            <v>0</v>
          </cell>
          <cell r="BI434">
            <v>0</v>
          </cell>
          <cell r="BJ434">
            <v>25000</v>
          </cell>
          <cell r="BK434">
            <v>0</v>
          </cell>
          <cell r="BL434">
            <v>0</v>
          </cell>
          <cell r="BM434">
            <v>0</v>
          </cell>
          <cell r="BN434">
            <v>0</v>
          </cell>
          <cell r="BO434">
            <v>0</v>
          </cell>
          <cell r="BP434">
            <v>0</v>
          </cell>
          <cell r="BQ434">
            <v>0</v>
          </cell>
          <cell r="BR434">
            <v>0</v>
          </cell>
          <cell r="BS434">
            <v>0</v>
          </cell>
          <cell r="BT434">
            <v>0</v>
          </cell>
          <cell r="BU434">
            <v>100000</v>
          </cell>
          <cell r="BV434">
            <v>0</v>
          </cell>
          <cell r="BW434">
            <v>0</v>
          </cell>
          <cell r="BX434">
            <v>0</v>
          </cell>
          <cell r="BY434">
            <v>0</v>
          </cell>
          <cell r="BZ434">
            <v>0</v>
          </cell>
          <cell r="CA434">
            <v>0</v>
          </cell>
          <cell r="CB434">
            <v>0</v>
          </cell>
          <cell r="CC434">
            <v>0</v>
          </cell>
          <cell r="CD434">
            <v>0</v>
          </cell>
          <cell r="CE434">
            <v>0</v>
          </cell>
          <cell r="CF434">
            <v>0</v>
          </cell>
          <cell r="CG434">
            <v>0</v>
          </cell>
          <cell r="CH434">
            <v>0</v>
          </cell>
          <cell r="CI434">
            <v>0</v>
          </cell>
          <cell r="CJ434">
            <v>0</v>
          </cell>
          <cell r="CK434">
            <v>0</v>
          </cell>
          <cell r="CL434">
            <v>0</v>
          </cell>
        </row>
        <row r="435">
          <cell r="A435" t="str">
            <v>5212010199.112</v>
          </cell>
          <cell r="B435" t="str">
            <v>ค่าใช้จ่ายอื่น-เงินงบประมาณงบรายจ่ายอื่นโอนไป   สสจ./รพศ./รพท./รพช./รพ.สต.</v>
          </cell>
          <cell r="C435">
            <v>0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16633.68</v>
          </cell>
          <cell r="V435">
            <v>248400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  <cell r="AA435">
            <v>0</v>
          </cell>
          <cell r="AB435">
            <v>0</v>
          </cell>
          <cell r="AC435">
            <v>0</v>
          </cell>
          <cell r="AD435">
            <v>0</v>
          </cell>
          <cell r="AE435">
            <v>0</v>
          </cell>
          <cell r="AF435">
            <v>0</v>
          </cell>
          <cell r="AG435">
            <v>0</v>
          </cell>
          <cell r="AH435">
            <v>0</v>
          </cell>
          <cell r="AI435">
            <v>0</v>
          </cell>
          <cell r="AJ435">
            <v>0</v>
          </cell>
          <cell r="AK435">
            <v>0</v>
          </cell>
          <cell r="AL435">
            <v>0</v>
          </cell>
          <cell r="AM435">
            <v>0</v>
          </cell>
          <cell r="AN435">
            <v>0</v>
          </cell>
          <cell r="AO435">
            <v>0</v>
          </cell>
          <cell r="AP435">
            <v>0</v>
          </cell>
          <cell r="AQ435">
            <v>0</v>
          </cell>
          <cell r="AR435">
            <v>0</v>
          </cell>
          <cell r="AS435">
            <v>0</v>
          </cell>
          <cell r="AT435">
            <v>0</v>
          </cell>
          <cell r="AU435">
            <v>0</v>
          </cell>
          <cell r="AV435">
            <v>45530</v>
          </cell>
          <cell r="AW435">
            <v>0</v>
          </cell>
          <cell r="AX435">
            <v>0</v>
          </cell>
          <cell r="AY435">
            <v>0</v>
          </cell>
          <cell r="AZ435">
            <v>0</v>
          </cell>
          <cell r="BA435">
            <v>0</v>
          </cell>
          <cell r="BB435">
            <v>0</v>
          </cell>
          <cell r="BC435">
            <v>0</v>
          </cell>
          <cell r="BD435">
            <v>0</v>
          </cell>
          <cell r="BE435">
            <v>0</v>
          </cell>
          <cell r="BF435">
            <v>0</v>
          </cell>
          <cell r="BG435">
            <v>0</v>
          </cell>
          <cell r="BH435">
            <v>0</v>
          </cell>
          <cell r="BI435">
            <v>0</v>
          </cell>
          <cell r="BJ435">
            <v>0</v>
          </cell>
          <cell r="BK435">
            <v>0</v>
          </cell>
          <cell r="BL435">
            <v>0</v>
          </cell>
          <cell r="BM435">
            <v>0</v>
          </cell>
          <cell r="BN435">
            <v>0</v>
          </cell>
          <cell r="BO435">
            <v>0</v>
          </cell>
          <cell r="BP435">
            <v>0</v>
          </cell>
          <cell r="BQ435">
            <v>25713</v>
          </cell>
          <cell r="BR435">
            <v>0</v>
          </cell>
          <cell r="BS435">
            <v>0</v>
          </cell>
          <cell r="BT435">
            <v>0</v>
          </cell>
          <cell r="BU435">
            <v>0</v>
          </cell>
          <cell r="BV435">
            <v>0</v>
          </cell>
          <cell r="BW435">
            <v>0</v>
          </cell>
          <cell r="BX435">
            <v>0</v>
          </cell>
          <cell r="BY435">
            <v>0</v>
          </cell>
          <cell r="BZ435">
            <v>0</v>
          </cell>
          <cell r="CA435">
            <v>0</v>
          </cell>
          <cell r="CB435">
            <v>0</v>
          </cell>
          <cell r="CC435">
            <v>0</v>
          </cell>
          <cell r="CD435">
            <v>0</v>
          </cell>
          <cell r="CE435">
            <v>0</v>
          </cell>
          <cell r="CF435">
            <v>0</v>
          </cell>
          <cell r="CG435">
            <v>0</v>
          </cell>
          <cell r="CH435">
            <v>0</v>
          </cell>
          <cell r="CI435">
            <v>0</v>
          </cell>
          <cell r="CJ435">
            <v>0</v>
          </cell>
          <cell r="CK435">
            <v>0</v>
          </cell>
          <cell r="CL435">
            <v>0</v>
          </cell>
        </row>
        <row r="436">
          <cell r="A436" t="str">
            <v>5212010199.113</v>
          </cell>
          <cell r="B436" t="str">
            <v>ค่าใช้จ่ายอื่น-เงินงบประมาณงบกลางโอนไป สสจ./รพศ. /รพท./รพช./   รพ.สต.</v>
          </cell>
          <cell r="C436">
            <v>0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M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  <cell r="AA436">
            <v>0</v>
          </cell>
          <cell r="AB436">
            <v>0</v>
          </cell>
          <cell r="AC436">
            <v>0</v>
          </cell>
          <cell r="AD436">
            <v>0</v>
          </cell>
          <cell r="AE436">
            <v>0</v>
          </cell>
          <cell r="AF436">
            <v>0</v>
          </cell>
          <cell r="AG436">
            <v>0</v>
          </cell>
          <cell r="AH436">
            <v>0</v>
          </cell>
          <cell r="AI436">
            <v>0</v>
          </cell>
          <cell r="AJ436">
            <v>0</v>
          </cell>
          <cell r="AK436">
            <v>0</v>
          </cell>
          <cell r="AL436">
            <v>0</v>
          </cell>
          <cell r="AM436">
            <v>0</v>
          </cell>
          <cell r="AN436">
            <v>0</v>
          </cell>
          <cell r="AO436">
            <v>0</v>
          </cell>
          <cell r="AP436">
            <v>0</v>
          </cell>
          <cell r="AQ436">
            <v>0</v>
          </cell>
          <cell r="AR436">
            <v>0</v>
          </cell>
          <cell r="AS436">
            <v>0</v>
          </cell>
          <cell r="AT436">
            <v>0</v>
          </cell>
          <cell r="AU436">
            <v>0</v>
          </cell>
          <cell r="AV436">
            <v>0</v>
          </cell>
          <cell r="AW436">
            <v>0</v>
          </cell>
          <cell r="AX436">
            <v>0</v>
          </cell>
          <cell r="AY436">
            <v>0</v>
          </cell>
          <cell r="AZ436">
            <v>0</v>
          </cell>
          <cell r="BA436">
            <v>0</v>
          </cell>
          <cell r="BB436">
            <v>0</v>
          </cell>
          <cell r="BC436">
            <v>0</v>
          </cell>
          <cell r="BD436">
            <v>0</v>
          </cell>
          <cell r="BE436">
            <v>0</v>
          </cell>
          <cell r="BF436">
            <v>0</v>
          </cell>
          <cell r="BG436">
            <v>0</v>
          </cell>
          <cell r="BH436">
            <v>0</v>
          </cell>
          <cell r="BI436">
            <v>0</v>
          </cell>
          <cell r="BJ436">
            <v>0</v>
          </cell>
          <cell r="BK436">
            <v>0</v>
          </cell>
          <cell r="BL436">
            <v>0</v>
          </cell>
          <cell r="BM436">
            <v>0</v>
          </cell>
          <cell r="BN436">
            <v>0</v>
          </cell>
          <cell r="BO436">
            <v>0</v>
          </cell>
          <cell r="BP436">
            <v>0</v>
          </cell>
          <cell r="BQ436">
            <v>0</v>
          </cell>
          <cell r="BR436">
            <v>0</v>
          </cell>
          <cell r="BS436">
            <v>0</v>
          </cell>
          <cell r="BT436">
            <v>0</v>
          </cell>
          <cell r="BU436">
            <v>0</v>
          </cell>
          <cell r="BV436">
            <v>0</v>
          </cell>
          <cell r="BW436">
            <v>0</v>
          </cell>
          <cell r="BX436">
            <v>0</v>
          </cell>
          <cell r="BY436">
            <v>0</v>
          </cell>
          <cell r="BZ436">
            <v>0</v>
          </cell>
          <cell r="CA436">
            <v>0</v>
          </cell>
          <cell r="CB436">
            <v>0</v>
          </cell>
          <cell r="CC436">
            <v>0</v>
          </cell>
          <cell r="CD436">
            <v>0</v>
          </cell>
          <cell r="CE436">
            <v>0</v>
          </cell>
          <cell r="CF436">
            <v>0</v>
          </cell>
          <cell r="CG436">
            <v>0</v>
          </cell>
          <cell r="CH436">
            <v>0</v>
          </cell>
          <cell r="CI436">
            <v>0</v>
          </cell>
          <cell r="CJ436">
            <v>0</v>
          </cell>
          <cell r="CK436">
            <v>0</v>
          </cell>
          <cell r="CL436">
            <v>0</v>
          </cell>
        </row>
        <row r="437">
          <cell r="A437" t="str">
            <v>5212010199.114</v>
          </cell>
          <cell r="B437" t="str">
            <v>ค่าใช้จ่ายอื่น-เงินนอกงบประมาณโอนไปสสจ./รพศ.  /รพท./รพช./     รพ.สต.</v>
          </cell>
          <cell r="C437">
            <v>800000</v>
          </cell>
          <cell r="D437">
            <v>895341.13</v>
          </cell>
          <cell r="E437">
            <v>1667528.27</v>
          </cell>
          <cell r="F437">
            <v>0</v>
          </cell>
          <cell r="G437">
            <v>0</v>
          </cell>
          <cell r="H437">
            <v>300022.49</v>
          </cell>
          <cell r="I437">
            <v>22076741.93</v>
          </cell>
          <cell r="J437">
            <v>1600000</v>
          </cell>
          <cell r="K437">
            <v>0</v>
          </cell>
          <cell r="L437">
            <v>289000</v>
          </cell>
          <cell r="M437">
            <v>2749716.01</v>
          </cell>
          <cell r="N437">
            <v>0</v>
          </cell>
          <cell r="O437">
            <v>2803892.31</v>
          </cell>
          <cell r="P437">
            <v>3007374.02</v>
          </cell>
          <cell r="Q437">
            <v>2202972</v>
          </cell>
          <cell r="R437">
            <v>2883400</v>
          </cell>
          <cell r="S437">
            <v>0</v>
          </cell>
          <cell r="T437">
            <v>0</v>
          </cell>
          <cell r="U437">
            <v>3454707.87</v>
          </cell>
          <cell r="V437">
            <v>2329282.69</v>
          </cell>
          <cell r="W437">
            <v>0</v>
          </cell>
          <cell r="X437">
            <v>189326</v>
          </cell>
          <cell r="Y437">
            <v>1753031.22</v>
          </cell>
          <cell r="Z437">
            <v>4528956.63</v>
          </cell>
          <cell r="AA437">
            <v>0</v>
          </cell>
          <cell r="AB437">
            <v>0</v>
          </cell>
          <cell r="AC437">
            <v>2043400</v>
          </cell>
          <cell r="AD437">
            <v>60000</v>
          </cell>
          <cell r="AE437">
            <v>0</v>
          </cell>
          <cell r="AF437">
            <v>1314114.1200000001</v>
          </cell>
          <cell r="AG437">
            <v>211600</v>
          </cell>
          <cell r="AH437">
            <v>1538000</v>
          </cell>
          <cell r="AI437">
            <v>927180</v>
          </cell>
          <cell r="AJ437">
            <v>882275</v>
          </cell>
          <cell r="AK437">
            <v>669670</v>
          </cell>
          <cell r="AL437">
            <v>0</v>
          </cell>
          <cell r="AM437">
            <v>0</v>
          </cell>
          <cell r="AN437">
            <v>1190319.77</v>
          </cell>
          <cell r="AO437">
            <v>0</v>
          </cell>
          <cell r="AP437">
            <v>0</v>
          </cell>
          <cell r="AQ437">
            <v>0</v>
          </cell>
          <cell r="AR437">
            <v>4044265</v>
          </cell>
          <cell r="AS437">
            <v>401256</v>
          </cell>
          <cell r="AT437">
            <v>155430.20000000001</v>
          </cell>
          <cell r="AU437">
            <v>1775384.5</v>
          </cell>
          <cell r="AV437">
            <v>530454</v>
          </cell>
          <cell r="AW437">
            <v>0</v>
          </cell>
          <cell r="AX437">
            <v>0</v>
          </cell>
          <cell r="AY437">
            <v>400033.94</v>
          </cell>
          <cell r="AZ437">
            <v>133553.19</v>
          </cell>
          <cell r="BA437">
            <v>896136.47</v>
          </cell>
          <cell r="BB437">
            <v>208002</v>
          </cell>
          <cell r="BC437">
            <v>5880</v>
          </cell>
          <cell r="BD437">
            <v>1963601.5</v>
          </cell>
          <cell r="BE437">
            <v>0</v>
          </cell>
          <cell r="BF437">
            <v>1083700</v>
          </cell>
          <cell r="BG437">
            <v>0</v>
          </cell>
          <cell r="BH437">
            <v>0</v>
          </cell>
          <cell r="BI437">
            <v>0</v>
          </cell>
          <cell r="BJ437">
            <v>251860</v>
          </cell>
          <cell r="BK437">
            <v>0</v>
          </cell>
          <cell r="BL437">
            <v>0</v>
          </cell>
          <cell r="BM437">
            <v>0</v>
          </cell>
          <cell r="BN437">
            <v>0</v>
          </cell>
          <cell r="BO437">
            <v>0</v>
          </cell>
          <cell r="BP437">
            <v>625404</v>
          </cell>
          <cell r="BQ437">
            <v>0</v>
          </cell>
          <cell r="BR437">
            <v>12234729.949999999</v>
          </cell>
          <cell r="BS437">
            <v>0</v>
          </cell>
          <cell r="BT437">
            <v>0</v>
          </cell>
          <cell r="BU437">
            <v>350000</v>
          </cell>
          <cell r="BV437">
            <v>86737.93</v>
          </cell>
          <cell r="BW437">
            <v>1824171.03</v>
          </cell>
          <cell r="BX437">
            <v>729779.74</v>
          </cell>
          <cell r="BY437">
            <v>130000</v>
          </cell>
          <cell r="BZ437">
            <v>298543.5</v>
          </cell>
          <cell r="CA437">
            <v>0</v>
          </cell>
          <cell r="CB437">
            <v>207680</v>
          </cell>
          <cell r="CC437">
            <v>0</v>
          </cell>
          <cell r="CD437">
            <v>1053378.6299999999</v>
          </cell>
          <cell r="CE437">
            <v>0</v>
          </cell>
          <cell r="CF437">
            <v>100000</v>
          </cell>
          <cell r="CG437">
            <v>0</v>
          </cell>
          <cell r="CH437">
            <v>2498620</v>
          </cell>
          <cell r="CI437">
            <v>0</v>
          </cell>
          <cell r="CJ437">
            <v>7802125</v>
          </cell>
          <cell r="CK437">
            <v>172652.5</v>
          </cell>
          <cell r="CL437">
            <v>0</v>
          </cell>
        </row>
        <row r="438">
          <cell r="A438" t="str">
            <v>5401010101.101</v>
          </cell>
          <cell r="B438" t="str">
            <v>ค่าใช้จ่ายรายการพิเศษนอกเหนือการดำเนินงานปกติ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M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0</v>
          </cell>
          <cell r="AA438">
            <v>357600</v>
          </cell>
          <cell r="AB438">
            <v>0</v>
          </cell>
          <cell r="AC438">
            <v>0</v>
          </cell>
          <cell r="AD438">
            <v>0</v>
          </cell>
          <cell r="AE438">
            <v>0</v>
          </cell>
          <cell r="AF438">
            <v>0</v>
          </cell>
          <cell r="AG438">
            <v>0</v>
          </cell>
          <cell r="AH438">
            <v>0</v>
          </cell>
          <cell r="AI438">
            <v>0</v>
          </cell>
          <cell r="AJ438">
            <v>0</v>
          </cell>
          <cell r="AK438">
            <v>0</v>
          </cell>
          <cell r="AL438">
            <v>0</v>
          </cell>
          <cell r="AM438">
            <v>0</v>
          </cell>
          <cell r="AN438">
            <v>0</v>
          </cell>
          <cell r="AO438">
            <v>0</v>
          </cell>
          <cell r="AP438">
            <v>0</v>
          </cell>
          <cell r="AQ438">
            <v>0</v>
          </cell>
          <cell r="AR438">
            <v>0</v>
          </cell>
          <cell r="AS438">
            <v>0</v>
          </cell>
          <cell r="AT438">
            <v>0</v>
          </cell>
          <cell r="AU438">
            <v>0</v>
          </cell>
          <cell r="AV438">
            <v>0</v>
          </cell>
          <cell r="AW438">
            <v>0</v>
          </cell>
          <cell r="AX438">
            <v>0</v>
          </cell>
          <cell r="AY438">
            <v>0</v>
          </cell>
          <cell r="AZ438">
            <v>0</v>
          </cell>
          <cell r="BA438">
            <v>0</v>
          </cell>
          <cell r="BB438">
            <v>0</v>
          </cell>
          <cell r="BC438">
            <v>0</v>
          </cell>
          <cell r="BD438">
            <v>0</v>
          </cell>
          <cell r="BE438">
            <v>0</v>
          </cell>
          <cell r="BF438">
            <v>0</v>
          </cell>
          <cell r="BG438">
            <v>0</v>
          </cell>
          <cell r="BH438">
            <v>0</v>
          </cell>
          <cell r="BI438">
            <v>0</v>
          </cell>
          <cell r="BJ438">
            <v>0</v>
          </cell>
          <cell r="BK438">
            <v>0</v>
          </cell>
          <cell r="BL438">
            <v>0</v>
          </cell>
          <cell r="BM438">
            <v>0</v>
          </cell>
          <cell r="BN438">
            <v>0</v>
          </cell>
          <cell r="BO438">
            <v>0</v>
          </cell>
          <cell r="BP438">
            <v>0</v>
          </cell>
          <cell r="BQ438">
            <v>0</v>
          </cell>
          <cell r="BR438">
            <v>0</v>
          </cell>
          <cell r="BS438">
            <v>0</v>
          </cell>
          <cell r="BT438">
            <v>0</v>
          </cell>
          <cell r="BU438">
            <v>0</v>
          </cell>
          <cell r="BV438">
            <v>0</v>
          </cell>
          <cell r="BW438">
            <v>0</v>
          </cell>
          <cell r="BX438">
            <v>0</v>
          </cell>
          <cell r="BY438">
            <v>0</v>
          </cell>
          <cell r="BZ438">
            <v>0</v>
          </cell>
          <cell r="CA438">
            <v>0</v>
          </cell>
          <cell r="CB438">
            <v>0</v>
          </cell>
          <cell r="CC438">
            <v>0</v>
          </cell>
          <cell r="CD438">
            <v>0</v>
          </cell>
          <cell r="CE438">
            <v>0</v>
          </cell>
          <cell r="CF438">
            <v>0</v>
          </cell>
          <cell r="CG438">
            <v>0</v>
          </cell>
          <cell r="CH438">
            <v>0</v>
          </cell>
          <cell r="CI438">
            <v>0</v>
          </cell>
          <cell r="CJ438">
            <v>0</v>
          </cell>
          <cell r="CK438">
            <v>0</v>
          </cell>
          <cell r="CL438">
            <v>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CMI@MOPH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8"/>
  <sheetViews>
    <sheetView topLeftCell="A10" workbookViewId="0">
      <selection activeCell="P18" sqref="P18"/>
    </sheetView>
  </sheetViews>
  <sheetFormatPr defaultRowHeight="14.4"/>
  <cols>
    <col min="1" max="1" width="2.88671875" customWidth="1"/>
    <col min="2" max="2" width="12.44140625" customWidth="1"/>
    <col min="3" max="3" width="2.44140625" customWidth="1"/>
    <col min="4" max="4" width="14.33203125" customWidth="1"/>
    <col min="5" max="5" width="3" customWidth="1"/>
    <col min="6" max="6" width="11" customWidth="1"/>
    <col min="7" max="7" width="2.44140625" customWidth="1"/>
    <col min="8" max="8" width="12.88671875" customWidth="1"/>
    <col min="9" max="9" width="3.33203125" customWidth="1"/>
    <col min="10" max="10" width="13.6640625" customWidth="1"/>
    <col min="11" max="11" width="2.5546875" customWidth="1"/>
    <col min="12" max="12" width="14.88671875" customWidth="1"/>
    <col min="13" max="13" width="3.44140625" customWidth="1"/>
    <col min="14" max="14" width="14.109375" customWidth="1"/>
  </cols>
  <sheetData>
    <row r="1" spans="1:14" ht="18">
      <c r="A1" s="66"/>
      <c r="B1" s="67" t="s">
        <v>280</v>
      </c>
      <c r="C1" s="68"/>
      <c r="D1" s="69" t="s">
        <v>281</v>
      </c>
      <c r="E1" s="70"/>
      <c r="F1" s="71" t="s">
        <v>282</v>
      </c>
      <c r="G1" s="72"/>
      <c r="H1" s="73" t="s">
        <v>283</v>
      </c>
      <c r="I1" s="74"/>
      <c r="J1" s="75" t="s">
        <v>284</v>
      </c>
      <c r="K1" s="76"/>
      <c r="L1" s="77" t="s">
        <v>285</v>
      </c>
      <c r="M1" s="78"/>
      <c r="N1" s="79" t="s">
        <v>286</v>
      </c>
    </row>
    <row r="2" spans="1:14" ht="18">
      <c r="A2" s="80">
        <v>1</v>
      </c>
      <c r="B2" s="81" t="s">
        <v>47</v>
      </c>
      <c r="C2" s="82">
        <v>1</v>
      </c>
      <c r="D2" s="83" t="s">
        <v>51</v>
      </c>
      <c r="E2" s="84">
        <v>1</v>
      </c>
      <c r="F2" s="85" t="s">
        <v>287</v>
      </c>
      <c r="G2" s="86">
        <v>1</v>
      </c>
      <c r="H2" s="87" t="s">
        <v>88</v>
      </c>
      <c r="I2" s="88">
        <v>1</v>
      </c>
      <c r="J2" s="89" t="s">
        <v>55</v>
      </c>
      <c r="K2" s="90">
        <v>1</v>
      </c>
      <c r="L2" s="91" t="s">
        <v>45</v>
      </c>
      <c r="M2" s="92">
        <v>1</v>
      </c>
      <c r="N2" s="93" t="s">
        <v>49</v>
      </c>
    </row>
    <row r="3" spans="1:14" ht="18">
      <c r="A3" s="94">
        <v>2</v>
      </c>
      <c r="B3" s="95" t="s">
        <v>120</v>
      </c>
      <c r="C3" s="82">
        <v>2</v>
      </c>
      <c r="D3" s="83" t="s">
        <v>69</v>
      </c>
      <c r="E3" s="84">
        <v>2</v>
      </c>
      <c r="F3" s="85" t="s">
        <v>71</v>
      </c>
      <c r="G3" s="86">
        <v>2</v>
      </c>
      <c r="H3" s="87" t="s">
        <v>115</v>
      </c>
      <c r="I3" s="88">
        <v>2</v>
      </c>
      <c r="J3" s="89" t="s">
        <v>103</v>
      </c>
      <c r="K3" s="90">
        <v>2</v>
      </c>
      <c r="L3" s="91" t="s">
        <v>110</v>
      </c>
      <c r="M3" s="92">
        <v>2</v>
      </c>
      <c r="N3" s="93" t="s">
        <v>91</v>
      </c>
    </row>
    <row r="4" spans="1:14" ht="18">
      <c r="A4" s="94">
        <v>3</v>
      </c>
      <c r="B4" s="95" t="s">
        <v>68</v>
      </c>
      <c r="C4" s="82">
        <v>3</v>
      </c>
      <c r="D4" s="83" t="s">
        <v>73</v>
      </c>
      <c r="E4" s="84">
        <v>3</v>
      </c>
      <c r="F4" s="85" t="s">
        <v>111</v>
      </c>
      <c r="G4" s="86">
        <v>3</v>
      </c>
      <c r="H4" s="87" t="s">
        <v>99</v>
      </c>
      <c r="I4" s="88">
        <v>3</v>
      </c>
      <c r="J4" s="89" t="s">
        <v>107</v>
      </c>
      <c r="K4" s="90">
        <v>3</v>
      </c>
      <c r="L4" s="91" t="s">
        <v>108</v>
      </c>
      <c r="M4" s="92">
        <v>3</v>
      </c>
      <c r="N4" s="93" t="s">
        <v>79</v>
      </c>
    </row>
    <row r="5" spans="1:14" ht="18">
      <c r="A5" s="94">
        <v>4</v>
      </c>
      <c r="B5" s="95" t="s">
        <v>75</v>
      </c>
      <c r="C5" s="82">
        <v>4</v>
      </c>
      <c r="D5" s="83" t="s">
        <v>74</v>
      </c>
      <c r="E5" s="84">
        <v>4</v>
      </c>
      <c r="F5" s="85" t="s">
        <v>96</v>
      </c>
      <c r="G5" s="86">
        <v>4</v>
      </c>
      <c r="H5" s="87" t="s">
        <v>121</v>
      </c>
      <c r="I5" s="88">
        <v>4</v>
      </c>
      <c r="J5" s="89" t="s">
        <v>118</v>
      </c>
      <c r="K5" s="90">
        <v>4</v>
      </c>
      <c r="L5" s="91" t="s">
        <v>128</v>
      </c>
      <c r="M5" s="92">
        <v>4</v>
      </c>
      <c r="N5" s="93" t="s">
        <v>133</v>
      </c>
    </row>
    <row r="6" spans="1:14" ht="18">
      <c r="A6" s="94">
        <v>5</v>
      </c>
      <c r="B6" s="95" t="s">
        <v>130</v>
      </c>
      <c r="C6" s="82">
        <v>5</v>
      </c>
      <c r="D6" s="83" t="s">
        <v>57</v>
      </c>
      <c r="E6" s="84">
        <v>5</v>
      </c>
      <c r="F6" s="85" t="s">
        <v>54</v>
      </c>
      <c r="G6" s="86">
        <v>5</v>
      </c>
      <c r="H6" s="87" t="s">
        <v>109</v>
      </c>
      <c r="I6" s="88">
        <v>5</v>
      </c>
      <c r="J6" s="89" t="s">
        <v>101</v>
      </c>
      <c r="K6" s="90">
        <v>5</v>
      </c>
      <c r="L6" s="91" t="s">
        <v>46</v>
      </c>
      <c r="M6" s="92">
        <v>5</v>
      </c>
      <c r="N6" s="93" t="s">
        <v>117</v>
      </c>
    </row>
    <row r="7" spans="1:14" ht="18">
      <c r="A7" s="94">
        <v>6</v>
      </c>
      <c r="B7" s="95" t="s">
        <v>60</v>
      </c>
      <c r="C7" s="82">
        <v>6</v>
      </c>
      <c r="D7" s="83" t="s">
        <v>90</v>
      </c>
      <c r="E7" s="84">
        <v>6</v>
      </c>
      <c r="F7" s="85" t="s">
        <v>65</v>
      </c>
      <c r="G7" s="86">
        <v>6</v>
      </c>
      <c r="H7" s="87" t="s">
        <v>288</v>
      </c>
      <c r="I7" s="88">
        <v>6</v>
      </c>
      <c r="J7" s="89" t="s">
        <v>98</v>
      </c>
      <c r="K7" s="90">
        <v>6</v>
      </c>
      <c r="L7" s="91" t="s">
        <v>100</v>
      </c>
      <c r="M7" s="92">
        <v>6</v>
      </c>
      <c r="N7" s="93" t="s">
        <v>86</v>
      </c>
    </row>
    <row r="8" spans="1:14" ht="18">
      <c r="A8" s="94">
        <v>7</v>
      </c>
      <c r="B8" s="95" t="s">
        <v>48</v>
      </c>
      <c r="C8" s="82">
        <v>7</v>
      </c>
      <c r="D8" s="96" t="s">
        <v>106</v>
      </c>
      <c r="E8" s="84">
        <v>7</v>
      </c>
      <c r="F8" s="85" t="s">
        <v>93</v>
      </c>
      <c r="G8" s="97"/>
      <c r="H8" s="98"/>
      <c r="I8" s="88">
        <v>7</v>
      </c>
      <c r="J8" s="89" t="s">
        <v>84</v>
      </c>
      <c r="K8" s="90">
        <v>7</v>
      </c>
      <c r="L8" s="91" t="s">
        <v>124</v>
      </c>
      <c r="M8" s="92">
        <v>7</v>
      </c>
      <c r="N8" s="93" t="s">
        <v>50</v>
      </c>
    </row>
    <row r="9" spans="1:14" ht="18">
      <c r="A9" s="94">
        <v>8</v>
      </c>
      <c r="B9" s="95" t="s">
        <v>66</v>
      </c>
      <c r="C9" s="82">
        <v>8</v>
      </c>
      <c r="D9" s="83" t="s">
        <v>113</v>
      </c>
      <c r="E9" s="84">
        <v>8</v>
      </c>
      <c r="F9" s="85" t="s">
        <v>123</v>
      </c>
      <c r="G9" s="99"/>
      <c r="H9" s="99"/>
      <c r="I9" s="88">
        <v>8</v>
      </c>
      <c r="J9" s="89" t="s">
        <v>56</v>
      </c>
      <c r="K9" s="90">
        <v>8</v>
      </c>
      <c r="L9" s="91" t="s">
        <v>81</v>
      </c>
      <c r="M9" s="92">
        <v>8</v>
      </c>
      <c r="N9" s="93" t="s">
        <v>127</v>
      </c>
    </row>
    <row r="10" spans="1:14" ht="18">
      <c r="A10" s="94">
        <v>9</v>
      </c>
      <c r="B10" s="95" t="s">
        <v>64</v>
      </c>
      <c r="C10" s="82">
        <v>9</v>
      </c>
      <c r="D10" s="83" t="s">
        <v>83</v>
      </c>
      <c r="E10" s="84">
        <v>9</v>
      </c>
      <c r="F10" s="85" t="s">
        <v>97</v>
      </c>
      <c r="G10" s="99"/>
      <c r="H10" s="99"/>
      <c r="I10" s="100"/>
      <c r="J10" s="101"/>
      <c r="K10" s="90">
        <v>9</v>
      </c>
      <c r="L10" s="91" t="s">
        <v>76</v>
      </c>
      <c r="M10" s="92">
        <v>9</v>
      </c>
      <c r="N10" s="93" t="s">
        <v>94</v>
      </c>
    </row>
    <row r="11" spans="1:14" ht="18">
      <c r="A11" s="102"/>
      <c r="B11" s="103"/>
      <c r="C11" s="82">
        <v>10</v>
      </c>
      <c r="D11" s="83" t="s">
        <v>80</v>
      </c>
      <c r="E11" s="84">
        <v>10</v>
      </c>
      <c r="F11" s="85" t="s">
        <v>77</v>
      </c>
      <c r="G11" s="99"/>
      <c r="H11" s="99"/>
      <c r="I11" s="99"/>
      <c r="J11" s="99"/>
      <c r="K11" s="90">
        <v>10</v>
      </c>
      <c r="L11" s="91" t="s">
        <v>92</v>
      </c>
      <c r="M11" s="92">
        <v>10</v>
      </c>
      <c r="N11" s="93" t="s">
        <v>114</v>
      </c>
    </row>
    <row r="12" spans="1:14" ht="18">
      <c r="A12" s="104"/>
      <c r="B12" s="104"/>
      <c r="C12" s="82">
        <v>11</v>
      </c>
      <c r="D12" s="83" t="s">
        <v>102</v>
      </c>
      <c r="E12" s="84">
        <v>11</v>
      </c>
      <c r="F12" s="85" t="s">
        <v>104</v>
      </c>
      <c r="G12" s="99"/>
      <c r="H12" s="99"/>
      <c r="I12" s="99"/>
      <c r="J12" s="99"/>
      <c r="K12" s="90">
        <v>11</v>
      </c>
      <c r="L12" s="91" t="s">
        <v>105</v>
      </c>
      <c r="M12" s="92">
        <v>11</v>
      </c>
      <c r="N12" s="93" t="s">
        <v>119</v>
      </c>
    </row>
    <row r="13" spans="1:14" ht="18">
      <c r="A13" s="104"/>
      <c r="B13" s="104"/>
      <c r="C13" s="82">
        <v>12</v>
      </c>
      <c r="D13" s="83" t="s">
        <v>52</v>
      </c>
      <c r="E13" s="84">
        <v>12</v>
      </c>
      <c r="F13" s="85" t="s">
        <v>289</v>
      </c>
      <c r="G13" s="99"/>
      <c r="H13" s="99"/>
      <c r="I13" s="99"/>
      <c r="J13" s="99"/>
      <c r="K13" s="90">
        <v>12</v>
      </c>
      <c r="L13" s="91" t="s">
        <v>125</v>
      </c>
      <c r="M13" s="92">
        <v>12</v>
      </c>
      <c r="N13" s="93" t="s">
        <v>78</v>
      </c>
    </row>
    <row r="14" spans="1:14" ht="18">
      <c r="A14" s="104"/>
      <c r="B14" s="104"/>
      <c r="C14" s="105"/>
      <c r="D14" s="106"/>
      <c r="E14" s="84">
        <v>13</v>
      </c>
      <c r="F14" s="85" t="s">
        <v>87</v>
      </c>
      <c r="G14" s="99"/>
      <c r="H14" s="99"/>
      <c r="I14" s="99"/>
      <c r="J14" s="99"/>
      <c r="K14" s="90">
        <v>13</v>
      </c>
      <c r="L14" s="91" t="s">
        <v>112</v>
      </c>
      <c r="M14" s="92">
        <v>13</v>
      </c>
      <c r="N14" s="93" t="s">
        <v>61</v>
      </c>
    </row>
    <row r="15" spans="1:14" ht="18">
      <c r="A15" s="104"/>
      <c r="B15" s="104"/>
      <c r="C15" s="99"/>
      <c r="D15" s="99"/>
      <c r="E15" s="107">
        <v>14</v>
      </c>
      <c r="F15" s="108" t="s">
        <v>62</v>
      </c>
      <c r="G15" s="99"/>
      <c r="H15" s="99"/>
      <c r="I15" s="99"/>
      <c r="J15" s="99"/>
      <c r="K15" s="90">
        <v>14</v>
      </c>
      <c r="L15" s="91" t="s">
        <v>122</v>
      </c>
      <c r="M15" s="92">
        <v>14</v>
      </c>
      <c r="N15" s="93" t="s">
        <v>95</v>
      </c>
    </row>
    <row r="16" spans="1:14" ht="18">
      <c r="A16" s="104"/>
      <c r="B16" s="104" t="s">
        <v>290</v>
      </c>
      <c r="C16" s="99"/>
      <c r="D16" s="99"/>
      <c r="E16" s="99"/>
      <c r="F16" s="99"/>
      <c r="G16" s="99"/>
      <c r="H16" s="99"/>
      <c r="I16" s="99"/>
      <c r="J16" s="99"/>
      <c r="K16" s="90">
        <v>15</v>
      </c>
      <c r="L16" s="91" t="s">
        <v>72</v>
      </c>
      <c r="M16" s="92">
        <v>15</v>
      </c>
      <c r="N16" s="93" t="s">
        <v>82</v>
      </c>
    </row>
    <row r="17" spans="1:14" ht="18">
      <c r="A17" s="104"/>
      <c r="B17" s="104"/>
      <c r="C17" s="99"/>
      <c r="D17" s="99"/>
      <c r="E17" s="99"/>
      <c r="F17" s="99"/>
      <c r="G17" s="99"/>
      <c r="H17" s="99"/>
      <c r="I17" s="99"/>
      <c r="J17" s="99"/>
      <c r="K17" s="90">
        <v>16</v>
      </c>
      <c r="L17" s="91" t="s">
        <v>63</v>
      </c>
      <c r="M17" s="92">
        <v>16</v>
      </c>
      <c r="N17" s="93" t="s">
        <v>85</v>
      </c>
    </row>
    <row r="18" spans="1:14" ht="18">
      <c r="A18" s="104"/>
      <c r="B18" s="104"/>
      <c r="C18" s="99"/>
      <c r="D18" s="99"/>
      <c r="E18" s="99"/>
      <c r="F18" s="99"/>
      <c r="G18" s="99"/>
      <c r="H18" s="99"/>
      <c r="I18" s="99"/>
      <c r="J18" s="99"/>
      <c r="K18" s="90">
        <v>17</v>
      </c>
      <c r="L18" s="91" t="s">
        <v>291</v>
      </c>
      <c r="M18" s="92">
        <v>17</v>
      </c>
      <c r="N18" s="93" t="s">
        <v>129</v>
      </c>
    </row>
    <row r="19" spans="1:14" ht="18">
      <c r="A19" s="99"/>
      <c r="B19" s="99"/>
      <c r="C19" s="99"/>
      <c r="D19" s="99"/>
      <c r="E19" s="99"/>
      <c r="F19" s="99"/>
      <c r="G19" s="99"/>
      <c r="H19" s="99"/>
      <c r="I19" s="99"/>
      <c r="J19" s="99"/>
      <c r="K19" s="90">
        <v>18</v>
      </c>
      <c r="L19" s="91" t="s">
        <v>70</v>
      </c>
      <c r="M19" s="92">
        <v>18</v>
      </c>
      <c r="N19" s="93" t="s">
        <v>292</v>
      </c>
    </row>
    <row r="20" spans="1:14" ht="18">
      <c r="A20" s="104"/>
      <c r="B20" s="109"/>
      <c r="C20" s="99"/>
      <c r="D20" s="99"/>
      <c r="E20" s="99"/>
      <c r="F20" s="99"/>
      <c r="G20" s="99"/>
      <c r="H20" s="99"/>
      <c r="I20" s="99"/>
      <c r="J20" s="99"/>
      <c r="K20" s="90">
        <v>19</v>
      </c>
      <c r="L20" s="91" t="s">
        <v>126</v>
      </c>
      <c r="M20" s="110"/>
      <c r="N20" s="111"/>
    </row>
    <row r="21" spans="1:14" ht="18">
      <c r="A21" s="99"/>
      <c r="B21" s="99"/>
      <c r="C21" s="99"/>
      <c r="D21" s="99"/>
      <c r="E21" s="99"/>
      <c r="F21" s="99"/>
      <c r="G21" s="99"/>
      <c r="H21" s="99"/>
      <c r="I21" s="99"/>
      <c r="J21" s="99"/>
      <c r="K21" s="90">
        <v>20</v>
      </c>
      <c r="L21" s="91" t="s">
        <v>59</v>
      </c>
      <c r="M21" s="99"/>
      <c r="N21" s="99"/>
    </row>
    <row r="22" spans="1:14" ht="18">
      <c r="A22" s="99"/>
      <c r="B22" s="99"/>
      <c r="C22" s="99"/>
      <c r="D22" s="99"/>
      <c r="E22" s="99"/>
      <c r="F22" s="99"/>
      <c r="G22" s="99"/>
      <c r="H22" s="99"/>
      <c r="I22" s="99"/>
      <c r="J22" s="99"/>
      <c r="K22" s="112">
        <v>21</v>
      </c>
      <c r="L22" s="113" t="s">
        <v>58</v>
      </c>
      <c r="M22" s="99"/>
      <c r="N22" s="99">
        <f>9+12+14+6+8+21+18</f>
        <v>88</v>
      </c>
    </row>
    <row r="23" spans="1:14" ht="18">
      <c r="A23" s="99"/>
      <c r="B23" s="99"/>
      <c r="C23" s="99"/>
      <c r="D23" s="99"/>
      <c r="E23" s="99"/>
      <c r="F23" s="99"/>
      <c r="G23" s="99"/>
      <c r="H23" s="99"/>
      <c r="I23" s="99"/>
      <c r="J23" s="99"/>
      <c r="K23" s="99"/>
      <c r="L23" s="99"/>
      <c r="M23" s="99"/>
      <c r="N23" s="99"/>
    </row>
    <row r="24" spans="1:14" ht="18">
      <c r="A24" s="99"/>
      <c r="B24" s="99"/>
      <c r="C24" s="99"/>
      <c r="D24" s="99"/>
      <c r="E24" s="99"/>
      <c r="F24" s="99"/>
      <c r="G24" s="99"/>
      <c r="H24" s="99"/>
      <c r="I24" s="99"/>
      <c r="J24" s="99"/>
      <c r="K24" s="99"/>
      <c r="L24" s="99"/>
      <c r="M24" s="99"/>
      <c r="N24" s="99"/>
    </row>
    <row r="25" spans="1:14" ht="18">
      <c r="A25" s="99"/>
      <c r="B25" s="99"/>
      <c r="C25" s="99"/>
      <c r="D25" s="99"/>
      <c r="E25" s="99"/>
      <c r="F25" s="99"/>
      <c r="G25" s="99"/>
      <c r="H25" s="99"/>
      <c r="I25" s="99"/>
      <c r="J25" s="99"/>
      <c r="K25" s="99"/>
      <c r="L25" s="99"/>
      <c r="M25" s="99"/>
      <c r="N25" s="99"/>
    </row>
    <row r="26" spans="1:14" ht="18">
      <c r="A26" s="99"/>
      <c r="B26" s="99"/>
      <c r="C26" s="99"/>
      <c r="D26" s="99"/>
      <c r="E26" s="99"/>
      <c r="F26" s="99"/>
      <c r="G26" s="99"/>
      <c r="H26" s="99"/>
      <c r="I26" s="99"/>
      <c r="J26" s="99"/>
      <c r="K26" s="99"/>
      <c r="L26" s="99"/>
      <c r="M26" s="99"/>
      <c r="N26" s="99"/>
    </row>
    <row r="27" spans="1:14" ht="18">
      <c r="A27" s="99"/>
      <c r="B27" s="99"/>
      <c r="C27" s="99"/>
      <c r="D27" s="99"/>
      <c r="E27" s="99"/>
      <c r="F27" s="99"/>
      <c r="G27" s="99"/>
      <c r="H27" s="99"/>
      <c r="I27" s="99"/>
      <c r="J27" s="99"/>
      <c r="K27" s="99"/>
      <c r="L27" s="99"/>
      <c r="M27" s="99"/>
      <c r="N27" s="99"/>
    </row>
    <row r="28" spans="1:14" ht="18">
      <c r="A28" s="99"/>
      <c r="B28" s="99"/>
      <c r="C28" s="99"/>
      <c r="D28" s="99"/>
      <c r="E28" s="99"/>
      <c r="F28" s="99"/>
      <c r="G28" s="99"/>
      <c r="H28" s="99"/>
      <c r="I28" s="99"/>
      <c r="J28" s="99"/>
      <c r="K28" s="99"/>
      <c r="L28" s="99"/>
      <c r="M28" s="99"/>
      <c r="N28" s="99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9" tint="0.39997558519241921"/>
  </sheetPr>
  <dimension ref="A1:AX154"/>
  <sheetViews>
    <sheetView view="pageBreakPreview" topLeftCell="A70" zoomScale="76" zoomScaleNormal="90" zoomScaleSheetLayoutView="76" workbookViewId="0">
      <selection activeCell="AT35" sqref="AT35"/>
    </sheetView>
  </sheetViews>
  <sheetFormatPr defaultColWidth="9" defaultRowHeight="13.2"/>
  <cols>
    <col min="1" max="1" width="11.6640625" style="169" customWidth="1"/>
    <col min="2" max="2" width="30.6640625" style="11" customWidth="1"/>
    <col min="3" max="4" width="16.5546875" style="11" customWidth="1"/>
    <col min="5" max="8" width="14.33203125" style="11" customWidth="1"/>
    <col min="9" max="13" width="14.44140625" style="11" customWidth="1"/>
    <col min="14" max="14" width="20.6640625" style="11" customWidth="1"/>
    <col min="15" max="15" width="16.6640625" style="48" customWidth="1"/>
    <col min="16" max="16" width="16.6640625" style="49" customWidth="1"/>
    <col min="17" max="20" width="14.5546875" style="48" customWidth="1"/>
    <col min="21" max="21" width="14.5546875" style="49" customWidth="1"/>
    <col min="22" max="25" width="14.44140625" style="11" customWidth="1"/>
    <col min="26" max="26" width="20.6640625" style="11" customWidth="1"/>
    <col min="27" max="27" width="16.6640625" style="59" customWidth="1"/>
    <col min="28" max="28" width="16.6640625" style="60" customWidth="1"/>
    <col min="29" max="32" width="14.5546875" style="59" customWidth="1"/>
    <col min="33" max="37" width="14.5546875" style="60" customWidth="1"/>
    <col min="38" max="38" width="20.6640625" style="11" customWidth="1"/>
    <col min="39" max="39" width="16.6640625" style="11" customWidth="1"/>
    <col min="40" max="40" width="16.6640625" style="22" customWidth="1"/>
    <col min="41" max="44" width="15.109375" style="11" customWidth="1"/>
    <col min="45" max="45" width="15.109375" style="22" customWidth="1"/>
    <col min="46" max="49" width="14.5546875" style="60" customWidth="1"/>
    <col min="50" max="271" width="9" style="11"/>
    <col min="272" max="272" width="20.5546875" style="11" customWidth="1"/>
    <col min="273" max="274" width="16.5546875" style="11" customWidth="1"/>
    <col min="275" max="279" width="14.33203125" style="11" customWidth="1"/>
    <col min="280" max="280" width="9" style="11" customWidth="1"/>
    <col min="281" max="281" width="20.6640625" style="11" customWidth="1"/>
    <col min="282" max="283" width="16.6640625" style="11" customWidth="1"/>
    <col min="284" max="288" width="14.5546875" style="11" customWidth="1"/>
    <col min="289" max="289" width="9" style="11" customWidth="1"/>
    <col min="290" max="290" width="20.6640625" style="11" customWidth="1"/>
    <col min="291" max="292" width="16.6640625" style="11" customWidth="1"/>
    <col min="293" max="297" width="15.109375" style="11" customWidth="1"/>
    <col min="298" max="527" width="9" style="11"/>
    <col min="528" max="528" width="20.5546875" style="11" customWidth="1"/>
    <col min="529" max="530" width="16.5546875" style="11" customWidth="1"/>
    <col min="531" max="535" width="14.33203125" style="11" customWidth="1"/>
    <col min="536" max="536" width="9" style="11" customWidth="1"/>
    <col min="537" max="537" width="20.6640625" style="11" customWidth="1"/>
    <col min="538" max="539" width="16.6640625" style="11" customWidth="1"/>
    <col min="540" max="544" width="14.5546875" style="11" customWidth="1"/>
    <col min="545" max="545" width="9" style="11" customWidth="1"/>
    <col min="546" max="546" width="20.6640625" style="11" customWidth="1"/>
    <col min="547" max="548" width="16.6640625" style="11" customWidth="1"/>
    <col min="549" max="553" width="15.109375" style="11" customWidth="1"/>
    <col min="554" max="783" width="9" style="11"/>
    <col min="784" max="784" width="20.5546875" style="11" customWidth="1"/>
    <col min="785" max="786" width="16.5546875" style="11" customWidth="1"/>
    <col min="787" max="791" width="14.33203125" style="11" customWidth="1"/>
    <col min="792" max="792" width="9" style="11" customWidth="1"/>
    <col min="793" max="793" width="20.6640625" style="11" customWidth="1"/>
    <col min="794" max="795" width="16.6640625" style="11" customWidth="1"/>
    <col min="796" max="800" width="14.5546875" style="11" customWidth="1"/>
    <col min="801" max="801" width="9" style="11" customWidth="1"/>
    <col min="802" max="802" width="20.6640625" style="11" customWidth="1"/>
    <col min="803" max="804" width="16.6640625" style="11" customWidth="1"/>
    <col min="805" max="809" width="15.109375" style="11" customWidth="1"/>
    <col min="810" max="1039" width="9" style="11"/>
    <col min="1040" max="1040" width="20.5546875" style="11" customWidth="1"/>
    <col min="1041" max="1042" width="16.5546875" style="11" customWidth="1"/>
    <col min="1043" max="1047" width="14.33203125" style="11" customWidth="1"/>
    <col min="1048" max="1048" width="9" style="11" customWidth="1"/>
    <col min="1049" max="1049" width="20.6640625" style="11" customWidth="1"/>
    <col min="1050" max="1051" width="16.6640625" style="11" customWidth="1"/>
    <col min="1052" max="1056" width="14.5546875" style="11" customWidth="1"/>
    <col min="1057" max="1057" width="9" style="11" customWidth="1"/>
    <col min="1058" max="1058" width="20.6640625" style="11" customWidth="1"/>
    <col min="1059" max="1060" width="16.6640625" style="11" customWidth="1"/>
    <col min="1061" max="1065" width="15.109375" style="11" customWidth="1"/>
    <col min="1066" max="1295" width="9" style="11"/>
    <col min="1296" max="1296" width="20.5546875" style="11" customWidth="1"/>
    <col min="1297" max="1298" width="16.5546875" style="11" customWidth="1"/>
    <col min="1299" max="1303" width="14.33203125" style="11" customWidth="1"/>
    <col min="1304" max="1304" width="9" style="11" customWidth="1"/>
    <col min="1305" max="1305" width="20.6640625" style="11" customWidth="1"/>
    <col min="1306" max="1307" width="16.6640625" style="11" customWidth="1"/>
    <col min="1308" max="1312" width="14.5546875" style="11" customWidth="1"/>
    <col min="1313" max="1313" width="9" style="11" customWidth="1"/>
    <col min="1314" max="1314" width="20.6640625" style="11" customWidth="1"/>
    <col min="1315" max="1316" width="16.6640625" style="11" customWidth="1"/>
    <col min="1317" max="1321" width="15.109375" style="11" customWidth="1"/>
    <col min="1322" max="1551" width="9" style="11"/>
    <col min="1552" max="1552" width="20.5546875" style="11" customWidth="1"/>
    <col min="1553" max="1554" width="16.5546875" style="11" customWidth="1"/>
    <col min="1555" max="1559" width="14.33203125" style="11" customWidth="1"/>
    <col min="1560" max="1560" width="9" style="11" customWidth="1"/>
    <col min="1561" max="1561" width="20.6640625" style="11" customWidth="1"/>
    <col min="1562" max="1563" width="16.6640625" style="11" customWidth="1"/>
    <col min="1564" max="1568" width="14.5546875" style="11" customWidth="1"/>
    <col min="1569" max="1569" width="9" style="11" customWidth="1"/>
    <col min="1570" max="1570" width="20.6640625" style="11" customWidth="1"/>
    <col min="1571" max="1572" width="16.6640625" style="11" customWidth="1"/>
    <col min="1573" max="1577" width="15.109375" style="11" customWidth="1"/>
    <col min="1578" max="1807" width="9" style="11"/>
    <col min="1808" max="1808" width="20.5546875" style="11" customWidth="1"/>
    <col min="1809" max="1810" width="16.5546875" style="11" customWidth="1"/>
    <col min="1811" max="1815" width="14.33203125" style="11" customWidth="1"/>
    <col min="1816" max="1816" width="9" style="11" customWidth="1"/>
    <col min="1817" max="1817" width="20.6640625" style="11" customWidth="1"/>
    <col min="1818" max="1819" width="16.6640625" style="11" customWidth="1"/>
    <col min="1820" max="1824" width="14.5546875" style="11" customWidth="1"/>
    <col min="1825" max="1825" width="9" style="11" customWidth="1"/>
    <col min="1826" max="1826" width="20.6640625" style="11" customWidth="1"/>
    <col min="1827" max="1828" width="16.6640625" style="11" customWidth="1"/>
    <col min="1829" max="1833" width="15.109375" style="11" customWidth="1"/>
    <col min="1834" max="2063" width="9" style="11"/>
    <col min="2064" max="2064" width="20.5546875" style="11" customWidth="1"/>
    <col min="2065" max="2066" width="16.5546875" style="11" customWidth="1"/>
    <col min="2067" max="2071" width="14.33203125" style="11" customWidth="1"/>
    <col min="2072" max="2072" width="9" style="11" customWidth="1"/>
    <col min="2073" max="2073" width="20.6640625" style="11" customWidth="1"/>
    <col min="2074" max="2075" width="16.6640625" style="11" customWidth="1"/>
    <col min="2076" max="2080" width="14.5546875" style="11" customWidth="1"/>
    <col min="2081" max="2081" width="9" style="11" customWidth="1"/>
    <col min="2082" max="2082" width="20.6640625" style="11" customWidth="1"/>
    <col min="2083" max="2084" width="16.6640625" style="11" customWidth="1"/>
    <col min="2085" max="2089" width="15.109375" style="11" customWidth="1"/>
    <col min="2090" max="2319" width="9" style="11"/>
    <col min="2320" max="2320" width="20.5546875" style="11" customWidth="1"/>
    <col min="2321" max="2322" width="16.5546875" style="11" customWidth="1"/>
    <col min="2323" max="2327" width="14.33203125" style="11" customWidth="1"/>
    <col min="2328" max="2328" width="9" style="11" customWidth="1"/>
    <col min="2329" max="2329" width="20.6640625" style="11" customWidth="1"/>
    <col min="2330" max="2331" width="16.6640625" style="11" customWidth="1"/>
    <col min="2332" max="2336" width="14.5546875" style="11" customWidth="1"/>
    <col min="2337" max="2337" width="9" style="11" customWidth="1"/>
    <col min="2338" max="2338" width="20.6640625" style="11" customWidth="1"/>
    <col min="2339" max="2340" width="16.6640625" style="11" customWidth="1"/>
    <col min="2341" max="2345" width="15.109375" style="11" customWidth="1"/>
    <col min="2346" max="2575" width="9" style="11"/>
    <col min="2576" max="2576" width="20.5546875" style="11" customWidth="1"/>
    <col min="2577" max="2578" width="16.5546875" style="11" customWidth="1"/>
    <col min="2579" max="2583" width="14.33203125" style="11" customWidth="1"/>
    <col min="2584" max="2584" width="9" style="11" customWidth="1"/>
    <col min="2585" max="2585" width="20.6640625" style="11" customWidth="1"/>
    <col min="2586" max="2587" width="16.6640625" style="11" customWidth="1"/>
    <col min="2588" max="2592" width="14.5546875" style="11" customWidth="1"/>
    <col min="2593" max="2593" width="9" style="11" customWidth="1"/>
    <col min="2594" max="2594" width="20.6640625" style="11" customWidth="1"/>
    <col min="2595" max="2596" width="16.6640625" style="11" customWidth="1"/>
    <col min="2597" max="2601" width="15.109375" style="11" customWidth="1"/>
    <col min="2602" max="2831" width="9" style="11"/>
    <col min="2832" max="2832" width="20.5546875" style="11" customWidth="1"/>
    <col min="2833" max="2834" width="16.5546875" style="11" customWidth="1"/>
    <col min="2835" max="2839" width="14.33203125" style="11" customWidth="1"/>
    <col min="2840" max="2840" width="9" style="11" customWidth="1"/>
    <col min="2841" max="2841" width="20.6640625" style="11" customWidth="1"/>
    <col min="2842" max="2843" width="16.6640625" style="11" customWidth="1"/>
    <col min="2844" max="2848" width="14.5546875" style="11" customWidth="1"/>
    <col min="2849" max="2849" width="9" style="11" customWidth="1"/>
    <col min="2850" max="2850" width="20.6640625" style="11" customWidth="1"/>
    <col min="2851" max="2852" width="16.6640625" style="11" customWidth="1"/>
    <col min="2853" max="2857" width="15.109375" style="11" customWidth="1"/>
    <col min="2858" max="3087" width="9" style="11"/>
    <col min="3088" max="3088" width="20.5546875" style="11" customWidth="1"/>
    <col min="3089" max="3090" width="16.5546875" style="11" customWidth="1"/>
    <col min="3091" max="3095" width="14.33203125" style="11" customWidth="1"/>
    <col min="3096" max="3096" width="9" style="11" customWidth="1"/>
    <col min="3097" max="3097" width="20.6640625" style="11" customWidth="1"/>
    <col min="3098" max="3099" width="16.6640625" style="11" customWidth="1"/>
    <col min="3100" max="3104" width="14.5546875" style="11" customWidth="1"/>
    <col min="3105" max="3105" width="9" style="11" customWidth="1"/>
    <col min="3106" max="3106" width="20.6640625" style="11" customWidth="1"/>
    <col min="3107" max="3108" width="16.6640625" style="11" customWidth="1"/>
    <col min="3109" max="3113" width="15.109375" style="11" customWidth="1"/>
    <col min="3114" max="3343" width="9" style="11"/>
    <col min="3344" max="3344" width="20.5546875" style="11" customWidth="1"/>
    <col min="3345" max="3346" width="16.5546875" style="11" customWidth="1"/>
    <col min="3347" max="3351" width="14.33203125" style="11" customWidth="1"/>
    <col min="3352" max="3352" width="9" style="11" customWidth="1"/>
    <col min="3353" max="3353" width="20.6640625" style="11" customWidth="1"/>
    <col min="3354" max="3355" width="16.6640625" style="11" customWidth="1"/>
    <col min="3356" max="3360" width="14.5546875" style="11" customWidth="1"/>
    <col min="3361" max="3361" width="9" style="11" customWidth="1"/>
    <col min="3362" max="3362" width="20.6640625" style="11" customWidth="1"/>
    <col min="3363" max="3364" width="16.6640625" style="11" customWidth="1"/>
    <col min="3365" max="3369" width="15.109375" style="11" customWidth="1"/>
    <col min="3370" max="3599" width="9" style="11"/>
    <col min="3600" max="3600" width="20.5546875" style="11" customWidth="1"/>
    <col min="3601" max="3602" width="16.5546875" style="11" customWidth="1"/>
    <col min="3603" max="3607" width="14.33203125" style="11" customWidth="1"/>
    <col min="3608" max="3608" width="9" style="11" customWidth="1"/>
    <col min="3609" max="3609" width="20.6640625" style="11" customWidth="1"/>
    <col min="3610" max="3611" width="16.6640625" style="11" customWidth="1"/>
    <col min="3612" max="3616" width="14.5546875" style="11" customWidth="1"/>
    <col min="3617" max="3617" width="9" style="11" customWidth="1"/>
    <col min="3618" max="3618" width="20.6640625" style="11" customWidth="1"/>
    <col min="3619" max="3620" width="16.6640625" style="11" customWidth="1"/>
    <col min="3621" max="3625" width="15.109375" style="11" customWidth="1"/>
    <col min="3626" max="3855" width="9" style="11"/>
    <col min="3856" max="3856" width="20.5546875" style="11" customWidth="1"/>
    <col min="3857" max="3858" width="16.5546875" style="11" customWidth="1"/>
    <col min="3859" max="3863" width="14.33203125" style="11" customWidth="1"/>
    <col min="3864" max="3864" width="9" style="11" customWidth="1"/>
    <col min="3865" max="3865" width="20.6640625" style="11" customWidth="1"/>
    <col min="3866" max="3867" width="16.6640625" style="11" customWidth="1"/>
    <col min="3868" max="3872" width="14.5546875" style="11" customWidth="1"/>
    <col min="3873" max="3873" width="9" style="11" customWidth="1"/>
    <col min="3874" max="3874" width="20.6640625" style="11" customWidth="1"/>
    <col min="3875" max="3876" width="16.6640625" style="11" customWidth="1"/>
    <col min="3877" max="3881" width="15.109375" style="11" customWidth="1"/>
    <col min="3882" max="4111" width="9" style="11"/>
    <col min="4112" max="4112" width="20.5546875" style="11" customWidth="1"/>
    <col min="4113" max="4114" width="16.5546875" style="11" customWidth="1"/>
    <col min="4115" max="4119" width="14.33203125" style="11" customWidth="1"/>
    <col min="4120" max="4120" width="9" style="11" customWidth="1"/>
    <col min="4121" max="4121" width="20.6640625" style="11" customWidth="1"/>
    <col min="4122" max="4123" width="16.6640625" style="11" customWidth="1"/>
    <col min="4124" max="4128" width="14.5546875" style="11" customWidth="1"/>
    <col min="4129" max="4129" width="9" style="11" customWidth="1"/>
    <col min="4130" max="4130" width="20.6640625" style="11" customWidth="1"/>
    <col min="4131" max="4132" width="16.6640625" style="11" customWidth="1"/>
    <col min="4133" max="4137" width="15.109375" style="11" customWidth="1"/>
    <col min="4138" max="4367" width="9" style="11"/>
    <col min="4368" max="4368" width="20.5546875" style="11" customWidth="1"/>
    <col min="4369" max="4370" width="16.5546875" style="11" customWidth="1"/>
    <col min="4371" max="4375" width="14.33203125" style="11" customWidth="1"/>
    <col min="4376" max="4376" width="9" style="11" customWidth="1"/>
    <col min="4377" max="4377" width="20.6640625" style="11" customWidth="1"/>
    <col min="4378" max="4379" width="16.6640625" style="11" customWidth="1"/>
    <col min="4380" max="4384" width="14.5546875" style="11" customWidth="1"/>
    <col min="4385" max="4385" width="9" style="11" customWidth="1"/>
    <col min="4386" max="4386" width="20.6640625" style="11" customWidth="1"/>
    <col min="4387" max="4388" width="16.6640625" style="11" customWidth="1"/>
    <col min="4389" max="4393" width="15.109375" style="11" customWidth="1"/>
    <col min="4394" max="4623" width="9" style="11"/>
    <col min="4624" max="4624" width="20.5546875" style="11" customWidth="1"/>
    <col min="4625" max="4626" width="16.5546875" style="11" customWidth="1"/>
    <col min="4627" max="4631" width="14.33203125" style="11" customWidth="1"/>
    <col min="4632" max="4632" width="9" style="11" customWidth="1"/>
    <col min="4633" max="4633" width="20.6640625" style="11" customWidth="1"/>
    <col min="4634" max="4635" width="16.6640625" style="11" customWidth="1"/>
    <col min="4636" max="4640" width="14.5546875" style="11" customWidth="1"/>
    <col min="4641" max="4641" width="9" style="11" customWidth="1"/>
    <col min="4642" max="4642" width="20.6640625" style="11" customWidth="1"/>
    <col min="4643" max="4644" width="16.6640625" style="11" customWidth="1"/>
    <col min="4645" max="4649" width="15.109375" style="11" customWidth="1"/>
    <col min="4650" max="4879" width="9" style="11"/>
    <col min="4880" max="4880" width="20.5546875" style="11" customWidth="1"/>
    <col min="4881" max="4882" width="16.5546875" style="11" customWidth="1"/>
    <col min="4883" max="4887" width="14.33203125" style="11" customWidth="1"/>
    <col min="4888" max="4888" width="9" style="11" customWidth="1"/>
    <col min="4889" max="4889" width="20.6640625" style="11" customWidth="1"/>
    <col min="4890" max="4891" width="16.6640625" style="11" customWidth="1"/>
    <col min="4892" max="4896" width="14.5546875" style="11" customWidth="1"/>
    <col min="4897" max="4897" width="9" style="11" customWidth="1"/>
    <col min="4898" max="4898" width="20.6640625" style="11" customWidth="1"/>
    <col min="4899" max="4900" width="16.6640625" style="11" customWidth="1"/>
    <col min="4901" max="4905" width="15.109375" style="11" customWidth="1"/>
    <col min="4906" max="5135" width="9" style="11"/>
    <col min="5136" max="5136" width="20.5546875" style="11" customWidth="1"/>
    <col min="5137" max="5138" width="16.5546875" style="11" customWidth="1"/>
    <col min="5139" max="5143" width="14.33203125" style="11" customWidth="1"/>
    <col min="5144" max="5144" width="9" style="11" customWidth="1"/>
    <col min="5145" max="5145" width="20.6640625" style="11" customWidth="1"/>
    <col min="5146" max="5147" width="16.6640625" style="11" customWidth="1"/>
    <col min="5148" max="5152" width="14.5546875" style="11" customWidth="1"/>
    <col min="5153" max="5153" width="9" style="11" customWidth="1"/>
    <col min="5154" max="5154" width="20.6640625" style="11" customWidth="1"/>
    <col min="5155" max="5156" width="16.6640625" style="11" customWidth="1"/>
    <col min="5157" max="5161" width="15.109375" style="11" customWidth="1"/>
    <col min="5162" max="5391" width="9" style="11"/>
    <col min="5392" max="5392" width="20.5546875" style="11" customWidth="1"/>
    <col min="5393" max="5394" width="16.5546875" style="11" customWidth="1"/>
    <col min="5395" max="5399" width="14.33203125" style="11" customWidth="1"/>
    <col min="5400" max="5400" width="9" style="11" customWidth="1"/>
    <col min="5401" max="5401" width="20.6640625" style="11" customWidth="1"/>
    <col min="5402" max="5403" width="16.6640625" style="11" customWidth="1"/>
    <col min="5404" max="5408" width="14.5546875" style="11" customWidth="1"/>
    <col min="5409" max="5409" width="9" style="11" customWidth="1"/>
    <col min="5410" max="5410" width="20.6640625" style="11" customWidth="1"/>
    <col min="5411" max="5412" width="16.6640625" style="11" customWidth="1"/>
    <col min="5413" max="5417" width="15.109375" style="11" customWidth="1"/>
    <col min="5418" max="5647" width="9" style="11"/>
    <col min="5648" max="5648" width="20.5546875" style="11" customWidth="1"/>
    <col min="5649" max="5650" width="16.5546875" style="11" customWidth="1"/>
    <col min="5651" max="5655" width="14.33203125" style="11" customWidth="1"/>
    <col min="5656" max="5656" width="9" style="11" customWidth="1"/>
    <col min="5657" max="5657" width="20.6640625" style="11" customWidth="1"/>
    <col min="5658" max="5659" width="16.6640625" style="11" customWidth="1"/>
    <col min="5660" max="5664" width="14.5546875" style="11" customWidth="1"/>
    <col min="5665" max="5665" width="9" style="11" customWidth="1"/>
    <col min="5666" max="5666" width="20.6640625" style="11" customWidth="1"/>
    <col min="5667" max="5668" width="16.6640625" style="11" customWidth="1"/>
    <col min="5669" max="5673" width="15.109375" style="11" customWidth="1"/>
    <col min="5674" max="5903" width="9" style="11"/>
    <col min="5904" max="5904" width="20.5546875" style="11" customWidth="1"/>
    <col min="5905" max="5906" width="16.5546875" style="11" customWidth="1"/>
    <col min="5907" max="5911" width="14.33203125" style="11" customWidth="1"/>
    <col min="5912" max="5912" width="9" style="11" customWidth="1"/>
    <col min="5913" max="5913" width="20.6640625" style="11" customWidth="1"/>
    <col min="5914" max="5915" width="16.6640625" style="11" customWidth="1"/>
    <col min="5916" max="5920" width="14.5546875" style="11" customWidth="1"/>
    <col min="5921" max="5921" width="9" style="11" customWidth="1"/>
    <col min="5922" max="5922" width="20.6640625" style="11" customWidth="1"/>
    <col min="5923" max="5924" width="16.6640625" style="11" customWidth="1"/>
    <col min="5925" max="5929" width="15.109375" style="11" customWidth="1"/>
    <col min="5930" max="6159" width="9" style="11"/>
    <col min="6160" max="6160" width="20.5546875" style="11" customWidth="1"/>
    <col min="6161" max="6162" width="16.5546875" style="11" customWidth="1"/>
    <col min="6163" max="6167" width="14.33203125" style="11" customWidth="1"/>
    <col min="6168" max="6168" width="9" style="11" customWidth="1"/>
    <col min="6169" max="6169" width="20.6640625" style="11" customWidth="1"/>
    <col min="6170" max="6171" width="16.6640625" style="11" customWidth="1"/>
    <col min="6172" max="6176" width="14.5546875" style="11" customWidth="1"/>
    <col min="6177" max="6177" width="9" style="11" customWidth="1"/>
    <col min="6178" max="6178" width="20.6640625" style="11" customWidth="1"/>
    <col min="6179" max="6180" width="16.6640625" style="11" customWidth="1"/>
    <col min="6181" max="6185" width="15.109375" style="11" customWidth="1"/>
    <col min="6186" max="6415" width="9" style="11"/>
    <col min="6416" max="6416" width="20.5546875" style="11" customWidth="1"/>
    <col min="6417" max="6418" width="16.5546875" style="11" customWidth="1"/>
    <col min="6419" max="6423" width="14.33203125" style="11" customWidth="1"/>
    <col min="6424" max="6424" width="9" style="11" customWidth="1"/>
    <col min="6425" max="6425" width="20.6640625" style="11" customWidth="1"/>
    <col min="6426" max="6427" width="16.6640625" style="11" customWidth="1"/>
    <col min="6428" max="6432" width="14.5546875" style="11" customWidth="1"/>
    <col min="6433" max="6433" width="9" style="11" customWidth="1"/>
    <col min="6434" max="6434" width="20.6640625" style="11" customWidth="1"/>
    <col min="6435" max="6436" width="16.6640625" style="11" customWidth="1"/>
    <col min="6437" max="6441" width="15.109375" style="11" customWidth="1"/>
    <col min="6442" max="6671" width="9" style="11"/>
    <col min="6672" max="6672" width="20.5546875" style="11" customWidth="1"/>
    <col min="6673" max="6674" width="16.5546875" style="11" customWidth="1"/>
    <col min="6675" max="6679" width="14.33203125" style="11" customWidth="1"/>
    <col min="6680" max="6680" width="9" style="11" customWidth="1"/>
    <col min="6681" max="6681" width="20.6640625" style="11" customWidth="1"/>
    <col min="6682" max="6683" width="16.6640625" style="11" customWidth="1"/>
    <col min="6684" max="6688" width="14.5546875" style="11" customWidth="1"/>
    <col min="6689" max="6689" width="9" style="11" customWidth="1"/>
    <col min="6690" max="6690" width="20.6640625" style="11" customWidth="1"/>
    <col min="6691" max="6692" width="16.6640625" style="11" customWidth="1"/>
    <col min="6693" max="6697" width="15.109375" style="11" customWidth="1"/>
    <col min="6698" max="6927" width="9" style="11"/>
    <col min="6928" max="6928" width="20.5546875" style="11" customWidth="1"/>
    <col min="6929" max="6930" width="16.5546875" style="11" customWidth="1"/>
    <col min="6931" max="6935" width="14.33203125" style="11" customWidth="1"/>
    <col min="6936" max="6936" width="9" style="11" customWidth="1"/>
    <col min="6937" max="6937" width="20.6640625" style="11" customWidth="1"/>
    <col min="6938" max="6939" width="16.6640625" style="11" customWidth="1"/>
    <col min="6940" max="6944" width="14.5546875" style="11" customWidth="1"/>
    <col min="6945" max="6945" width="9" style="11" customWidth="1"/>
    <col min="6946" max="6946" width="20.6640625" style="11" customWidth="1"/>
    <col min="6947" max="6948" width="16.6640625" style="11" customWidth="1"/>
    <col min="6949" max="6953" width="15.109375" style="11" customWidth="1"/>
    <col min="6954" max="7183" width="9" style="11"/>
    <col min="7184" max="7184" width="20.5546875" style="11" customWidth="1"/>
    <col min="7185" max="7186" width="16.5546875" style="11" customWidth="1"/>
    <col min="7187" max="7191" width="14.33203125" style="11" customWidth="1"/>
    <col min="7192" max="7192" width="9" style="11" customWidth="1"/>
    <col min="7193" max="7193" width="20.6640625" style="11" customWidth="1"/>
    <col min="7194" max="7195" width="16.6640625" style="11" customWidth="1"/>
    <col min="7196" max="7200" width="14.5546875" style="11" customWidth="1"/>
    <col min="7201" max="7201" width="9" style="11" customWidth="1"/>
    <col min="7202" max="7202" width="20.6640625" style="11" customWidth="1"/>
    <col min="7203" max="7204" width="16.6640625" style="11" customWidth="1"/>
    <col min="7205" max="7209" width="15.109375" style="11" customWidth="1"/>
    <col min="7210" max="7439" width="9" style="11"/>
    <col min="7440" max="7440" width="20.5546875" style="11" customWidth="1"/>
    <col min="7441" max="7442" width="16.5546875" style="11" customWidth="1"/>
    <col min="7443" max="7447" width="14.33203125" style="11" customWidth="1"/>
    <col min="7448" max="7448" width="9" style="11" customWidth="1"/>
    <col min="7449" max="7449" width="20.6640625" style="11" customWidth="1"/>
    <col min="7450" max="7451" width="16.6640625" style="11" customWidth="1"/>
    <col min="7452" max="7456" width="14.5546875" style="11" customWidth="1"/>
    <col min="7457" max="7457" width="9" style="11" customWidth="1"/>
    <col min="7458" max="7458" width="20.6640625" style="11" customWidth="1"/>
    <col min="7459" max="7460" width="16.6640625" style="11" customWidth="1"/>
    <col min="7461" max="7465" width="15.109375" style="11" customWidth="1"/>
    <col min="7466" max="7695" width="9" style="11"/>
    <col min="7696" max="7696" width="20.5546875" style="11" customWidth="1"/>
    <col min="7697" max="7698" width="16.5546875" style="11" customWidth="1"/>
    <col min="7699" max="7703" width="14.33203125" style="11" customWidth="1"/>
    <col min="7704" max="7704" width="9" style="11" customWidth="1"/>
    <col min="7705" max="7705" width="20.6640625" style="11" customWidth="1"/>
    <col min="7706" max="7707" width="16.6640625" style="11" customWidth="1"/>
    <col min="7708" max="7712" width="14.5546875" style="11" customWidth="1"/>
    <col min="7713" max="7713" width="9" style="11" customWidth="1"/>
    <col min="7714" max="7714" width="20.6640625" style="11" customWidth="1"/>
    <col min="7715" max="7716" width="16.6640625" style="11" customWidth="1"/>
    <col min="7717" max="7721" width="15.109375" style="11" customWidth="1"/>
    <col min="7722" max="7951" width="9" style="11"/>
    <col min="7952" max="7952" width="20.5546875" style="11" customWidth="1"/>
    <col min="7953" max="7954" width="16.5546875" style="11" customWidth="1"/>
    <col min="7955" max="7959" width="14.33203125" style="11" customWidth="1"/>
    <col min="7960" max="7960" width="9" style="11" customWidth="1"/>
    <col min="7961" max="7961" width="20.6640625" style="11" customWidth="1"/>
    <col min="7962" max="7963" width="16.6640625" style="11" customWidth="1"/>
    <col min="7964" max="7968" width="14.5546875" style="11" customWidth="1"/>
    <col min="7969" max="7969" width="9" style="11" customWidth="1"/>
    <col min="7970" max="7970" width="20.6640625" style="11" customWidth="1"/>
    <col min="7971" max="7972" width="16.6640625" style="11" customWidth="1"/>
    <col min="7973" max="7977" width="15.109375" style="11" customWidth="1"/>
    <col min="7978" max="8207" width="9" style="11"/>
    <col min="8208" max="8208" width="20.5546875" style="11" customWidth="1"/>
    <col min="8209" max="8210" width="16.5546875" style="11" customWidth="1"/>
    <col min="8211" max="8215" width="14.33203125" style="11" customWidth="1"/>
    <col min="8216" max="8216" width="9" style="11" customWidth="1"/>
    <col min="8217" max="8217" width="20.6640625" style="11" customWidth="1"/>
    <col min="8218" max="8219" width="16.6640625" style="11" customWidth="1"/>
    <col min="8220" max="8224" width="14.5546875" style="11" customWidth="1"/>
    <col min="8225" max="8225" width="9" style="11" customWidth="1"/>
    <col min="8226" max="8226" width="20.6640625" style="11" customWidth="1"/>
    <col min="8227" max="8228" width="16.6640625" style="11" customWidth="1"/>
    <col min="8229" max="8233" width="15.109375" style="11" customWidth="1"/>
    <col min="8234" max="8463" width="9" style="11"/>
    <col min="8464" max="8464" width="20.5546875" style="11" customWidth="1"/>
    <col min="8465" max="8466" width="16.5546875" style="11" customWidth="1"/>
    <col min="8467" max="8471" width="14.33203125" style="11" customWidth="1"/>
    <col min="8472" max="8472" width="9" style="11" customWidth="1"/>
    <col min="8473" max="8473" width="20.6640625" style="11" customWidth="1"/>
    <col min="8474" max="8475" width="16.6640625" style="11" customWidth="1"/>
    <col min="8476" max="8480" width="14.5546875" style="11" customWidth="1"/>
    <col min="8481" max="8481" width="9" style="11" customWidth="1"/>
    <col min="8482" max="8482" width="20.6640625" style="11" customWidth="1"/>
    <col min="8483" max="8484" width="16.6640625" style="11" customWidth="1"/>
    <col min="8485" max="8489" width="15.109375" style="11" customWidth="1"/>
    <col min="8490" max="8719" width="9" style="11"/>
    <col min="8720" max="8720" width="20.5546875" style="11" customWidth="1"/>
    <col min="8721" max="8722" width="16.5546875" style="11" customWidth="1"/>
    <col min="8723" max="8727" width="14.33203125" style="11" customWidth="1"/>
    <col min="8728" max="8728" width="9" style="11" customWidth="1"/>
    <col min="8729" max="8729" width="20.6640625" style="11" customWidth="1"/>
    <col min="8730" max="8731" width="16.6640625" style="11" customWidth="1"/>
    <col min="8732" max="8736" width="14.5546875" style="11" customWidth="1"/>
    <col min="8737" max="8737" width="9" style="11" customWidth="1"/>
    <col min="8738" max="8738" width="20.6640625" style="11" customWidth="1"/>
    <col min="8739" max="8740" width="16.6640625" style="11" customWidth="1"/>
    <col min="8741" max="8745" width="15.109375" style="11" customWidth="1"/>
    <col min="8746" max="8975" width="9" style="11"/>
    <col min="8976" max="8976" width="20.5546875" style="11" customWidth="1"/>
    <col min="8977" max="8978" width="16.5546875" style="11" customWidth="1"/>
    <col min="8979" max="8983" width="14.33203125" style="11" customWidth="1"/>
    <col min="8984" max="8984" width="9" style="11" customWidth="1"/>
    <col min="8985" max="8985" width="20.6640625" style="11" customWidth="1"/>
    <col min="8986" max="8987" width="16.6640625" style="11" customWidth="1"/>
    <col min="8988" max="8992" width="14.5546875" style="11" customWidth="1"/>
    <col min="8993" max="8993" width="9" style="11" customWidth="1"/>
    <col min="8994" max="8994" width="20.6640625" style="11" customWidth="1"/>
    <col min="8995" max="8996" width="16.6640625" style="11" customWidth="1"/>
    <col min="8997" max="9001" width="15.109375" style="11" customWidth="1"/>
    <col min="9002" max="9231" width="9" style="11"/>
    <col min="9232" max="9232" width="20.5546875" style="11" customWidth="1"/>
    <col min="9233" max="9234" width="16.5546875" style="11" customWidth="1"/>
    <col min="9235" max="9239" width="14.33203125" style="11" customWidth="1"/>
    <col min="9240" max="9240" width="9" style="11" customWidth="1"/>
    <col min="9241" max="9241" width="20.6640625" style="11" customWidth="1"/>
    <col min="9242" max="9243" width="16.6640625" style="11" customWidth="1"/>
    <col min="9244" max="9248" width="14.5546875" style="11" customWidth="1"/>
    <col min="9249" max="9249" width="9" style="11" customWidth="1"/>
    <col min="9250" max="9250" width="20.6640625" style="11" customWidth="1"/>
    <col min="9251" max="9252" width="16.6640625" style="11" customWidth="1"/>
    <col min="9253" max="9257" width="15.109375" style="11" customWidth="1"/>
    <col min="9258" max="9487" width="9" style="11"/>
    <col min="9488" max="9488" width="20.5546875" style="11" customWidth="1"/>
    <col min="9489" max="9490" width="16.5546875" style="11" customWidth="1"/>
    <col min="9491" max="9495" width="14.33203125" style="11" customWidth="1"/>
    <col min="9496" max="9496" width="9" style="11" customWidth="1"/>
    <col min="9497" max="9497" width="20.6640625" style="11" customWidth="1"/>
    <col min="9498" max="9499" width="16.6640625" style="11" customWidth="1"/>
    <col min="9500" max="9504" width="14.5546875" style="11" customWidth="1"/>
    <col min="9505" max="9505" width="9" style="11" customWidth="1"/>
    <col min="9506" max="9506" width="20.6640625" style="11" customWidth="1"/>
    <col min="9507" max="9508" width="16.6640625" style="11" customWidth="1"/>
    <col min="9509" max="9513" width="15.109375" style="11" customWidth="1"/>
    <col min="9514" max="9743" width="9" style="11"/>
    <col min="9744" max="9744" width="20.5546875" style="11" customWidth="1"/>
    <col min="9745" max="9746" width="16.5546875" style="11" customWidth="1"/>
    <col min="9747" max="9751" width="14.33203125" style="11" customWidth="1"/>
    <col min="9752" max="9752" width="9" style="11" customWidth="1"/>
    <col min="9753" max="9753" width="20.6640625" style="11" customWidth="1"/>
    <col min="9754" max="9755" width="16.6640625" style="11" customWidth="1"/>
    <col min="9756" max="9760" width="14.5546875" style="11" customWidth="1"/>
    <col min="9761" max="9761" width="9" style="11" customWidth="1"/>
    <col min="9762" max="9762" width="20.6640625" style="11" customWidth="1"/>
    <col min="9763" max="9764" width="16.6640625" style="11" customWidth="1"/>
    <col min="9765" max="9769" width="15.109375" style="11" customWidth="1"/>
    <col min="9770" max="9999" width="9" style="11"/>
    <col min="10000" max="10000" width="20.5546875" style="11" customWidth="1"/>
    <col min="10001" max="10002" width="16.5546875" style="11" customWidth="1"/>
    <col min="10003" max="10007" width="14.33203125" style="11" customWidth="1"/>
    <col min="10008" max="10008" width="9" style="11" customWidth="1"/>
    <col min="10009" max="10009" width="20.6640625" style="11" customWidth="1"/>
    <col min="10010" max="10011" width="16.6640625" style="11" customWidth="1"/>
    <col min="10012" max="10016" width="14.5546875" style="11" customWidth="1"/>
    <col min="10017" max="10017" width="9" style="11" customWidth="1"/>
    <col min="10018" max="10018" width="20.6640625" style="11" customWidth="1"/>
    <col min="10019" max="10020" width="16.6640625" style="11" customWidth="1"/>
    <col min="10021" max="10025" width="15.109375" style="11" customWidth="1"/>
    <col min="10026" max="10255" width="9" style="11"/>
    <col min="10256" max="10256" width="20.5546875" style="11" customWidth="1"/>
    <col min="10257" max="10258" width="16.5546875" style="11" customWidth="1"/>
    <col min="10259" max="10263" width="14.33203125" style="11" customWidth="1"/>
    <col min="10264" max="10264" width="9" style="11" customWidth="1"/>
    <col min="10265" max="10265" width="20.6640625" style="11" customWidth="1"/>
    <col min="10266" max="10267" width="16.6640625" style="11" customWidth="1"/>
    <col min="10268" max="10272" width="14.5546875" style="11" customWidth="1"/>
    <col min="10273" max="10273" width="9" style="11" customWidth="1"/>
    <col min="10274" max="10274" width="20.6640625" style="11" customWidth="1"/>
    <col min="10275" max="10276" width="16.6640625" style="11" customWidth="1"/>
    <col min="10277" max="10281" width="15.109375" style="11" customWidth="1"/>
    <col min="10282" max="10511" width="9" style="11"/>
    <col min="10512" max="10512" width="20.5546875" style="11" customWidth="1"/>
    <col min="10513" max="10514" width="16.5546875" style="11" customWidth="1"/>
    <col min="10515" max="10519" width="14.33203125" style="11" customWidth="1"/>
    <col min="10520" max="10520" width="9" style="11" customWidth="1"/>
    <col min="10521" max="10521" width="20.6640625" style="11" customWidth="1"/>
    <col min="10522" max="10523" width="16.6640625" style="11" customWidth="1"/>
    <col min="10524" max="10528" width="14.5546875" style="11" customWidth="1"/>
    <col min="10529" max="10529" width="9" style="11" customWidth="1"/>
    <col min="10530" max="10530" width="20.6640625" style="11" customWidth="1"/>
    <col min="10531" max="10532" width="16.6640625" style="11" customWidth="1"/>
    <col min="10533" max="10537" width="15.109375" style="11" customWidth="1"/>
    <col min="10538" max="10767" width="9" style="11"/>
    <col min="10768" max="10768" width="20.5546875" style="11" customWidth="1"/>
    <col min="10769" max="10770" width="16.5546875" style="11" customWidth="1"/>
    <col min="10771" max="10775" width="14.33203125" style="11" customWidth="1"/>
    <col min="10776" max="10776" width="9" style="11" customWidth="1"/>
    <col min="10777" max="10777" width="20.6640625" style="11" customWidth="1"/>
    <col min="10778" max="10779" width="16.6640625" style="11" customWidth="1"/>
    <col min="10780" max="10784" width="14.5546875" style="11" customWidth="1"/>
    <col min="10785" max="10785" width="9" style="11" customWidth="1"/>
    <col min="10786" max="10786" width="20.6640625" style="11" customWidth="1"/>
    <col min="10787" max="10788" width="16.6640625" style="11" customWidth="1"/>
    <col min="10789" max="10793" width="15.109375" style="11" customWidth="1"/>
    <col min="10794" max="11023" width="9" style="11"/>
    <col min="11024" max="11024" width="20.5546875" style="11" customWidth="1"/>
    <col min="11025" max="11026" width="16.5546875" style="11" customWidth="1"/>
    <col min="11027" max="11031" width="14.33203125" style="11" customWidth="1"/>
    <col min="11032" max="11032" width="9" style="11" customWidth="1"/>
    <col min="11033" max="11033" width="20.6640625" style="11" customWidth="1"/>
    <col min="11034" max="11035" width="16.6640625" style="11" customWidth="1"/>
    <col min="11036" max="11040" width="14.5546875" style="11" customWidth="1"/>
    <col min="11041" max="11041" width="9" style="11" customWidth="1"/>
    <col min="11042" max="11042" width="20.6640625" style="11" customWidth="1"/>
    <col min="11043" max="11044" width="16.6640625" style="11" customWidth="1"/>
    <col min="11045" max="11049" width="15.109375" style="11" customWidth="1"/>
    <col min="11050" max="11279" width="9" style="11"/>
    <col min="11280" max="11280" width="20.5546875" style="11" customWidth="1"/>
    <col min="11281" max="11282" width="16.5546875" style="11" customWidth="1"/>
    <col min="11283" max="11287" width="14.33203125" style="11" customWidth="1"/>
    <col min="11288" max="11288" width="9" style="11" customWidth="1"/>
    <col min="11289" max="11289" width="20.6640625" style="11" customWidth="1"/>
    <col min="11290" max="11291" width="16.6640625" style="11" customWidth="1"/>
    <col min="11292" max="11296" width="14.5546875" style="11" customWidth="1"/>
    <col min="11297" max="11297" width="9" style="11" customWidth="1"/>
    <col min="11298" max="11298" width="20.6640625" style="11" customWidth="1"/>
    <col min="11299" max="11300" width="16.6640625" style="11" customWidth="1"/>
    <col min="11301" max="11305" width="15.109375" style="11" customWidth="1"/>
    <col min="11306" max="11535" width="9" style="11"/>
    <col min="11536" max="11536" width="20.5546875" style="11" customWidth="1"/>
    <col min="11537" max="11538" width="16.5546875" style="11" customWidth="1"/>
    <col min="11539" max="11543" width="14.33203125" style="11" customWidth="1"/>
    <col min="11544" max="11544" width="9" style="11" customWidth="1"/>
    <col min="11545" max="11545" width="20.6640625" style="11" customWidth="1"/>
    <col min="11546" max="11547" width="16.6640625" style="11" customWidth="1"/>
    <col min="11548" max="11552" width="14.5546875" style="11" customWidth="1"/>
    <col min="11553" max="11553" width="9" style="11" customWidth="1"/>
    <col min="11554" max="11554" width="20.6640625" style="11" customWidth="1"/>
    <col min="11555" max="11556" width="16.6640625" style="11" customWidth="1"/>
    <col min="11557" max="11561" width="15.109375" style="11" customWidth="1"/>
    <col min="11562" max="11791" width="9" style="11"/>
    <col min="11792" max="11792" width="20.5546875" style="11" customWidth="1"/>
    <col min="11793" max="11794" width="16.5546875" style="11" customWidth="1"/>
    <col min="11795" max="11799" width="14.33203125" style="11" customWidth="1"/>
    <col min="11800" max="11800" width="9" style="11" customWidth="1"/>
    <col min="11801" max="11801" width="20.6640625" style="11" customWidth="1"/>
    <col min="11802" max="11803" width="16.6640625" style="11" customWidth="1"/>
    <col min="11804" max="11808" width="14.5546875" style="11" customWidth="1"/>
    <col min="11809" max="11809" width="9" style="11" customWidth="1"/>
    <col min="11810" max="11810" width="20.6640625" style="11" customWidth="1"/>
    <col min="11811" max="11812" width="16.6640625" style="11" customWidth="1"/>
    <col min="11813" max="11817" width="15.109375" style="11" customWidth="1"/>
    <col min="11818" max="12047" width="9" style="11"/>
    <col min="12048" max="12048" width="20.5546875" style="11" customWidth="1"/>
    <col min="12049" max="12050" width="16.5546875" style="11" customWidth="1"/>
    <col min="12051" max="12055" width="14.33203125" style="11" customWidth="1"/>
    <col min="12056" max="12056" width="9" style="11" customWidth="1"/>
    <col min="12057" max="12057" width="20.6640625" style="11" customWidth="1"/>
    <col min="12058" max="12059" width="16.6640625" style="11" customWidth="1"/>
    <col min="12060" max="12064" width="14.5546875" style="11" customWidth="1"/>
    <col min="12065" max="12065" width="9" style="11" customWidth="1"/>
    <col min="12066" max="12066" width="20.6640625" style="11" customWidth="1"/>
    <col min="12067" max="12068" width="16.6640625" style="11" customWidth="1"/>
    <col min="12069" max="12073" width="15.109375" style="11" customWidth="1"/>
    <col min="12074" max="12303" width="9" style="11"/>
    <col min="12304" max="12304" width="20.5546875" style="11" customWidth="1"/>
    <col min="12305" max="12306" width="16.5546875" style="11" customWidth="1"/>
    <col min="12307" max="12311" width="14.33203125" style="11" customWidth="1"/>
    <col min="12312" max="12312" width="9" style="11" customWidth="1"/>
    <col min="12313" max="12313" width="20.6640625" style="11" customWidth="1"/>
    <col min="12314" max="12315" width="16.6640625" style="11" customWidth="1"/>
    <col min="12316" max="12320" width="14.5546875" style="11" customWidth="1"/>
    <col min="12321" max="12321" width="9" style="11" customWidth="1"/>
    <col min="12322" max="12322" width="20.6640625" style="11" customWidth="1"/>
    <col min="12323" max="12324" width="16.6640625" style="11" customWidth="1"/>
    <col min="12325" max="12329" width="15.109375" style="11" customWidth="1"/>
    <col min="12330" max="12559" width="9" style="11"/>
    <col min="12560" max="12560" width="20.5546875" style="11" customWidth="1"/>
    <col min="12561" max="12562" width="16.5546875" style="11" customWidth="1"/>
    <col min="12563" max="12567" width="14.33203125" style="11" customWidth="1"/>
    <col min="12568" max="12568" width="9" style="11" customWidth="1"/>
    <col min="12569" max="12569" width="20.6640625" style="11" customWidth="1"/>
    <col min="12570" max="12571" width="16.6640625" style="11" customWidth="1"/>
    <col min="12572" max="12576" width="14.5546875" style="11" customWidth="1"/>
    <col min="12577" max="12577" width="9" style="11" customWidth="1"/>
    <col min="12578" max="12578" width="20.6640625" style="11" customWidth="1"/>
    <col min="12579" max="12580" width="16.6640625" style="11" customWidth="1"/>
    <col min="12581" max="12585" width="15.109375" style="11" customWidth="1"/>
    <col min="12586" max="12815" width="9" style="11"/>
    <col min="12816" max="12816" width="20.5546875" style="11" customWidth="1"/>
    <col min="12817" max="12818" width="16.5546875" style="11" customWidth="1"/>
    <col min="12819" max="12823" width="14.33203125" style="11" customWidth="1"/>
    <col min="12824" max="12824" width="9" style="11" customWidth="1"/>
    <col min="12825" max="12825" width="20.6640625" style="11" customWidth="1"/>
    <col min="12826" max="12827" width="16.6640625" style="11" customWidth="1"/>
    <col min="12828" max="12832" width="14.5546875" style="11" customWidth="1"/>
    <col min="12833" max="12833" width="9" style="11" customWidth="1"/>
    <col min="12834" max="12834" width="20.6640625" style="11" customWidth="1"/>
    <col min="12835" max="12836" width="16.6640625" style="11" customWidth="1"/>
    <col min="12837" max="12841" width="15.109375" style="11" customWidth="1"/>
    <col min="12842" max="13071" width="9" style="11"/>
    <col min="13072" max="13072" width="20.5546875" style="11" customWidth="1"/>
    <col min="13073" max="13074" width="16.5546875" style="11" customWidth="1"/>
    <col min="13075" max="13079" width="14.33203125" style="11" customWidth="1"/>
    <col min="13080" max="13080" width="9" style="11" customWidth="1"/>
    <col min="13081" max="13081" width="20.6640625" style="11" customWidth="1"/>
    <col min="13082" max="13083" width="16.6640625" style="11" customWidth="1"/>
    <col min="13084" max="13088" width="14.5546875" style="11" customWidth="1"/>
    <col min="13089" max="13089" width="9" style="11" customWidth="1"/>
    <col min="13090" max="13090" width="20.6640625" style="11" customWidth="1"/>
    <col min="13091" max="13092" width="16.6640625" style="11" customWidth="1"/>
    <col min="13093" max="13097" width="15.109375" style="11" customWidth="1"/>
    <col min="13098" max="13327" width="9" style="11"/>
    <col min="13328" max="13328" width="20.5546875" style="11" customWidth="1"/>
    <col min="13329" max="13330" width="16.5546875" style="11" customWidth="1"/>
    <col min="13331" max="13335" width="14.33203125" style="11" customWidth="1"/>
    <col min="13336" max="13336" width="9" style="11" customWidth="1"/>
    <col min="13337" max="13337" width="20.6640625" style="11" customWidth="1"/>
    <col min="13338" max="13339" width="16.6640625" style="11" customWidth="1"/>
    <col min="13340" max="13344" width="14.5546875" style="11" customWidth="1"/>
    <col min="13345" max="13345" width="9" style="11" customWidth="1"/>
    <col min="13346" max="13346" width="20.6640625" style="11" customWidth="1"/>
    <col min="13347" max="13348" width="16.6640625" style="11" customWidth="1"/>
    <col min="13349" max="13353" width="15.109375" style="11" customWidth="1"/>
    <col min="13354" max="13583" width="9" style="11"/>
    <col min="13584" max="13584" width="20.5546875" style="11" customWidth="1"/>
    <col min="13585" max="13586" width="16.5546875" style="11" customWidth="1"/>
    <col min="13587" max="13591" width="14.33203125" style="11" customWidth="1"/>
    <col min="13592" max="13592" width="9" style="11" customWidth="1"/>
    <col min="13593" max="13593" width="20.6640625" style="11" customWidth="1"/>
    <col min="13594" max="13595" width="16.6640625" style="11" customWidth="1"/>
    <col min="13596" max="13600" width="14.5546875" style="11" customWidth="1"/>
    <col min="13601" max="13601" width="9" style="11" customWidth="1"/>
    <col min="13602" max="13602" width="20.6640625" style="11" customWidth="1"/>
    <col min="13603" max="13604" width="16.6640625" style="11" customWidth="1"/>
    <col min="13605" max="13609" width="15.109375" style="11" customWidth="1"/>
    <col min="13610" max="13839" width="9" style="11"/>
    <col min="13840" max="13840" width="20.5546875" style="11" customWidth="1"/>
    <col min="13841" max="13842" width="16.5546875" style="11" customWidth="1"/>
    <col min="13843" max="13847" width="14.33203125" style="11" customWidth="1"/>
    <col min="13848" max="13848" width="9" style="11" customWidth="1"/>
    <col min="13849" max="13849" width="20.6640625" style="11" customWidth="1"/>
    <col min="13850" max="13851" width="16.6640625" style="11" customWidth="1"/>
    <col min="13852" max="13856" width="14.5546875" style="11" customWidth="1"/>
    <col min="13857" max="13857" width="9" style="11" customWidth="1"/>
    <col min="13858" max="13858" width="20.6640625" style="11" customWidth="1"/>
    <col min="13859" max="13860" width="16.6640625" style="11" customWidth="1"/>
    <col min="13861" max="13865" width="15.109375" style="11" customWidth="1"/>
    <col min="13866" max="14095" width="9" style="11"/>
    <col min="14096" max="14096" width="20.5546875" style="11" customWidth="1"/>
    <col min="14097" max="14098" width="16.5546875" style="11" customWidth="1"/>
    <col min="14099" max="14103" width="14.33203125" style="11" customWidth="1"/>
    <col min="14104" max="14104" width="9" style="11" customWidth="1"/>
    <col min="14105" max="14105" width="20.6640625" style="11" customWidth="1"/>
    <col min="14106" max="14107" width="16.6640625" style="11" customWidth="1"/>
    <col min="14108" max="14112" width="14.5546875" style="11" customWidth="1"/>
    <col min="14113" max="14113" width="9" style="11" customWidth="1"/>
    <col min="14114" max="14114" width="20.6640625" style="11" customWidth="1"/>
    <col min="14115" max="14116" width="16.6640625" style="11" customWidth="1"/>
    <col min="14117" max="14121" width="15.109375" style="11" customWidth="1"/>
    <col min="14122" max="14351" width="9" style="11"/>
    <col min="14352" max="14352" width="20.5546875" style="11" customWidth="1"/>
    <col min="14353" max="14354" width="16.5546875" style="11" customWidth="1"/>
    <col min="14355" max="14359" width="14.33203125" style="11" customWidth="1"/>
    <col min="14360" max="14360" width="9" style="11" customWidth="1"/>
    <col min="14361" max="14361" width="20.6640625" style="11" customWidth="1"/>
    <col min="14362" max="14363" width="16.6640625" style="11" customWidth="1"/>
    <col min="14364" max="14368" width="14.5546875" style="11" customWidth="1"/>
    <col min="14369" max="14369" width="9" style="11" customWidth="1"/>
    <col min="14370" max="14370" width="20.6640625" style="11" customWidth="1"/>
    <col min="14371" max="14372" width="16.6640625" style="11" customWidth="1"/>
    <col min="14373" max="14377" width="15.109375" style="11" customWidth="1"/>
    <col min="14378" max="14607" width="9" style="11"/>
    <col min="14608" max="14608" width="20.5546875" style="11" customWidth="1"/>
    <col min="14609" max="14610" width="16.5546875" style="11" customWidth="1"/>
    <col min="14611" max="14615" width="14.33203125" style="11" customWidth="1"/>
    <col min="14616" max="14616" width="9" style="11" customWidth="1"/>
    <col min="14617" max="14617" width="20.6640625" style="11" customWidth="1"/>
    <col min="14618" max="14619" width="16.6640625" style="11" customWidth="1"/>
    <col min="14620" max="14624" width="14.5546875" style="11" customWidth="1"/>
    <col min="14625" max="14625" width="9" style="11" customWidth="1"/>
    <col min="14626" max="14626" width="20.6640625" style="11" customWidth="1"/>
    <col min="14627" max="14628" width="16.6640625" style="11" customWidth="1"/>
    <col min="14629" max="14633" width="15.109375" style="11" customWidth="1"/>
    <col min="14634" max="14863" width="9" style="11"/>
    <col min="14864" max="14864" width="20.5546875" style="11" customWidth="1"/>
    <col min="14865" max="14866" width="16.5546875" style="11" customWidth="1"/>
    <col min="14867" max="14871" width="14.33203125" style="11" customWidth="1"/>
    <col min="14872" max="14872" width="9" style="11" customWidth="1"/>
    <col min="14873" max="14873" width="20.6640625" style="11" customWidth="1"/>
    <col min="14874" max="14875" width="16.6640625" style="11" customWidth="1"/>
    <col min="14876" max="14880" width="14.5546875" style="11" customWidth="1"/>
    <col min="14881" max="14881" width="9" style="11" customWidth="1"/>
    <col min="14882" max="14882" width="20.6640625" style="11" customWidth="1"/>
    <col min="14883" max="14884" width="16.6640625" style="11" customWidth="1"/>
    <col min="14885" max="14889" width="15.109375" style="11" customWidth="1"/>
    <col min="14890" max="15119" width="9" style="11"/>
    <col min="15120" max="15120" width="20.5546875" style="11" customWidth="1"/>
    <col min="15121" max="15122" width="16.5546875" style="11" customWidth="1"/>
    <col min="15123" max="15127" width="14.33203125" style="11" customWidth="1"/>
    <col min="15128" max="15128" width="9" style="11" customWidth="1"/>
    <col min="15129" max="15129" width="20.6640625" style="11" customWidth="1"/>
    <col min="15130" max="15131" width="16.6640625" style="11" customWidth="1"/>
    <col min="15132" max="15136" width="14.5546875" style="11" customWidth="1"/>
    <col min="15137" max="15137" width="9" style="11" customWidth="1"/>
    <col min="15138" max="15138" width="20.6640625" style="11" customWidth="1"/>
    <col min="15139" max="15140" width="16.6640625" style="11" customWidth="1"/>
    <col min="15141" max="15145" width="15.109375" style="11" customWidth="1"/>
    <col min="15146" max="15375" width="9" style="11"/>
    <col min="15376" max="15376" width="20.5546875" style="11" customWidth="1"/>
    <col min="15377" max="15378" width="16.5546875" style="11" customWidth="1"/>
    <col min="15379" max="15383" width="14.33203125" style="11" customWidth="1"/>
    <col min="15384" max="15384" width="9" style="11" customWidth="1"/>
    <col min="15385" max="15385" width="20.6640625" style="11" customWidth="1"/>
    <col min="15386" max="15387" width="16.6640625" style="11" customWidth="1"/>
    <col min="15388" max="15392" width="14.5546875" style="11" customWidth="1"/>
    <col min="15393" max="15393" width="9" style="11" customWidth="1"/>
    <col min="15394" max="15394" width="20.6640625" style="11" customWidth="1"/>
    <col min="15395" max="15396" width="16.6640625" style="11" customWidth="1"/>
    <col min="15397" max="15401" width="15.109375" style="11" customWidth="1"/>
    <col min="15402" max="15631" width="9" style="11"/>
    <col min="15632" max="15632" width="20.5546875" style="11" customWidth="1"/>
    <col min="15633" max="15634" width="16.5546875" style="11" customWidth="1"/>
    <col min="15635" max="15639" width="14.33203125" style="11" customWidth="1"/>
    <col min="15640" max="15640" width="9" style="11" customWidth="1"/>
    <col min="15641" max="15641" width="20.6640625" style="11" customWidth="1"/>
    <col min="15642" max="15643" width="16.6640625" style="11" customWidth="1"/>
    <col min="15644" max="15648" width="14.5546875" style="11" customWidth="1"/>
    <col min="15649" max="15649" width="9" style="11" customWidth="1"/>
    <col min="15650" max="15650" width="20.6640625" style="11" customWidth="1"/>
    <col min="15651" max="15652" width="16.6640625" style="11" customWidth="1"/>
    <col min="15653" max="15657" width="15.109375" style="11" customWidth="1"/>
    <col min="15658" max="15887" width="9" style="11"/>
    <col min="15888" max="15888" width="20.5546875" style="11" customWidth="1"/>
    <col min="15889" max="15890" width="16.5546875" style="11" customWidth="1"/>
    <col min="15891" max="15895" width="14.33203125" style="11" customWidth="1"/>
    <col min="15896" max="15896" width="9" style="11" customWidth="1"/>
    <col min="15897" max="15897" width="20.6640625" style="11" customWidth="1"/>
    <col min="15898" max="15899" width="16.6640625" style="11" customWidth="1"/>
    <col min="15900" max="15904" width="14.5546875" style="11" customWidth="1"/>
    <col min="15905" max="15905" width="9" style="11" customWidth="1"/>
    <col min="15906" max="15906" width="20.6640625" style="11" customWidth="1"/>
    <col min="15907" max="15908" width="16.6640625" style="11" customWidth="1"/>
    <col min="15909" max="15913" width="15.109375" style="11" customWidth="1"/>
    <col min="15914" max="16143" width="9" style="11"/>
    <col min="16144" max="16144" width="20.5546875" style="11" customWidth="1"/>
    <col min="16145" max="16146" width="16.5546875" style="11" customWidth="1"/>
    <col min="16147" max="16151" width="14.33203125" style="11" customWidth="1"/>
    <col min="16152" max="16152" width="9" style="11" customWidth="1"/>
    <col min="16153" max="16153" width="20.6640625" style="11" customWidth="1"/>
    <col min="16154" max="16155" width="16.6640625" style="11" customWidth="1"/>
    <col min="16156" max="16160" width="14.5546875" style="11" customWidth="1"/>
    <col min="16161" max="16161" width="9" style="11" customWidth="1"/>
    <col min="16162" max="16162" width="20.6640625" style="11" customWidth="1"/>
    <col min="16163" max="16164" width="16.6640625" style="11" customWidth="1"/>
    <col min="16165" max="16169" width="15.109375" style="11" customWidth="1"/>
    <col min="16170" max="16384" width="9" style="11"/>
  </cols>
  <sheetData>
    <row r="1" spans="1:50" s="9" customFormat="1" ht="28.5" customHeight="1">
      <c r="A1" s="168"/>
      <c r="B1" s="8" t="s">
        <v>1371</v>
      </c>
      <c r="C1" s="8"/>
      <c r="N1" s="37" t="s">
        <v>1372</v>
      </c>
      <c r="O1" s="43"/>
      <c r="P1" s="44"/>
      <c r="Q1" s="43"/>
      <c r="R1" s="43"/>
      <c r="S1" s="43"/>
      <c r="T1" s="43"/>
      <c r="U1" s="44"/>
      <c r="V1" s="43"/>
      <c r="W1" s="43"/>
      <c r="X1" s="43"/>
      <c r="Y1" s="43"/>
      <c r="Z1" s="37" t="s">
        <v>1338</v>
      </c>
      <c r="AA1" s="55"/>
      <c r="AB1" s="56"/>
      <c r="AC1" s="55"/>
      <c r="AD1" s="55"/>
      <c r="AE1" s="55"/>
      <c r="AF1" s="55"/>
      <c r="AG1" s="56"/>
      <c r="AH1" s="56"/>
      <c r="AI1" s="56"/>
      <c r="AJ1" s="56"/>
      <c r="AK1" s="56"/>
      <c r="AL1" s="37" t="s">
        <v>1373</v>
      </c>
      <c r="AN1" s="10"/>
      <c r="AS1" s="10"/>
      <c r="AT1" s="56"/>
      <c r="AU1" s="56"/>
      <c r="AV1" s="56"/>
      <c r="AW1" s="56"/>
    </row>
    <row r="2" spans="1:50" ht="13.5" customHeight="1">
      <c r="B2" s="423" t="s">
        <v>134</v>
      </c>
      <c r="C2" s="435" t="s">
        <v>248</v>
      </c>
      <c r="D2" s="436"/>
      <c r="E2" s="436"/>
      <c r="F2" s="436"/>
      <c r="G2" s="436"/>
      <c r="H2" s="436"/>
      <c r="I2" s="436"/>
      <c r="J2" s="436"/>
      <c r="K2" s="436"/>
      <c r="L2" s="436"/>
      <c r="M2" s="437"/>
      <c r="N2" s="423" t="s">
        <v>134</v>
      </c>
      <c r="O2" s="435" t="s">
        <v>719</v>
      </c>
      <c r="P2" s="436"/>
      <c r="Q2" s="436"/>
      <c r="R2" s="436"/>
      <c r="S2" s="436"/>
      <c r="T2" s="436"/>
      <c r="U2" s="436"/>
      <c r="V2" s="436"/>
      <c r="W2" s="436"/>
      <c r="X2" s="436"/>
      <c r="Y2" s="437"/>
      <c r="Z2" s="423" t="s">
        <v>134</v>
      </c>
      <c r="AA2" s="435" t="s">
        <v>719</v>
      </c>
      <c r="AB2" s="436"/>
      <c r="AC2" s="436"/>
      <c r="AD2" s="436"/>
      <c r="AE2" s="436"/>
      <c r="AF2" s="436"/>
      <c r="AG2" s="436"/>
      <c r="AH2" s="436"/>
      <c r="AI2" s="436"/>
      <c r="AJ2" s="436"/>
      <c r="AK2" s="437"/>
      <c r="AL2" s="423" t="s">
        <v>134</v>
      </c>
      <c r="AM2" s="435" t="s">
        <v>720</v>
      </c>
      <c r="AN2" s="436"/>
      <c r="AO2" s="436"/>
      <c r="AP2" s="436"/>
      <c r="AQ2" s="436"/>
      <c r="AR2" s="436"/>
      <c r="AS2" s="436"/>
      <c r="AT2" s="436"/>
      <c r="AU2" s="436"/>
      <c r="AV2" s="436"/>
      <c r="AW2" s="437"/>
    </row>
    <row r="3" spans="1:50" ht="13.5" customHeight="1">
      <c r="B3" s="423"/>
      <c r="C3" s="38" t="s">
        <v>5</v>
      </c>
      <c r="D3" s="38" t="s">
        <v>8</v>
      </c>
      <c r="E3" s="38" t="s">
        <v>11</v>
      </c>
      <c r="F3" s="38" t="s">
        <v>17</v>
      </c>
      <c r="G3" s="38" t="s">
        <v>20</v>
      </c>
      <c r="H3" s="38" t="s">
        <v>23</v>
      </c>
      <c r="I3" s="38" t="s">
        <v>26</v>
      </c>
      <c r="J3" s="38" t="s">
        <v>29</v>
      </c>
      <c r="K3" s="38" t="s">
        <v>32</v>
      </c>
      <c r="L3" s="38" t="s">
        <v>35</v>
      </c>
      <c r="M3" s="38" t="s">
        <v>38</v>
      </c>
      <c r="N3" s="423"/>
      <c r="O3" s="38" t="s">
        <v>5</v>
      </c>
      <c r="P3" s="38" t="s">
        <v>8</v>
      </c>
      <c r="Q3" s="38" t="s">
        <v>11</v>
      </c>
      <c r="R3" s="38" t="s">
        <v>17</v>
      </c>
      <c r="S3" s="38" t="s">
        <v>20</v>
      </c>
      <c r="T3" s="38" t="s">
        <v>23</v>
      </c>
      <c r="U3" s="38" t="s">
        <v>26</v>
      </c>
      <c r="V3" s="38" t="s">
        <v>29</v>
      </c>
      <c r="W3" s="38" t="s">
        <v>32</v>
      </c>
      <c r="X3" s="38" t="s">
        <v>35</v>
      </c>
      <c r="Y3" s="38" t="s">
        <v>38</v>
      </c>
      <c r="Z3" s="423"/>
      <c r="AA3" s="38" t="s">
        <v>5</v>
      </c>
      <c r="AB3" s="38" t="s">
        <v>8</v>
      </c>
      <c r="AC3" s="38" t="s">
        <v>11</v>
      </c>
      <c r="AD3" s="38" t="s">
        <v>17</v>
      </c>
      <c r="AE3" s="38" t="s">
        <v>20</v>
      </c>
      <c r="AF3" s="38" t="s">
        <v>23</v>
      </c>
      <c r="AG3" s="38" t="s">
        <v>26</v>
      </c>
      <c r="AH3" s="38" t="s">
        <v>29</v>
      </c>
      <c r="AI3" s="38" t="s">
        <v>32</v>
      </c>
      <c r="AJ3" s="38" t="s">
        <v>35</v>
      </c>
      <c r="AK3" s="38" t="s">
        <v>38</v>
      </c>
      <c r="AL3" s="423"/>
      <c r="AM3" s="38" t="s">
        <v>5</v>
      </c>
      <c r="AN3" s="38" t="s">
        <v>8</v>
      </c>
      <c r="AO3" s="38" t="s">
        <v>11</v>
      </c>
      <c r="AP3" s="38" t="s">
        <v>17</v>
      </c>
      <c r="AQ3" s="38" t="s">
        <v>20</v>
      </c>
      <c r="AR3" s="38" t="s">
        <v>23</v>
      </c>
      <c r="AS3" s="38" t="s">
        <v>26</v>
      </c>
      <c r="AT3" s="38" t="s">
        <v>29</v>
      </c>
      <c r="AU3" s="38" t="s">
        <v>32</v>
      </c>
      <c r="AV3" s="38" t="s">
        <v>35</v>
      </c>
      <c r="AW3" s="38" t="s">
        <v>38</v>
      </c>
    </row>
    <row r="4" spans="1:50" ht="13.5" customHeight="1">
      <c r="A4" s="253" t="str">
        <f>+'8.คำนวณ'!E3</f>
        <v>อุดรธานี</v>
      </c>
      <c r="B4" s="14" t="str">
        <f>+'8.คำนวณ'!G3</f>
        <v>ห้วยเกิ้ง,รพช.</v>
      </c>
      <c r="C4" s="264">
        <f>+'8.คำนวณ'!X3</f>
        <v>12203.781949453289</v>
      </c>
      <c r="D4" s="264">
        <f>+'8.คำนวณ'!Y3</f>
        <v>81.713207824182604</v>
      </c>
      <c r="E4" s="264">
        <f>+'8.คำนวณ'!Z3</f>
        <v>1305.5800355095082</v>
      </c>
      <c r="F4" s="264">
        <f>+'8.คำนวณ'!AA3</f>
        <v>410.61508398423308</v>
      </c>
      <c r="G4" s="264">
        <f>+'8.คำนวณ'!AB3</f>
        <v>7.9203763691204028</v>
      </c>
      <c r="H4" s="264">
        <f>+'8.คำนวณ'!AC3</f>
        <v>2015.7576400498892</v>
      </c>
      <c r="I4" s="264">
        <f>+'8.คำนวณ'!AD3</f>
        <v>1168.4938723428145</v>
      </c>
      <c r="J4" s="264">
        <f>+'8.คำนวณ'!AE3</f>
        <v>219.45091965595938</v>
      </c>
      <c r="K4" s="264">
        <f>+'8.คำนวณ'!AF3</f>
        <v>688.66625164539153</v>
      </c>
      <c r="L4" s="264">
        <f>+'8.คำนวณ'!AG3</f>
        <v>47.994119556354256</v>
      </c>
      <c r="M4" s="264">
        <f>+'8.คำนวณ'!AH3</f>
        <v>6.16630454261177</v>
      </c>
      <c r="N4" s="14" t="str">
        <f>+B4</f>
        <v>ห้วยเกิ้ง,รพช.</v>
      </c>
      <c r="O4" s="47">
        <f t="shared" ref="O4:Y4" si="0">+(C4-C11)*100/C11</f>
        <v>-8.7813140698306658</v>
      </c>
      <c r="P4" s="47">
        <f t="shared" si="0"/>
        <v>3.7856876490996694</v>
      </c>
      <c r="Q4" s="47">
        <f t="shared" si="0"/>
        <v>-2.1374363343316656</v>
      </c>
      <c r="R4" s="47">
        <f t="shared" si="0"/>
        <v>-31.730217273641255</v>
      </c>
      <c r="S4" s="47">
        <f t="shared" si="0"/>
        <v>-99.001800473800287</v>
      </c>
      <c r="T4" s="47">
        <f t="shared" si="0"/>
        <v>143.66049748812043</v>
      </c>
      <c r="U4" s="47">
        <f t="shared" si="0"/>
        <v>68.561963868734423</v>
      </c>
      <c r="V4" s="47">
        <f t="shared" si="0"/>
        <v>17.045009619709354</v>
      </c>
      <c r="W4" s="47">
        <f t="shared" si="0"/>
        <v>57.866089608291269</v>
      </c>
      <c r="X4" s="47">
        <f t="shared" si="0"/>
        <v>-15.367178902121326</v>
      </c>
      <c r="Y4" s="47">
        <f t="shared" si="0"/>
        <v>-98.843075758916029</v>
      </c>
      <c r="Z4" s="14" t="str">
        <f>+N4</f>
        <v>ห้วยเกิ้ง,รพช.</v>
      </c>
      <c r="AA4" s="15">
        <f t="shared" ref="AA4:AG4" si="1">+O4/100</f>
        <v>-8.781314069830666E-2</v>
      </c>
      <c r="AB4" s="15">
        <f t="shared" si="1"/>
        <v>3.7856876490996692E-2</v>
      </c>
      <c r="AC4" s="15">
        <f t="shared" si="1"/>
        <v>-2.1374363343316657E-2</v>
      </c>
      <c r="AD4" s="15">
        <f t="shared" si="1"/>
        <v>-0.31730217273641254</v>
      </c>
      <c r="AE4" s="15">
        <f t="shared" si="1"/>
        <v>-0.99001800473800283</v>
      </c>
      <c r="AF4" s="15">
        <f t="shared" si="1"/>
        <v>1.4366049748812042</v>
      </c>
      <c r="AG4" s="15">
        <f t="shared" si="1"/>
        <v>0.68561963868734421</v>
      </c>
      <c r="AH4" s="15">
        <f>+V4/100</f>
        <v>0.17045009619709353</v>
      </c>
      <c r="AI4" s="15">
        <f>+W4/100</f>
        <v>0.57866089608291271</v>
      </c>
      <c r="AJ4" s="15">
        <f>+X4/100</f>
        <v>-0.15367178902121326</v>
      </c>
      <c r="AK4" s="15">
        <f>+Y4/100</f>
        <v>-0.98843075758916032</v>
      </c>
      <c r="AL4" s="14" t="str">
        <f>+Z4</f>
        <v>ห้วยเกิ้ง,รพช.</v>
      </c>
      <c r="AM4" s="265" t="str">
        <f>+IF(AND(C4&lt;C13),"OK","Not OK")</f>
        <v>OK</v>
      </c>
      <c r="AN4" s="265" t="str">
        <f t="shared" ref="AN4:AW4" si="2">+IF(AND(D4&lt;D13),"OK","Not OK")</f>
        <v>OK</v>
      </c>
      <c r="AO4" s="265" t="str">
        <f t="shared" si="2"/>
        <v>OK</v>
      </c>
      <c r="AP4" s="265" t="str">
        <f t="shared" si="2"/>
        <v>OK</v>
      </c>
      <c r="AQ4" s="265" t="str">
        <f t="shared" si="2"/>
        <v>OK</v>
      </c>
      <c r="AR4" s="265" t="str">
        <f t="shared" si="2"/>
        <v>Not OK</v>
      </c>
      <c r="AS4" s="265" t="str">
        <f t="shared" si="2"/>
        <v>Not OK</v>
      </c>
      <c r="AT4" s="265" t="str">
        <f t="shared" si="2"/>
        <v>OK</v>
      </c>
      <c r="AU4" s="265" t="str">
        <f t="shared" si="2"/>
        <v>Not OK</v>
      </c>
      <c r="AV4" s="265" t="str">
        <f t="shared" si="2"/>
        <v>OK</v>
      </c>
      <c r="AW4" s="265" t="str">
        <f t="shared" si="2"/>
        <v>OK</v>
      </c>
    </row>
    <row r="5" spans="1:50" ht="13.5" customHeight="1">
      <c r="A5" s="253" t="str">
        <f>+'8.คำนวณ'!E4</f>
        <v>เลย</v>
      </c>
      <c r="B5" s="14" t="str">
        <f>+'8.คำนวณ'!G4</f>
        <v>นาแห้ว,รพช.</v>
      </c>
      <c r="C5" s="264">
        <f>+'8.คำนวณ'!X4</f>
        <v>17329.351309712198</v>
      </c>
      <c r="D5" s="264">
        <f>+'8.คำนวณ'!Y4</f>
        <v>126.66137456849371</v>
      </c>
      <c r="E5" s="264">
        <f>+'8.คำนวณ'!Z4</f>
        <v>1669.3739811331527</v>
      </c>
      <c r="F5" s="264">
        <f>+'8.คำนวณ'!AA4</f>
        <v>537.15850451726124</v>
      </c>
      <c r="G5" s="264">
        <f>+'8.คำนวณ'!AB4</f>
        <v>1352.6338269288869</v>
      </c>
      <c r="H5" s="264">
        <f>+'8.คำนวณ'!AC4</f>
        <v>867.63143968750592</v>
      </c>
      <c r="I5" s="264">
        <f>+'8.คำนวณ'!AD4</f>
        <v>464.59462402891819</v>
      </c>
      <c r="J5" s="264">
        <f>+'8.คำนวณ'!AE4</f>
        <v>181.43652417654914</v>
      </c>
      <c r="K5" s="264">
        <f>+'8.คำนวณ'!AF4</f>
        <v>469.49353018714305</v>
      </c>
      <c r="L5" s="264">
        <f>+'8.คำนวณ'!AG4</f>
        <v>191.24754741442052</v>
      </c>
      <c r="M5" s="264">
        <f>+'8.คำนวณ'!AH4</f>
        <v>359.67935970459865</v>
      </c>
      <c r="N5" s="14" t="str">
        <f t="shared" ref="N5:N10" si="3">+B5</f>
        <v>นาแห้ว,รพช.</v>
      </c>
      <c r="O5" s="47">
        <f t="shared" ref="O5:Y5" si="4">+(C5-C11)*100/C11</f>
        <v>29.530391565626203</v>
      </c>
      <c r="P5" s="47">
        <f t="shared" si="4"/>
        <v>60.8753126722914</v>
      </c>
      <c r="Q5" s="47">
        <f t="shared" si="4"/>
        <v>25.131522439907581</v>
      </c>
      <c r="R5" s="47">
        <f t="shared" si="4"/>
        <v>-10.690825000434351</v>
      </c>
      <c r="S5" s="47">
        <f t="shared" si="4"/>
        <v>70.471500625426074</v>
      </c>
      <c r="T5" s="47">
        <f t="shared" si="4"/>
        <v>4.8774436123975633</v>
      </c>
      <c r="U5" s="47">
        <f t="shared" si="4"/>
        <v>-32.979552496792913</v>
      </c>
      <c r="V5" s="47">
        <f t="shared" si="4"/>
        <v>-3.2301174636060153</v>
      </c>
      <c r="W5" s="47">
        <f t="shared" si="4"/>
        <v>7.6241321974943466</v>
      </c>
      <c r="X5" s="47">
        <f t="shared" si="4"/>
        <v>237.24588794107325</v>
      </c>
      <c r="Y5" s="47">
        <f t="shared" si="4"/>
        <v>-32.516831209968132</v>
      </c>
      <c r="Z5" s="14" t="str">
        <f t="shared" ref="Z5:Z10" si="5">+N5</f>
        <v>นาแห้ว,รพช.</v>
      </c>
      <c r="AA5" s="15">
        <f t="shared" ref="AA5:AA10" si="6">+O5/100</f>
        <v>0.29530391565626202</v>
      </c>
      <c r="AB5" s="15">
        <f t="shared" ref="AB5:AB10" si="7">+P5/100</f>
        <v>0.60875312672291404</v>
      </c>
      <c r="AC5" s="15">
        <f t="shared" ref="AC5:AC10" si="8">+Q5/100</f>
        <v>0.25131522439907583</v>
      </c>
      <c r="AD5" s="15">
        <f t="shared" ref="AD5:AD10" si="9">+R5/100</f>
        <v>-0.10690825000434351</v>
      </c>
      <c r="AE5" s="15">
        <f t="shared" ref="AE5:AE10" si="10">+S5/100</f>
        <v>0.70471500625426076</v>
      </c>
      <c r="AF5" s="15">
        <f t="shared" ref="AF5:AF10" si="11">+T5/100</f>
        <v>4.8774436123975633E-2</v>
      </c>
      <c r="AG5" s="15">
        <f t="shared" ref="AG5:AG10" si="12">+U5/100</f>
        <v>-0.32979552496792913</v>
      </c>
      <c r="AH5" s="15">
        <f t="shared" ref="AH5:AH10" si="13">+V5/100</f>
        <v>-3.2301174636060151E-2</v>
      </c>
      <c r="AI5" s="15">
        <f t="shared" ref="AI5:AI10" si="14">+W5/100</f>
        <v>7.624132197494346E-2</v>
      </c>
      <c r="AJ5" s="15">
        <f t="shared" ref="AJ5:AJ10" si="15">+X5/100</f>
        <v>2.3724588794107326</v>
      </c>
      <c r="AK5" s="15">
        <f t="shared" ref="AK5:AK10" si="16">+Y5/100</f>
        <v>-0.32516831209968133</v>
      </c>
      <c r="AL5" s="14" t="str">
        <f t="shared" ref="AL5:AL10" si="17">+Z5</f>
        <v>นาแห้ว,รพช.</v>
      </c>
      <c r="AM5" s="265" t="str">
        <f>+IF(AND(C5&lt;C13),"OK","Not OK")</f>
        <v>Not OK</v>
      </c>
      <c r="AN5" s="265" t="str">
        <f t="shared" ref="AN5:AW5" si="18">+IF(AND(D5&lt;D13),"OK","Not OK")</f>
        <v>Not OK</v>
      </c>
      <c r="AO5" s="265" t="str">
        <f t="shared" si="18"/>
        <v>Not OK</v>
      </c>
      <c r="AP5" s="265" t="str">
        <f t="shared" si="18"/>
        <v>OK</v>
      </c>
      <c r="AQ5" s="265" t="str">
        <f t="shared" si="18"/>
        <v>Not OK</v>
      </c>
      <c r="AR5" s="265" t="str">
        <f t="shared" si="18"/>
        <v>OK</v>
      </c>
      <c r="AS5" s="265" t="str">
        <f t="shared" si="18"/>
        <v>OK</v>
      </c>
      <c r="AT5" s="265" t="str">
        <f t="shared" si="18"/>
        <v>OK</v>
      </c>
      <c r="AU5" s="265" t="str">
        <f t="shared" si="18"/>
        <v>OK</v>
      </c>
      <c r="AV5" s="265" t="str">
        <f t="shared" si="18"/>
        <v>Not OK</v>
      </c>
      <c r="AW5" s="265" t="str">
        <f t="shared" si="18"/>
        <v>OK</v>
      </c>
    </row>
    <row r="6" spans="1:50" ht="13.5" customHeight="1">
      <c r="A6" s="253" t="str">
        <f>+'8.คำนวณ'!E5</f>
        <v>บึงกาฬ</v>
      </c>
      <c r="B6" s="14" t="str">
        <f>+'8.คำนวณ'!G5</f>
        <v>บุ่งคล้า,รพช.</v>
      </c>
      <c r="C6" s="264">
        <f>+'8.คำนวณ'!X5</f>
        <v>17874.478333090596</v>
      </c>
      <c r="D6" s="264">
        <f>+'8.คำนวณ'!Y5</f>
        <v>104.81108574652056</v>
      </c>
      <c r="E6" s="264">
        <f>+'8.คำนวณ'!Z5</f>
        <v>1510.3267175895785</v>
      </c>
      <c r="F6" s="264">
        <f>+'8.คำนวณ'!AA5</f>
        <v>514.37716761496176</v>
      </c>
      <c r="G6" s="264">
        <f>+'8.คำนวณ'!AB5</f>
        <v>995.00752661732213</v>
      </c>
      <c r="H6" s="264">
        <f>+'8.คำนวณ'!AC5</f>
        <v>612.34056296774054</v>
      </c>
      <c r="I6" s="264">
        <f>+'8.คำนวณ'!AD5</f>
        <v>552.30435889377316</v>
      </c>
      <c r="J6" s="264">
        <f>+'8.คำนวณ'!AE5</f>
        <v>234.16130027642879</v>
      </c>
      <c r="K6" s="264">
        <f>+'8.คำนวณ'!AF5</f>
        <v>527.25852063720515</v>
      </c>
      <c r="L6" s="264">
        <f>+'8.คำนวณ'!AG5</f>
        <v>35.079114740135424</v>
      </c>
      <c r="M6" s="264">
        <f>+'8.คำนวณ'!AH5</f>
        <v>732.67925723384656</v>
      </c>
      <c r="N6" s="14" t="str">
        <f t="shared" si="3"/>
        <v>บุ่งคล้า,รพช.</v>
      </c>
      <c r="O6" s="47">
        <f t="shared" ref="O6:Y6" si="19">+(C6-C11)*100/C11</f>
        <v>33.605011297735544</v>
      </c>
      <c r="P6" s="47">
        <f t="shared" si="19"/>
        <v>33.122794920212762</v>
      </c>
      <c r="Q6" s="47">
        <f t="shared" si="19"/>
        <v>13.209792227244563</v>
      </c>
      <c r="R6" s="47">
        <f t="shared" si="19"/>
        <v>-14.478501053259734</v>
      </c>
      <c r="S6" s="47">
        <f t="shared" si="19"/>
        <v>25.40010668014002</v>
      </c>
      <c r="T6" s="47">
        <f t="shared" si="19"/>
        <v>-25.981574748647525</v>
      </c>
      <c r="U6" s="47">
        <f t="shared" si="19"/>
        <v>-20.326918615552966</v>
      </c>
      <c r="V6" s="47">
        <f t="shared" si="19"/>
        <v>24.890848880404711</v>
      </c>
      <c r="W6" s="47">
        <f t="shared" si="19"/>
        <v>20.865863060337936</v>
      </c>
      <c r="X6" s="47">
        <f t="shared" si="19"/>
        <v>-38.141495884972947</v>
      </c>
      <c r="Y6" s="47">
        <f t="shared" si="19"/>
        <v>37.465541602037852</v>
      </c>
      <c r="Z6" s="14" t="str">
        <f t="shared" si="5"/>
        <v>บุ่งคล้า,รพช.</v>
      </c>
      <c r="AA6" s="15">
        <f t="shared" si="6"/>
        <v>0.33605011297735543</v>
      </c>
      <c r="AB6" s="15">
        <f t="shared" si="7"/>
        <v>0.33122794920212761</v>
      </c>
      <c r="AC6" s="15">
        <f t="shared" si="8"/>
        <v>0.13209792227244563</v>
      </c>
      <c r="AD6" s="15">
        <f t="shared" si="9"/>
        <v>-0.14478501053259735</v>
      </c>
      <c r="AE6" s="15">
        <f t="shared" si="10"/>
        <v>0.25400106680140022</v>
      </c>
      <c r="AF6" s="15">
        <f t="shared" si="11"/>
        <v>-0.25981574748647523</v>
      </c>
      <c r="AG6" s="15">
        <f t="shared" si="12"/>
        <v>-0.20326918615552966</v>
      </c>
      <c r="AH6" s="15">
        <f t="shared" si="13"/>
        <v>0.24890848880404712</v>
      </c>
      <c r="AI6" s="15">
        <f t="shared" si="14"/>
        <v>0.20865863060337936</v>
      </c>
      <c r="AJ6" s="15">
        <f t="shared" si="15"/>
        <v>-0.38141495884972948</v>
      </c>
      <c r="AK6" s="15">
        <f t="shared" si="16"/>
        <v>0.37465541602037855</v>
      </c>
      <c r="AL6" s="14" t="str">
        <f t="shared" si="17"/>
        <v>บุ่งคล้า,รพช.</v>
      </c>
      <c r="AM6" s="265" t="str">
        <f>+IF(AND(C6&lt;C13),"OK","Not OK")</f>
        <v>Not OK</v>
      </c>
      <c r="AN6" s="265" t="str">
        <f t="shared" ref="AN6:AW6" si="20">+IF(AND(D6&lt;D13),"OK","Not OK")</f>
        <v>OK</v>
      </c>
      <c r="AO6" s="265" t="str">
        <f t="shared" si="20"/>
        <v>OK</v>
      </c>
      <c r="AP6" s="265" t="str">
        <f t="shared" si="20"/>
        <v>OK</v>
      </c>
      <c r="AQ6" s="265" t="str">
        <f t="shared" si="20"/>
        <v>OK</v>
      </c>
      <c r="AR6" s="265" t="str">
        <f t="shared" si="20"/>
        <v>OK</v>
      </c>
      <c r="AS6" s="265" t="str">
        <f t="shared" si="20"/>
        <v>OK</v>
      </c>
      <c r="AT6" s="265" t="str">
        <f t="shared" si="20"/>
        <v>Not OK</v>
      </c>
      <c r="AU6" s="265" t="str">
        <f t="shared" si="20"/>
        <v>OK</v>
      </c>
      <c r="AV6" s="265" t="str">
        <f t="shared" si="20"/>
        <v>OK</v>
      </c>
      <c r="AW6" s="265" t="str">
        <f t="shared" si="20"/>
        <v>OK</v>
      </c>
    </row>
    <row r="7" spans="1:50" ht="13.5" customHeight="1">
      <c r="A7" s="253" t="str">
        <f>+'8.คำนวณ'!E6</f>
        <v>สกลนคร</v>
      </c>
      <c r="B7" s="14" t="str">
        <f>+'8.คำนวณ'!G6</f>
        <v>นิคมน้ำอูน,รพช.</v>
      </c>
      <c r="C7" s="264">
        <f>+'8.คำนวณ'!X6</f>
        <v>14386.932749998883</v>
      </c>
      <c r="D7" s="264">
        <f>+'8.คำนวณ'!Y6</f>
        <v>90.122289977595983</v>
      </c>
      <c r="E7" s="264">
        <f>+'8.คำนวณ'!Z6</f>
        <v>1239.7957198227557</v>
      </c>
      <c r="F7" s="264">
        <f>+'8.คำนวณ'!AA6</f>
        <v>528.47212407164022</v>
      </c>
      <c r="G7" s="264">
        <f>+'8.คำนวณ'!AB6</f>
        <v>686.30102926826464</v>
      </c>
      <c r="H7" s="264">
        <f>+'8.คำนวณ'!AC6</f>
        <v>733.56879440263515</v>
      </c>
      <c r="I7" s="264">
        <f>+'8.คำนวณ'!AD6</f>
        <v>831.05421511991119</v>
      </c>
      <c r="J7" s="264">
        <f>+'8.คำนวณ'!AE6</f>
        <v>220.41317341088282</v>
      </c>
      <c r="K7" s="264">
        <f>+'8.คำนวณ'!AF6</f>
        <v>352.956644233894</v>
      </c>
      <c r="L7" s="264">
        <f>+'8.คำนวณ'!AG6</f>
        <v>26.423918839702047</v>
      </c>
      <c r="M7" s="264">
        <f>+'8.คำนวณ'!AH6</f>
        <v>258.20347757097528</v>
      </c>
      <c r="N7" s="14" t="str">
        <f t="shared" si="3"/>
        <v>นิคมน้ำอูน,รพช.</v>
      </c>
      <c r="O7" s="47">
        <f t="shared" ref="O7:Y7" si="21">+(C7-C11)*100/C11</f>
        <v>7.5369181009832111</v>
      </c>
      <c r="P7" s="47">
        <f t="shared" si="21"/>
        <v>14.466242201156989</v>
      </c>
      <c r="Q7" s="47">
        <f t="shared" si="21"/>
        <v>-7.0684414102363791</v>
      </c>
      <c r="R7" s="47">
        <f t="shared" si="21"/>
        <v>-12.135042051466524</v>
      </c>
      <c r="S7" s="47">
        <f t="shared" si="21"/>
        <v>-13.505958515196596</v>
      </c>
      <c r="T7" s="47">
        <f t="shared" si="21"/>
        <v>-11.327763896515346</v>
      </c>
      <c r="U7" s="47">
        <f t="shared" si="21"/>
        <v>19.884351897485882</v>
      </c>
      <c r="V7" s="47">
        <f t="shared" si="21"/>
        <v>17.558231437955477</v>
      </c>
      <c r="W7" s="47">
        <f t="shared" si="21"/>
        <v>-19.090146942236089</v>
      </c>
      <c r="X7" s="47">
        <f t="shared" si="21"/>
        <v>-53.404066653634722</v>
      </c>
      <c r="Y7" s="47">
        <f t="shared" si="21"/>
        <v>-51.555772137145091</v>
      </c>
      <c r="Z7" s="14" t="str">
        <f t="shared" si="5"/>
        <v>นิคมน้ำอูน,รพช.</v>
      </c>
      <c r="AA7" s="15">
        <f t="shared" si="6"/>
        <v>7.5369181009832115E-2</v>
      </c>
      <c r="AB7" s="15">
        <f t="shared" si="7"/>
        <v>0.1446624220115699</v>
      </c>
      <c r="AC7" s="15">
        <f t="shared" si="8"/>
        <v>-7.0684414102363785E-2</v>
      </c>
      <c r="AD7" s="15">
        <f t="shared" si="9"/>
        <v>-0.12135042051466524</v>
      </c>
      <c r="AE7" s="15">
        <f t="shared" si="10"/>
        <v>-0.13505958515196595</v>
      </c>
      <c r="AF7" s="15">
        <f t="shared" si="11"/>
        <v>-0.11327763896515347</v>
      </c>
      <c r="AG7" s="15">
        <f t="shared" si="12"/>
        <v>0.19884351897485883</v>
      </c>
      <c r="AH7" s="15">
        <f t="shared" si="13"/>
        <v>0.17558231437955477</v>
      </c>
      <c r="AI7" s="15">
        <f t="shared" si="14"/>
        <v>-0.19090146942236089</v>
      </c>
      <c r="AJ7" s="15">
        <f t="shared" si="15"/>
        <v>-0.53404066653634719</v>
      </c>
      <c r="AK7" s="15">
        <f t="shared" si="16"/>
        <v>-0.51555772137145095</v>
      </c>
      <c r="AL7" s="14" t="str">
        <f t="shared" si="17"/>
        <v>นิคมน้ำอูน,รพช.</v>
      </c>
      <c r="AM7" s="265" t="str">
        <f>+IF(AND(C7&lt;C13),"OK","Not OK")</f>
        <v>OK</v>
      </c>
      <c r="AN7" s="265" t="str">
        <f t="shared" ref="AN7:AW7" si="22">+IF(AND(D7&lt;D13),"OK","Not OK")</f>
        <v>OK</v>
      </c>
      <c r="AO7" s="265" t="str">
        <f t="shared" si="22"/>
        <v>OK</v>
      </c>
      <c r="AP7" s="265" t="str">
        <f t="shared" si="22"/>
        <v>OK</v>
      </c>
      <c r="AQ7" s="265" t="str">
        <f t="shared" si="22"/>
        <v>OK</v>
      </c>
      <c r="AR7" s="265" t="str">
        <f t="shared" si="22"/>
        <v>OK</v>
      </c>
      <c r="AS7" s="265" t="str">
        <f t="shared" si="22"/>
        <v>OK</v>
      </c>
      <c r="AT7" s="265" t="str">
        <f t="shared" si="22"/>
        <v>OK</v>
      </c>
      <c r="AU7" s="265" t="str">
        <f t="shared" si="22"/>
        <v>OK</v>
      </c>
      <c r="AV7" s="265" t="str">
        <f t="shared" si="22"/>
        <v>OK</v>
      </c>
      <c r="AW7" s="265" t="str">
        <f t="shared" si="22"/>
        <v>OK</v>
      </c>
    </row>
    <row r="8" spans="1:50" ht="13.5" customHeight="1">
      <c r="A8" s="253" t="str">
        <f>+'8.คำนวณ'!E7</f>
        <v>อุดรธานี</v>
      </c>
      <c r="B8" s="14" t="str">
        <f>+'8.คำนวณ'!G7</f>
        <v>ประจักษ์ศิลปาคม,รพช.</v>
      </c>
      <c r="C8" s="264">
        <f>+'8.คำนวณ'!X7</f>
        <v>9069.8484497134905</v>
      </c>
      <c r="D8" s="264">
        <f>+'8.คำนวณ'!Y7</f>
        <v>33.194266049973081</v>
      </c>
      <c r="E8" s="264">
        <f>+'8.คำนวณ'!Z7</f>
        <v>1228.657121562549</v>
      </c>
      <c r="F8" s="264">
        <f>+'8.คำนวณ'!AA7</f>
        <v>758.65505499877008</v>
      </c>
      <c r="G8" s="264">
        <f>+'8.คำนวณ'!AB7</f>
        <v>850.65344948563757</v>
      </c>
      <c r="H8" s="264">
        <f>+'8.คำนวณ'!AC7</f>
        <v>400.16127717857188</v>
      </c>
      <c r="I8" s="264">
        <f>+'8.คำนวณ'!AD7</f>
        <v>424.85348193434049</v>
      </c>
      <c r="J8" s="264">
        <f>+'8.คำนวณ'!AE7</f>
        <v>139.04811744827319</v>
      </c>
      <c r="K8" s="264">
        <f>+'8.คำนวณ'!AF7</f>
        <v>427.55376145928312</v>
      </c>
      <c r="L8" s="264">
        <f>+'8.คำนวณ'!AG7</f>
        <v>11.157057065927718</v>
      </c>
      <c r="M8" s="264">
        <f>+'8.คำนวณ'!AH7</f>
        <v>370.53822437906973</v>
      </c>
      <c r="N8" s="14" t="str">
        <f t="shared" si="3"/>
        <v>ประจักษ์ศิลปาคม,รพช.</v>
      </c>
      <c r="O8" s="47">
        <f>+(C8-C11)*100/C11</f>
        <v>-32.206289771859474</v>
      </c>
      <c r="P8" s="47">
        <f t="shared" ref="P8:Y8" si="23">+(D8-D11)*100/D11</f>
        <v>-57.839254880114211</v>
      </c>
      <c r="Q8" s="47">
        <f t="shared" si="23"/>
        <v>-7.9033590343867663</v>
      </c>
      <c r="R8" s="47">
        <f t="shared" si="23"/>
        <v>26.135687141509276</v>
      </c>
      <c r="S8" s="47">
        <f t="shared" si="23"/>
        <v>7.2072627188818235</v>
      </c>
      <c r="T8" s="47">
        <f t="shared" si="23"/>
        <v>-51.629355664801395</v>
      </c>
      <c r="U8" s="47">
        <f t="shared" si="23"/>
        <v>-38.712440889624062</v>
      </c>
      <c r="V8" s="47">
        <f t="shared" si="23"/>
        <v>-25.838140620006044</v>
      </c>
      <c r="W8" s="47">
        <f t="shared" si="23"/>
        <v>-1.9899112848521188</v>
      </c>
      <c r="X8" s="47">
        <f t="shared" si="23"/>
        <v>-80.325647738349488</v>
      </c>
      <c r="Y8" s="47">
        <f t="shared" si="23"/>
        <v>-30.479487175833729</v>
      </c>
      <c r="Z8" s="14" t="str">
        <f t="shared" si="5"/>
        <v>ประจักษ์ศิลปาคม,รพช.</v>
      </c>
      <c r="AA8" s="15">
        <f>+O8/100</f>
        <v>-0.32206289771859475</v>
      </c>
      <c r="AB8" s="15">
        <f t="shared" si="7"/>
        <v>-0.5783925488011421</v>
      </c>
      <c r="AC8" s="15">
        <f t="shared" si="8"/>
        <v>-7.9033590343867657E-2</v>
      </c>
      <c r="AD8" s="15">
        <f t="shared" si="9"/>
        <v>0.26135687141509278</v>
      </c>
      <c r="AE8" s="15">
        <f t="shared" si="10"/>
        <v>7.2072627188818239E-2</v>
      </c>
      <c r="AF8" s="15">
        <f t="shared" si="11"/>
        <v>-0.51629355664801391</v>
      </c>
      <c r="AG8" s="15">
        <f t="shared" si="12"/>
        <v>-0.38712440889624061</v>
      </c>
      <c r="AH8" s="15">
        <f t="shared" si="13"/>
        <v>-0.25838140620006045</v>
      </c>
      <c r="AI8" s="15">
        <f t="shared" si="14"/>
        <v>-1.9899112848521187E-2</v>
      </c>
      <c r="AJ8" s="15">
        <f t="shared" si="15"/>
        <v>-0.80325647738349493</v>
      </c>
      <c r="AK8" s="15">
        <f t="shared" si="16"/>
        <v>-0.3047948717583373</v>
      </c>
      <c r="AL8" s="14" t="str">
        <f t="shared" si="17"/>
        <v>ประจักษ์ศิลปาคม,รพช.</v>
      </c>
      <c r="AM8" s="265" t="str">
        <f>+IF(AND(C8&lt;C13),"OK","Not OK")</f>
        <v>OK</v>
      </c>
      <c r="AN8" s="265" t="str">
        <f t="shared" ref="AN8:AW8" si="24">+IF(AND(D8&lt;D13),"OK","Not OK")</f>
        <v>OK</v>
      </c>
      <c r="AO8" s="265" t="str">
        <f>+IF(AND(E8&lt;E13),"OK","Not OK")</f>
        <v>OK</v>
      </c>
      <c r="AP8" s="265" t="str">
        <f t="shared" si="24"/>
        <v>Not OK</v>
      </c>
      <c r="AQ8" s="265" t="str">
        <f t="shared" si="24"/>
        <v>OK</v>
      </c>
      <c r="AR8" s="265" t="str">
        <f t="shared" si="24"/>
        <v>OK</v>
      </c>
      <c r="AS8" s="265" t="str">
        <f t="shared" si="24"/>
        <v>OK</v>
      </c>
      <c r="AT8" s="265" t="str">
        <f t="shared" si="24"/>
        <v>OK</v>
      </c>
      <c r="AU8" s="265" t="str">
        <f t="shared" si="24"/>
        <v>OK</v>
      </c>
      <c r="AV8" s="265" t="str">
        <f t="shared" si="24"/>
        <v>OK</v>
      </c>
      <c r="AW8" s="265" t="str">
        <f t="shared" si="24"/>
        <v>OK</v>
      </c>
    </row>
    <row r="9" spans="1:50" ht="13.5" customHeight="1">
      <c r="A9" s="253" t="str">
        <f>+'8.คำนวณ'!E8</f>
        <v>หนองคาย</v>
      </c>
      <c r="B9" s="14" t="str">
        <f>+'8.คำนวณ'!G8</f>
        <v>โพธิ์ตาก,รพช.</v>
      </c>
      <c r="C9" s="264">
        <f>+'8.คำนวณ'!X8</f>
        <v>12553.441550948815</v>
      </c>
      <c r="D9" s="264">
        <f>+'8.คำนวณ'!Y8</f>
        <v>43.923709373395532</v>
      </c>
      <c r="E9" s="264">
        <f>+'8.คำนวณ'!Z8</f>
        <v>1052.801666572449</v>
      </c>
      <c r="F9" s="264">
        <f>+'8.คำนวณ'!AA8</f>
        <v>595.3935716316397</v>
      </c>
      <c r="G9" s="264">
        <f>+'8.คำนวณ'!AB8</f>
        <v>755.54277692449512</v>
      </c>
      <c r="H9" s="264">
        <f>+'8.คำนวณ'!AC8</f>
        <v>694.26185702731243</v>
      </c>
      <c r="I9" s="264">
        <f>+'8.คำนวณ'!AD8</f>
        <v>922.51064466415801</v>
      </c>
      <c r="J9" s="264">
        <f>+'8.คำนวณ'!AE8</f>
        <v>160.31281015711821</v>
      </c>
      <c r="K9" s="264">
        <f>+'8.คำนวณ'!AF8</f>
        <v>285.97222771635529</v>
      </c>
      <c r="L9" s="264">
        <f>+'8.คำนวณ'!AG8</f>
        <v>54.022891212196157</v>
      </c>
      <c r="M9" s="264">
        <f>+'8.คำนวณ'!AH8</f>
        <v>31.002879503647318</v>
      </c>
      <c r="N9" s="14" t="str">
        <f t="shared" si="3"/>
        <v>โพธิ์ตาก,รพช.</v>
      </c>
      <c r="O9" s="47">
        <f t="shared" ref="O9:Y9" si="25">+(C9-C11)*100/C11</f>
        <v>-6.1677398923014213</v>
      </c>
      <c r="P9" s="47">
        <f t="shared" si="25"/>
        <v>-44.211560128374373</v>
      </c>
      <c r="Q9" s="47">
        <f t="shared" si="25"/>
        <v>-21.084983440283562</v>
      </c>
      <c r="R9" s="47">
        <f t="shared" si="25"/>
        <v>-1.0085324251664687</v>
      </c>
      <c r="S9" s="47">
        <f t="shared" si="25"/>
        <v>-4.779469206789515</v>
      </c>
      <c r="T9" s="47">
        <f t="shared" si="25"/>
        <v>-16.079102909358422</v>
      </c>
      <c r="U9" s="47">
        <f t="shared" si="25"/>
        <v>33.077468042367123</v>
      </c>
      <c r="V9" s="47">
        <f t="shared" si="25"/>
        <v>-14.496533273047085</v>
      </c>
      <c r="W9" s="47">
        <f t="shared" si="25"/>
        <v>-34.445288674608847</v>
      </c>
      <c r="X9" s="47">
        <f t="shared" si="25"/>
        <v>-4.736044135918986</v>
      </c>
      <c r="Y9" s="47">
        <f t="shared" si="25"/>
        <v>-94.183228772871672</v>
      </c>
      <c r="Z9" s="14" t="str">
        <f t="shared" si="5"/>
        <v>โพธิ์ตาก,รพช.</v>
      </c>
      <c r="AA9" s="15">
        <f t="shared" si="6"/>
        <v>-6.1677398923014215E-2</v>
      </c>
      <c r="AB9" s="15">
        <f t="shared" si="7"/>
        <v>-0.44211560128374372</v>
      </c>
      <c r="AC9" s="15">
        <f t="shared" si="8"/>
        <v>-0.21084983440283561</v>
      </c>
      <c r="AD9" s="15">
        <f t="shared" si="9"/>
        <v>-1.0085324251664687E-2</v>
      </c>
      <c r="AE9" s="15">
        <f t="shared" si="10"/>
        <v>-4.7794692067895148E-2</v>
      </c>
      <c r="AF9" s="15">
        <f t="shared" si="11"/>
        <v>-0.16079102909358423</v>
      </c>
      <c r="AG9" s="15">
        <f t="shared" si="12"/>
        <v>0.33077468042367125</v>
      </c>
      <c r="AH9" s="15">
        <f t="shared" si="13"/>
        <v>-0.14496533273047085</v>
      </c>
      <c r="AI9" s="15">
        <f t="shared" si="14"/>
        <v>-0.34445288674608848</v>
      </c>
      <c r="AJ9" s="15">
        <f t="shared" si="15"/>
        <v>-4.7360441359189862E-2</v>
      </c>
      <c r="AK9" s="15">
        <f t="shared" si="16"/>
        <v>-0.94183228772871674</v>
      </c>
      <c r="AL9" s="14" t="str">
        <f t="shared" si="17"/>
        <v>โพธิ์ตาก,รพช.</v>
      </c>
      <c r="AM9" s="265" t="str">
        <f>+IF(AND(C9&lt;C13),"OK","Not OK")</f>
        <v>OK</v>
      </c>
      <c r="AN9" s="265" t="str">
        <f t="shared" ref="AN9:AW9" si="26">+IF(AND(D9&lt;D13),"OK","Not OK")</f>
        <v>OK</v>
      </c>
      <c r="AO9" s="265" t="str">
        <f t="shared" si="26"/>
        <v>OK</v>
      </c>
      <c r="AP9" s="265" t="str">
        <f t="shared" si="26"/>
        <v>OK</v>
      </c>
      <c r="AQ9" s="265" t="str">
        <f t="shared" si="26"/>
        <v>OK</v>
      </c>
      <c r="AR9" s="265" t="str">
        <f t="shared" si="26"/>
        <v>OK</v>
      </c>
      <c r="AS9" s="265" t="str">
        <f t="shared" si="26"/>
        <v>OK</v>
      </c>
      <c r="AT9" s="265" t="str">
        <f t="shared" si="26"/>
        <v>OK</v>
      </c>
      <c r="AU9" s="265" t="str">
        <f t="shared" si="26"/>
        <v>OK</v>
      </c>
      <c r="AV9" s="265" t="str">
        <f t="shared" si="26"/>
        <v>OK</v>
      </c>
      <c r="AW9" s="265" t="str">
        <f t="shared" si="26"/>
        <v>OK</v>
      </c>
    </row>
    <row r="10" spans="1:50" ht="13.5" customHeight="1">
      <c r="A10" s="253" t="str">
        <f>+'8.คำนวณ'!E9</f>
        <v>นครพนม</v>
      </c>
      <c r="B10" s="14" t="str">
        <f>+'8.คำนวณ'!G9</f>
        <v>วังยาง,รพช.</v>
      </c>
      <c r="C10" s="264">
        <f>+'8.คำนวณ'!X9</f>
        <v>10232.356706282411</v>
      </c>
      <c r="D10" s="264">
        <f>+'8.คำนวณ'!Y9</f>
        <v>70.702519453463012</v>
      </c>
      <c r="E10" s="264">
        <f>+'8.คำนวณ'!Z9</f>
        <v>1332.1330965924269</v>
      </c>
      <c r="F10" s="264">
        <f>+'8.คำนวณ'!AA9</f>
        <v>865.54489215630906</v>
      </c>
      <c r="G10" s="264">
        <f>+'8.คำนวณ'!AB9</f>
        <v>906.20477917891571</v>
      </c>
      <c r="H10" s="264">
        <f>+'8.คำนวณ'!AC9</f>
        <v>467.24726680798784</v>
      </c>
      <c r="I10" s="264">
        <f>+'8.คำนวณ'!AD9</f>
        <v>488.68157105796183</v>
      </c>
      <c r="J10" s="264">
        <f>+'8.คำนวณ'!AE9</f>
        <v>157.62647892784932</v>
      </c>
      <c r="K10" s="264">
        <f>+'8.คำนวณ'!AF9</f>
        <v>301.74014275840074</v>
      </c>
      <c r="L10" s="264">
        <f>+'8.คำนวณ'!AG9</f>
        <v>31.035812297734122</v>
      </c>
      <c r="M10" s="264">
        <f>+'8.คำนวณ'!AH9</f>
        <v>1972.6689859882777</v>
      </c>
      <c r="N10" s="14" t="str">
        <f t="shared" si="3"/>
        <v>วังยาง,รพช.</v>
      </c>
      <c r="O10" s="47">
        <f t="shared" ref="O10:Y10" si="27">+(C10-C11)*100/C11</f>
        <v>-23.516977230353469</v>
      </c>
      <c r="P10" s="47">
        <f t="shared" si="27"/>
        <v>-10.199222434272265</v>
      </c>
      <c r="Q10" s="47">
        <f t="shared" si="27"/>
        <v>-0.14709444791379009</v>
      </c>
      <c r="R10" s="47">
        <f t="shared" si="27"/>
        <v>43.907430662459085</v>
      </c>
      <c r="S10" s="47">
        <f t="shared" si="27"/>
        <v>14.20835817133851</v>
      </c>
      <c r="T10" s="47">
        <f t="shared" si="27"/>
        <v>-43.520143881195402</v>
      </c>
      <c r="U10" s="47">
        <f t="shared" si="27"/>
        <v>-29.504871806617583</v>
      </c>
      <c r="V10" s="47">
        <f t="shared" si="27"/>
        <v>-15.929298581410487</v>
      </c>
      <c r="W10" s="47">
        <f t="shared" si="27"/>
        <v>-30.830737964426493</v>
      </c>
      <c r="X10" s="47">
        <f t="shared" si="27"/>
        <v>-45.271454626075837</v>
      </c>
      <c r="Y10" s="47">
        <f t="shared" si="27"/>
        <v>270.11285345269687</v>
      </c>
      <c r="Z10" s="14" t="str">
        <f t="shared" si="5"/>
        <v>วังยาง,รพช.</v>
      </c>
      <c r="AA10" s="15">
        <f t="shared" si="6"/>
        <v>-0.2351697723035347</v>
      </c>
      <c r="AB10" s="15">
        <f t="shared" si="7"/>
        <v>-0.10199222434272265</v>
      </c>
      <c r="AC10" s="15">
        <f t="shared" si="8"/>
        <v>-1.4709444791379009E-3</v>
      </c>
      <c r="AD10" s="15">
        <f t="shared" si="9"/>
        <v>0.43907430662459085</v>
      </c>
      <c r="AE10" s="15">
        <f t="shared" si="10"/>
        <v>0.14208358171338509</v>
      </c>
      <c r="AF10" s="15">
        <f t="shared" si="11"/>
        <v>-0.435201438811954</v>
      </c>
      <c r="AG10" s="15">
        <f t="shared" si="12"/>
        <v>-0.29504871806617583</v>
      </c>
      <c r="AH10" s="15">
        <f t="shared" si="13"/>
        <v>-0.15929298581410486</v>
      </c>
      <c r="AI10" s="15">
        <f t="shared" si="14"/>
        <v>-0.30830737964426491</v>
      </c>
      <c r="AJ10" s="15">
        <f t="shared" si="15"/>
        <v>-0.45271454626075835</v>
      </c>
      <c r="AK10" s="15">
        <f t="shared" si="16"/>
        <v>2.7011285345269687</v>
      </c>
      <c r="AL10" s="14" t="str">
        <f t="shared" si="17"/>
        <v>วังยาง,รพช.</v>
      </c>
      <c r="AM10" s="265" t="str">
        <f>+IF(AND(C10&lt;C13),"OK","Not OK")</f>
        <v>OK</v>
      </c>
      <c r="AN10" s="265" t="str">
        <f t="shared" ref="AN10:AW10" si="28">+IF(AND(D10&lt;D13),"OK","Not OK")</f>
        <v>OK</v>
      </c>
      <c r="AO10" s="265" t="str">
        <f t="shared" si="28"/>
        <v>OK</v>
      </c>
      <c r="AP10" s="265" t="str">
        <f t="shared" si="28"/>
        <v>Not OK</v>
      </c>
      <c r="AQ10" s="265" t="str">
        <f t="shared" si="28"/>
        <v>OK</v>
      </c>
      <c r="AR10" s="265" t="str">
        <f t="shared" si="28"/>
        <v>OK</v>
      </c>
      <c r="AS10" s="265" t="str">
        <f t="shared" si="28"/>
        <v>OK</v>
      </c>
      <c r="AT10" s="265" t="str">
        <f t="shared" si="28"/>
        <v>OK</v>
      </c>
      <c r="AU10" s="265" t="str">
        <f t="shared" si="28"/>
        <v>OK</v>
      </c>
      <c r="AV10" s="265" t="str">
        <f t="shared" si="28"/>
        <v>OK</v>
      </c>
      <c r="AW10" s="265" t="str">
        <f t="shared" si="28"/>
        <v>Not OK</v>
      </c>
    </row>
    <row r="11" spans="1:50" ht="13.5" customHeight="1">
      <c r="B11" s="18" t="s">
        <v>144</v>
      </c>
      <c r="C11" s="19">
        <f t="shared" ref="C11:M11" si="29">AVERAGE(C4:C10)</f>
        <v>13378.598721314242</v>
      </c>
      <c r="D11" s="19">
        <f t="shared" si="29"/>
        <v>78.732636141946358</v>
      </c>
      <c r="E11" s="19">
        <f t="shared" si="29"/>
        <v>1334.0954769689172</v>
      </c>
      <c r="F11" s="19">
        <f t="shared" si="29"/>
        <v>601.45948556783071</v>
      </c>
      <c r="G11" s="19">
        <f t="shared" si="29"/>
        <v>793.46625211037747</v>
      </c>
      <c r="H11" s="19">
        <f t="shared" si="29"/>
        <v>827.28126258880627</v>
      </c>
      <c r="I11" s="19">
        <f t="shared" si="29"/>
        <v>693.21325257741114</v>
      </c>
      <c r="J11" s="19">
        <f t="shared" si="29"/>
        <v>187.49276057900872</v>
      </c>
      <c r="K11" s="19">
        <f t="shared" si="29"/>
        <v>436.23443980538184</v>
      </c>
      <c r="L11" s="19">
        <f t="shared" si="29"/>
        <v>56.708637303781465</v>
      </c>
      <c r="M11" s="19">
        <f t="shared" si="29"/>
        <v>532.99121270328953</v>
      </c>
      <c r="P11" s="48"/>
      <c r="U11" s="48"/>
      <c r="V11" s="48"/>
      <c r="W11" s="48"/>
      <c r="X11" s="48"/>
      <c r="Y11" s="48"/>
      <c r="Z11" s="48"/>
      <c r="AA11" s="48"/>
      <c r="AB11" s="48"/>
      <c r="AC11" s="48"/>
      <c r="AD11" s="48"/>
      <c r="AE11" s="48"/>
      <c r="AF11" s="48"/>
      <c r="AG11" s="48"/>
      <c r="AH11" s="59"/>
      <c r="AI11" s="59"/>
      <c r="AJ11" s="59"/>
      <c r="AK11" s="59"/>
      <c r="AL11" s="48"/>
      <c r="AM11" s="48"/>
      <c r="AN11" s="48"/>
      <c r="AO11" s="48"/>
      <c r="AP11" s="48"/>
      <c r="AQ11" s="48"/>
      <c r="AR11" s="48"/>
      <c r="AS11" s="48"/>
      <c r="AT11" s="59"/>
      <c r="AU11" s="59"/>
      <c r="AV11" s="59"/>
      <c r="AW11" s="59"/>
      <c r="AX11" s="48"/>
    </row>
    <row r="12" spans="1:50" ht="13.5" customHeight="1">
      <c r="B12" s="20" t="s">
        <v>268</v>
      </c>
      <c r="C12" s="21">
        <f t="shared" ref="C12:M12" si="30">STDEV(C4:C10)</f>
        <v>3350.7054862905316</v>
      </c>
      <c r="D12" s="21">
        <f t="shared" si="30"/>
        <v>32.827185965370496</v>
      </c>
      <c r="E12" s="21">
        <f t="shared" si="30"/>
        <v>201.42078907089916</v>
      </c>
      <c r="F12" s="21">
        <f t="shared" si="30"/>
        <v>157.03239111283602</v>
      </c>
      <c r="G12" s="21">
        <f t="shared" si="30"/>
        <v>408.0997653635261</v>
      </c>
      <c r="H12" s="21">
        <f t="shared" si="30"/>
        <v>547.54541515334984</v>
      </c>
      <c r="I12" s="21">
        <f t="shared" si="30"/>
        <v>283.85473438020097</v>
      </c>
      <c r="J12" s="21">
        <f t="shared" si="30"/>
        <v>37.187220121362373</v>
      </c>
      <c r="K12" s="21">
        <f t="shared" si="30"/>
        <v>141.88690551807747</v>
      </c>
      <c r="L12" s="21">
        <f t="shared" si="30"/>
        <v>60.968455245498198</v>
      </c>
      <c r="M12" s="21">
        <f t="shared" si="30"/>
        <v>679.95348465057725</v>
      </c>
      <c r="N12" s="42"/>
      <c r="V12" s="49"/>
      <c r="W12" s="49"/>
      <c r="X12" s="49"/>
      <c r="Y12" s="49"/>
      <c r="Z12" s="49"/>
      <c r="AA12" s="49"/>
      <c r="AB12" s="49"/>
      <c r="AC12" s="49"/>
      <c r="AD12" s="49"/>
      <c r="AE12" s="49"/>
      <c r="AF12" s="49"/>
      <c r="AG12" s="49"/>
      <c r="AL12" s="49"/>
      <c r="AM12" s="49"/>
      <c r="AN12" s="49"/>
      <c r="AO12" s="49"/>
      <c r="AP12" s="49"/>
      <c r="AQ12" s="49"/>
      <c r="AR12" s="49"/>
      <c r="AS12" s="49"/>
      <c r="AX12" s="49"/>
    </row>
    <row r="13" spans="1:50" ht="13.5" customHeight="1">
      <c r="B13" s="20" t="s">
        <v>269</v>
      </c>
      <c r="C13" s="21">
        <f t="shared" ref="C13:M13" si="31">+C11+C12</f>
        <v>16729.304207604771</v>
      </c>
      <c r="D13" s="21">
        <f t="shared" si="31"/>
        <v>111.55982210731685</v>
      </c>
      <c r="E13" s="21">
        <f t="shared" si="31"/>
        <v>1535.5162660398164</v>
      </c>
      <c r="F13" s="21">
        <f t="shared" si="31"/>
        <v>758.49187668066679</v>
      </c>
      <c r="G13" s="21">
        <f t="shared" si="31"/>
        <v>1201.5660174739037</v>
      </c>
      <c r="H13" s="21">
        <f t="shared" si="31"/>
        <v>1374.8266777421561</v>
      </c>
      <c r="I13" s="21">
        <f t="shared" si="31"/>
        <v>977.06798695761211</v>
      </c>
      <c r="J13" s="21">
        <f t="shared" si="31"/>
        <v>224.67998070037109</v>
      </c>
      <c r="K13" s="21">
        <f t="shared" si="31"/>
        <v>578.12134532345931</v>
      </c>
      <c r="L13" s="21">
        <f t="shared" si="31"/>
        <v>117.67709254927966</v>
      </c>
      <c r="M13" s="21">
        <f t="shared" si="31"/>
        <v>1212.9446973538668</v>
      </c>
      <c r="N13" s="42"/>
      <c r="V13" s="49"/>
      <c r="W13" s="49"/>
      <c r="X13" s="49"/>
      <c r="Y13" s="49"/>
      <c r="Z13" s="49"/>
      <c r="AA13" s="49"/>
      <c r="AB13" s="49"/>
      <c r="AC13" s="49"/>
      <c r="AD13" s="49"/>
      <c r="AE13" s="49"/>
      <c r="AF13" s="49"/>
      <c r="AG13" s="49"/>
      <c r="AL13" s="49"/>
      <c r="AM13" s="49"/>
      <c r="AN13" s="49"/>
      <c r="AO13" s="49"/>
      <c r="AP13" s="49"/>
      <c r="AQ13" s="49"/>
      <c r="AR13" s="49"/>
      <c r="AS13" s="49"/>
      <c r="AX13" s="49"/>
    </row>
    <row r="14" spans="1:50" ht="13.5" customHeight="1">
      <c r="B14" s="423" t="s">
        <v>146</v>
      </c>
      <c r="C14" s="435" t="s">
        <v>248</v>
      </c>
      <c r="D14" s="436"/>
      <c r="E14" s="436"/>
      <c r="F14" s="436"/>
      <c r="G14" s="436"/>
      <c r="H14" s="436"/>
      <c r="I14" s="436"/>
      <c r="J14" s="436"/>
      <c r="K14" s="436"/>
      <c r="L14" s="436"/>
      <c r="M14" s="437"/>
      <c r="N14" s="423" t="s">
        <v>146</v>
      </c>
      <c r="O14" s="435" t="s">
        <v>719</v>
      </c>
      <c r="P14" s="436"/>
      <c r="Q14" s="436"/>
      <c r="R14" s="436"/>
      <c r="S14" s="436"/>
      <c r="T14" s="436"/>
      <c r="U14" s="436"/>
      <c r="V14" s="436"/>
      <c r="W14" s="436"/>
      <c r="X14" s="436"/>
      <c r="Y14" s="437"/>
      <c r="Z14" s="423" t="s">
        <v>146</v>
      </c>
      <c r="AA14" s="435" t="s">
        <v>719</v>
      </c>
      <c r="AB14" s="436"/>
      <c r="AC14" s="436"/>
      <c r="AD14" s="436"/>
      <c r="AE14" s="436"/>
      <c r="AF14" s="436"/>
      <c r="AG14" s="436"/>
      <c r="AH14" s="436"/>
      <c r="AI14" s="436"/>
      <c r="AJ14" s="436"/>
      <c r="AK14" s="437"/>
      <c r="AL14" s="423" t="s">
        <v>146</v>
      </c>
      <c r="AM14" s="435" t="s">
        <v>720</v>
      </c>
      <c r="AN14" s="436"/>
      <c r="AO14" s="436"/>
      <c r="AP14" s="436"/>
      <c r="AQ14" s="436"/>
      <c r="AR14" s="436"/>
      <c r="AS14" s="436"/>
      <c r="AT14" s="436"/>
      <c r="AU14" s="436"/>
      <c r="AV14" s="436"/>
      <c r="AW14" s="437"/>
    </row>
    <row r="15" spans="1:50" ht="13.5" customHeight="1">
      <c r="B15" s="423"/>
      <c r="C15" s="38" t="s">
        <v>5</v>
      </c>
      <c r="D15" s="38" t="s">
        <v>8</v>
      </c>
      <c r="E15" s="38" t="s">
        <v>11</v>
      </c>
      <c r="F15" s="38" t="s">
        <v>17</v>
      </c>
      <c r="G15" s="38" t="s">
        <v>20</v>
      </c>
      <c r="H15" s="38" t="s">
        <v>23</v>
      </c>
      <c r="I15" s="38" t="s">
        <v>26</v>
      </c>
      <c r="J15" s="38" t="s">
        <v>29</v>
      </c>
      <c r="K15" s="38" t="s">
        <v>32</v>
      </c>
      <c r="L15" s="38" t="s">
        <v>35</v>
      </c>
      <c r="M15" s="38" t="s">
        <v>38</v>
      </c>
      <c r="N15" s="423"/>
      <c r="O15" s="38" t="s">
        <v>5</v>
      </c>
      <c r="P15" s="38" t="s">
        <v>8</v>
      </c>
      <c r="Q15" s="38" t="s">
        <v>11</v>
      </c>
      <c r="R15" s="38" t="s">
        <v>17</v>
      </c>
      <c r="S15" s="38" t="s">
        <v>20</v>
      </c>
      <c r="T15" s="38" t="s">
        <v>23</v>
      </c>
      <c r="U15" s="38" t="s">
        <v>26</v>
      </c>
      <c r="V15" s="38" t="s">
        <v>29</v>
      </c>
      <c r="W15" s="38" t="s">
        <v>32</v>
      </c>
      <c r="X15" s="38" t="s">
        <v>35</v>
      </c>
      <c r="Y15" s="38" t="s">
        <v>38</v>
      </c>
      <c r="Z15" s="423"/>
      <c r="AA15" s="38" t="s">
        <v>5</v>
      </c>
      <c r="AB15" s="38" t="s">
        <v>8</v>
      </c>
      <c r="AC15" s="38" t="s">
        <v>11</v>
      </c>
      <c r="AD15" s="38" t="s">
        <v>17</v>
      </c>
      <c r="AE15" s="38" t="s">
        <v>20</v>
      </c>
      <c r="AF15" s="38" t="s">
        <v>23</v>
      </c>
      <c r="AG15" s="38" t="s">
        <v>26</v>
      </c>
      <c r="AH15" s="38" t="s">
        <v>29</v>
      </c>
      <c r="AI15" s="38" t="s">
        <v>32</v>
      </c>
      <c r="AJ15" s="38" t="s">
        <v>35</v>
      </c>
      <c r="AK15" s="38" t="s">
        <v>38</v>
      </c>
      <c r="AL15" s="423"/>
      <c r="AM15" s="12" t="s">
        <v>5</v>
      </c>
      <c r="AN15" s="13" t="s">
        <v>8</v>
      </c>
      <c r="AO15" s="12" t="s">
        <v>11</v>
      </c>
      <c r="AP15" s="12" t="s">
        <v>17</v>
      </c>
      <c r="AQ15" s="12" t="s">
        <v>20</v>
      </c>
      <c r="AR15" s="12" t="s">
        <v>23</v>
      </c>
      <c r="AS15" s="12" t="s">
        <v>26</v>
      </c>
      <c r="AT15" s="38" t="s">
        <v>29</v>
      </c>
      <c r="AU15" s="38" t="s">
        <v>32</v>
      </c>
      <c r="AV15" s="38" t="s">
        <v>35</v>
      </c>
      <c r="AW15" s="38" t="s">
        <v>38</v>
      </c>
    </row>
    <row r="16" spans="1:50" ht="13.5" customHeight="1">
      <c r="A16" s="253" t="str">
        <f>+'8.คำนวณ'!E10</f>
        <v>อุดรธานี</v>
      </c>
      <c r="B16" s="14" t="str">
        <f>+'8.คำนวณ'!G10</f>
        <v>หนองแสง,รพช.</v>
      </c>
      <c r="C16" s="264">
        <f>+'8.คำนวณ'!X10</f>
        <v>9721.3481348042769</v>
      </c>
      <c r="D16" s="264">
        <f>+'8.คำนวณ'!Y10</f>
        <v>51.905567784173677</v>
      </c>
      <c r="E16" s="264">
        <f>+'8.คำนวณ'!Z10</f>
        <v>986.36262203054412</v>
      </c>
      <c r="F16" s="264">
        <f>+'8.คำนวณ'!AA10</f>
        <v>412.26537574607937</v>
      </c>
      <c r="G16" s="264">
        <f>+'8.คำนวณ'!AB10</f>
        <v>571.58390807598755</v>
      </c>
      <c r="H16" s="264">
        <f>+'8.คำนวณ'!AC10</f>
        <v>482.89166024547336</v>
      </c>
      <c r="I16" s="264">
        <f>+'8.คำนวณ'!AD10</f>
        <v>327.74406119636376</v>
      </c>
      <c r="J16" s="264">
        <f>+'8.คำนวณ'!AE10</f>
        <v>19.268380994015828</v>
      </c>
      <c r="K16" s="264">
        <f>+'8.คำนวณ'!AF10</f>
        <v>320.18855392712697</v>
      </c>
      <c r="L16" s="264">
        <f>+'8.คำนวณ'!AG10</f>
        <v>24.504282869407064</v>
      </c>
      <c r="M16" s="264">
        <f>+'8.คำนวณ'!AH10</f>
        <v>319.16247100752997</v>
      </c>
      <c r="N16" s="14" t="str">
        <f>+B16</f>
        <v>หนองแสง,รพช.</v>
      </c>
      <c r="O16" s="50">
        <f>+(C16-C26)*100/C26</f>
        <v>-9.5623391596810539</v>
      </c>
      <c r="P16" s="50">
        <f t="shared" ref="P16:Y16" si="32">+(D16-D26)*100/D26</f>
        <v>-32.401957204165988</v>
      </c>
      <c r="Q16" s="50">
        <f t="shared" si="32"/>
        <v>-29.719861486186804</v>
      </c>
      <c r="R16" s="50">
        <f t="shared" si="32"/>
        <v>-28.577495299111277</v>
      </c>
      <c r="S16" s="50">
        <f t="shared" si="32"/>
        <v>-21.932357086218932</v>
      </c>
      <c r="T16" s="50">
        <f t="shared" si="32"/>
        <v>-25.78829890698433</v>
      </c>
      <c r="U16" s="50">
        <f t="shared" si="32"/>
        <v>-39.751429855926922</v>
      </c>
      <c r="V16" s="50">
        <f t="shared" si="32"/>
        <v>-90.086502817817689</v>
      </c>
      <c r="W16" s="50">
        <f t="shared" si="32"/>
        <v>4.8715957008032502</v>
      </c>
      <c r="X16" s="50">
        <f t="shared" si="32"/>
        <v>-71.767846651753814</v>
      </c>
      <c r="Y16" s="50">
        <f t="shared" si="32"/>
        <v>-17.586962760152016</v>
      </c>
      <c r="Z16" s="14" t="str">
        <f>+N16</f>
        <v>หนองแสง,รพช.</v>
      </c>
      <c r="AA16" s="15">
        <f t="shared" ref="AA16:AK16" si="33">+O16/100</f>
        <v>-9.5623391596810534E-2</v>
      </c>
      <c r="AB16" s="15">
        <f t="shared" si="33"/>
        <v>-0.32401957204165988</v>
      </c>
      <c r="AC16" s="15">
        <f t="shared" si="33"/>
        <v>-0.29719861486186805</v>
      </c>
      <c r="AD16" s="15">
        <f t="shared" si="33"/>
        <v>-0.28577495299111277</v>
      </c>
      <c r="AE16" s="15">
        <f t="shared" si="33"/>
        <v>-0.21932357086218932</v>
      </c>
      <c r="AF16" s="15">
        <f t="shared" si="33"/>
        <v>-0.2578829890698433</v>
      </c>
      <c r="AG16" s="15">
        <f t="shared" si="33"/>
        <v>-0.39751429855926923</v>
      </c>
      <c r="AH16" s="15">
        <f t="shared" si="33"/>
        <v>-0.90086502817817693</v>
      </c>
      <c r="AI16" s="15">
        <f t="shared" si="33"/>
        <v>4.8715957008032502E-2</v>
      </c>
      <c r="AJ16" s="15">
        <f t="shared" si="33"/>
        <v>-0.71767846651753819</v>
      </c>
      <c r="AK16" s="15">
        <f t="shared" si="33"/>
        <v>-0.17586962760152017</v>
      </c>
      <c r="AL16" s="14" t="str">
        <f>+Z16</f>
        <v>หนองแสง,รพช.</v>
      </c>
      <c r="AM16" s="17" t="str">
        <f>+IF(AND(C16&lt;C28),"OK","Not OK")</f>
        <v>OK</v>
      </c>
      <c r="AN16" s="17" t="str">
        <f t="shared" ref="AN16:AW16" si="34">+IF(AND(D16&lt;D28),"OK","Not OK")</f>
        <v>OK</v>
      </c>
      <c r="AO16" s="17" t="str">
        <f t="shared" si="34"/>
        <v>OK</v>
      </c>
      <c r="AP16" s="17" t="str">
        <f t="shared" si="34"/>
        <v>OK</v>
      </c>
      <c r="AQ16" s="17" t="str">
        <f t="shared" si="34"/>
        <v>OK</v>
      </c>
      <c r="AR16" s="17" t="str">
        <f t="shared" si="34"/>
        <v>OK</v>
      </c>
      <c r="AS16" s="17" t="str">
        <f t="shared" si="34"/>
        <v>OK</v>
      </c>
      <c r="AT16" s="17" t="str">
        <f t="shared" si="34"/>
        <v>OK</v>
      </c>
      <c r="AU16" s="17" t="str">
        <f t="shared" si="34"/>
        <v>OK</v>
      </c>
      <c r="AV16" s="17" t="str">
        <f t="shared" si="34"/>
        <v>OK</v>
      </c>
      <c r="AW16" s="17" t="str">
        <f t="shared" si="34"/>
        <v>OK</v>
      </c>
    </row>
    <row r="17" spans="1:50" ht="13.5" customHeight="1">
      <c r="A17" s="253" t="str">
        <f>+'8.คำนวณ'!E11</f>
        <v>อุดรธานี</v>
      </c>
      <c r="B17" s="14" t="str">
        <f>+'8.คำนวณ'!G11</f>
        <v>นายูง,รพช.</v>
      </c>
      <c r="C17" s="264">
        <f>+'8.คำนวณ'!X11</f>
        <v>11014.425949490842</v>
      </c>
      <c r="D17" s="264">
        <f>+'8.คำนวณ'!Y11</f>
        <v>114.35078391595357</v>
      </c>
      <c r="E17" s="264">
        <f>+'8.คำนวณ'!Z11</f>
        <v>1420.3927295538228</v>
      </c>
      <c r="F17" s="264">
        <f>+'8.คำนวณ'!AA11</f>
        <v>438.37295955960434</v>
      </c>
      <c r="G17" s="264">
        <f>+'8.คำนวณ'!AB11</f>
        <v>868.84366297599161</v>
      </c>
      <c r="H17" s="264">
        <f>+'8.คำนวณ'!AC11</f>
        <v>1027.3808529541959</v>
      </c>
      <c r="I17" s="264">
        <f>+'8.คำนวณ'!AD11</f>
        <v>993.7566337898088</v>
      </c>
      <c r="J17" s="264">
        <f>+'8.คำนวณ'!AE11</f>
        <v>41.694892883132056</v>
      </c>
      <c r="K17" s="264">
        <f>+'8.คำนวณ'!AF11</f>
        <v>412.54066839352964</v>
      </c>
      <c r="L17" s="264">
        <f>+'8.คำนวณ'!AG11</f>
        <v>53.755108889599548</v>
      </c>
      <c r="M17" s="264">
        <f>+'8.คำนวณ'!AH11</f>
        <v>16.090863200935441</v>
      </c>
      <c r="N17" s="14" t="str">
        <f t="shared" ref="N17:N25" si="35">+B17</f>
        <v>นายูง,รพช.</v>
      </c>
      <c r="O17" s="50">
        <f>+(C17-C26)*100/C26</f>
        <v>2.4671583156831289</v>
      </c>
      <c r="P17" s="50">
        <f t="shared" ref="P17:Y17" si="36">+(D17-D26)*100/D26</f>
        <v>48.922158351665068</v>
      </c>
      <c r="Q17" s="50">
        <f t="shared" si="36"/>
        <v>1.2055764760768104</v>
      </c>
      <c r="R17" s="50">
        <f t="shared" si="36"/>
        <v>-24.054512925741136</v>
      </c>
      <c r="S17" s="50">
        <f t="shared" si="36"/>
        <v>18.667750912424196</v>
      </c>
      <c r="T17" s="50">
        <f t="shared" si="36"/>
        <v>57.889827149565036</v>
      </c>
      <c r="U17" s="50">
        <f t="shared" si="36"/>
        <v>82.68040018321318</v>
      </c>
      <c r="V17" s="50">
        <f t="shared" si="36"/>
        <v>-78.548161195447889</v>
      </c>
      <c r="W17" s="50">
        <f t="shared" si="36"/>
        <v>35.119752581011902</v>
      </c>
      <c r="X17" s="50">
        <f t="shared" si="36"/>
        <v>-38.06705197165526</v>
      </c>
      <c r="Y17" s="50">
        <f t="shared" si="36"/>
        <v>-95.845072561276481</v>
      </c>
      <c r="Z17" s="14" t="str">
        <f t="shared" ref="Z17:Z25" si="37">+N17</f>
        <v>นายูง,รพช.</v>
      </c>
      <c r="AA17" s="15">
        <f t="shared" ref="AA17:AA25" si="38">+O17/100</f>
        <v>2.4671583156831288E-2</v>
      </c>
      <c r="AB17" s="15">
        <f t="shared" ref="AB17:AB25" si="39">+P17/100</f>
        <v>0.48922158351665068</v>
      </c>
      <c r="AC17" s="15">
        <f t="shared" ref="AC17:AC25" si="40">+Q17/100</f>
        <v>1.2055764760768105E-2</v>
      </c>
      <c r="AD17" s="15">
        <f t="shared" ref="AD17:AD25" si="41">+R17/100</f>
        <v>-0.24054512925741137</v>
      </c>
      <c r="AE17" s="15">
        <f t="shared" ref="AE17:AE25" si="42">+S17/100</f>
        <v>0.18667750912424197</v>
      </c>
      <c r="AF17" s="15">
        <f t="shared" ref="AF17:AF25" si="43">+T17/100</f>
        <v>0.57889827149565032</v>
      </c>
      <c r="AG17" s="15">
        <f t="shared" ref="AG17:AG25" si="44">+U17/100</f>
        <v>0.82680400183213176</v>
      </c>
      <c r="AH17" s="15">
        <f t="shared" ref="AH17:AH25" si="45">+V17/100</f>
        <v>-0.78548161195447885</v>
      </c>
      <c r="AI17" s="15">
        <f t="shared" ref="AI17:AI25" si="46">+W17/100</f>
        <v>0.35119752581011904</v>
      </c>
      <c r="AJ17" s="15">
        <f t="shared" ref="AJ17:AJ25" si="47">+X17/100</f>
        <v>-0.38067051971655258</v>
      </c>
      <c r="AK17" s="15">
        <f t="shared" ref="AK17:AK25" si="48">+Y17/100</f>
        <v>-0.95845072561276479</v>
      </c>
      <c r="AL17" s="14" t="str">
        <f t="shared" ref="AL17:AL25" si="49">+Z17</f>
        <v>นายูง,รพช.</v>
      </c>
      <c r="AM17" s="17" t="str">
        <f>+IF(AND(C17&lt;C28),"OK","Not OK")</f>
        <v>OK</v>
      </c>
      <c r="AN17" s="17" t="str">
        <f t="shared" ref="AN17:AW17" si="50">+IF(AND(D17&lt;D28),"OK","Not OK")</f>
        <v>OK</v>
      </c>
      <c r="AO17" s="17" t="str">
        <f t="shared" si="50"/>
        <v>OK</v>
      </c>
      <c r="AP17" s="17" t="str">
        <f t="shared" si="50"/>
        <v>OK</v>
      </c>
      <c r="AQ17" s="17" t="str">
        <f t="shared" si="50"/>
        <v>OK</v>
      </c>
      <c r="AR17" s="17" t="str">
        <f t="shared" si="50"/>
        <v>Not OK</v>
      </c>
      <c r="AS17" s="17" t="str">
        <f t="shared" si="50"/>
        <v>Not OK</v>
      </c>
      <c r="AT17" s="17" t="str">
        <f t="shared" si="50"/>
        <v>OK</v>
      </c>
      <c r="AU17" s="17" t="str">
        <f t="shared" si="50"/>
        <v>Not OK</v>
      </c>
      <c r="AV17" s="17" t="str">
        <f t="shared" si="50"/>
        <v>OK</v>
      </c>
      <c r="AW17" s="17" t="str">
        <f t="shared" si="50"/>
        <v>OK</v>
      </c>
    </row>
    <row r="18" spans="1:50" ht="13.2" customHeight="1">
      <c r="A18" s="253" t="str">
        <f>+'8.คำนวณ'!E12</f>
        <v>หนองคาย</v>
      </c>
      <c r="B18" s="14" t="str">
        <f>+'8.คำนวณ'!G12</f>
        <v>ศรีเชียงใหม่,รพช.</v>
      </c>
      <c r="C18" s="264">
        <f>+'8.คำนวณ'!X12</f>
        <v>13196.176215157991</v>
      </c>
      <c r="D18" s="264">
        <f>+'8.คำนวณ'!Y12</f>
        <v>22.484968019629534</v>
      </c>
      <c r="E18" s="264">
        <f>+'8.คำนวณ'!Z12</f>
        <v>1497.5677626962238</v>
      </c>
      <c r="F18" s="264">
        <f>+'8.คำนวณ'!AA12</f>
        <v>546.6957728630116</v>
      </c>
      <c r="G18" s="264">
        <f>+'8.คำนวณ'!AB12</f>
        <v>906.93625925353876</v>
      </c>
      <c r="H18" s="264">
        <f>+'8.คำนวณ'!AC12</f>
        <v>436.88389060169794</v>
      </c>
      <c r="I18" s="264">
        <f>+'8.คำนวณ'!AD12</f>
        <v>964.58963593085502</v>
      </c>
      <c r="J18" s="264">
        <f>+'8.คำนวณ'!AE12</f>
        <v>413.96496375641073</v>
      </c>
      <c r="K18" s="264">
        <f>+'8.คำนวณ'!AF12</f>
        <v>327.48708169572359</v>
      </c>
      <c r="L18" s="264">
        <f>+'8.คำนวณ'!AG12</f>
        <v>2.8498930552007176</v>
      </c>
      <c r="M18" s="266">
        <f>+'8.คำนวณ'!AH12</f>
        <v>118.59578512939295</v>
      </c>
      <c r="N18" s="14" t="str">
        <f t="shared" si="35"/>
        <v>ศรีเชียงใหม่,รพช.</v>
      </c>
      <c r="O18" s="50">
        <f>+(C18-C26)*100/C26</f>
        <v>22.763971867526365</v>
      </c>
      <c r="P18" s="50">
        <f t="shared" ref="P18:Y18" si="51">+(D18-D26)*100/D26</f>
        <v>-70.717210208086485</v>
      </c>
      <c r="Q18" s="50">
        <f t="shared" si="51"/>
        <v>6.7044385557148045</v>
      </c>
      <c r="R18" s="50">
        <f t="shared" si="51"/>
        <v>-5.2882349467210359</v>
      </c>
      <c r="S18" s="50">
        <f t="shared" si="51"/>
        <v>23.870485212388136</v>
      </c>
      <c r="T18" s="50">
        <f t="shared" si="51"/>
        <v>-32.858859717714722</v>
      </c>
      <c r="U18" s="50">
        <f t="shared" si="51"/>
        <v>77.318686198274293</v>
      </c>
      <c r="V18" s="50">
        <f t="shared" si="51"/>
        <v>112.98315115296464</v>
      </c>
      <c r="W18" s="50">
        <f t="shared" si="51"/>
        <v>7.262087940365169</v>
      </c>
      <c r="X18" s="50">
        <f t="shared" si="51"/>
        <v>-96.716548768665291</v>
      </c>
      <c r="Y18" s="50">
        <f t="shared" si="51"/>
        <v>-69.376603629168301</v>
      </c>
      <c r="Z18" s="14" t="str">
        <f t="shared" si="37"/>
        <v>ศรีเชียงใหม่,รพช.</v>
      </c>
      <c r="AA18" s="15">
        <f t="shared" si="38"/>
        <v>0.22763971867526364</v>
      </c>
      <c r="AB18" s="15">
        <f t="shared" si="39"/>
        <v>-0.70717210208086489</v>
      </c>
      <c r="AC18" s="15">
        <f t="shared" si="40"/>
        <v>6.7044385557148048E-2</v>
      </c>
      <c r="AD18" s="15">
        <f t="shared" si="41"/>
        <v>-5.2882349467210356E-2</v>
      </c>
      <c r="AE18" s="15">
        <f t="shared" si="42"/>
        <v>0.23870485212388137</v>
      </c>
      <c r="AF18" s="15">
        <f t="shared" si="43"/>
        <v>-0.32858859717714722</v>
      </c>
      <c r="AG18" s="15">
        <f t="shared" si="44"/>
        <v>0.77318686198274289</v>
      </c>
      <c r="AH18" s="15">
        <f t="shared" si="45"/>
        <v>1.1298315115296464</v>
      </c>
      <c r="AI18" s="15">
        <f t="shared" si="46"/>
        <v>7.2620879403651695E-2</v>
      </c>
      <c r="AJ18" s="15">
        <f t="shared" si="47"/>
        <v>-0.96716548768665289</v>
      </c>
      <c r="AK18" s="15">
        <f t="shared" si="48"/>
        <v>-0.69376603629168299</v>
      </c>
      <c r="AL18" s="14" t="str">
        <f t="shared" si="49"/>
        <v>ศรีเชียงใหม่,รพช.</v>
      </c>
      <c r="AM18" s="17" t="str">
        <f>+IF(AND(C18&lt;C28),"OK","Not OK")</f>
        <v>Not OK</v>
      </c>
      <c r="AN18" s="17" t="str">
        <f t="shared" ref="AN18:AW18" si="52">+IF(AND(D18&lt;D28),"OK","Not OK")</f>
        <v>OK</v>
      </c>
      <c r="AO18" s="17" t="str">
        <f t="shared" si="52"/>
        <v>OK</v>
      </c>
      <c r="AP18" s="17" t="str">
        <f t="shared" si="52"/>
        <v>OK</v>
      </c>
      <c r="AQ18" s="17" t="str">
        <f t="shared" si="52"/>
        <v>Not OK</v>
      </c>
      <c r="AR18" s="17" t="str">
        <f t="shared" si="52"/>
        <v>OK</v>
      </c>
      <c r="AS18" s="17" t="str">
        <f t="shared" si="52"/>
        <v>Not OK</v>
      </c>
      <c r="AT18" s="17" t="str">
        <f t="shared" si="52"/>
        <v>Not OK</v>
      </c>
      <c r="AU18" s="17" t="str">
        <f t="shared" si="52"/>
        <v>OK</v>
      </c>
      <c r="AV18" s="17" t="str">
        <f t="shared" si="52"/>
        <v>OK</v>
      </c>
      <c r="AW18" s="17" t="str">
        <f t="shared" si="52"/>
        <v>OK</v>
      </c>
    </row>
    <row r="19" spans="1:50" ht="13.5" customHeight="1">
      <c r="A19" s="253" t="str">
        <f>+'8.คำนวณ'!E13</f>
        <v>สกลนคร</v>
      </c>
      <c r="B19" s="14" t="str">
        <f>+'8.คำนวณ'!G13</f>
        <v>เต่างอย,รพช.</v>
      </c>
      <c r="C19" s="264">
        <f>+'8.คำนวณ'!X13</f>
        <v>12011.413113439152</v>
      </c>
      <c r="D19" s="264">
        <f>+'8.คำนวณ'!Y13</f>
        <v>50.741229769430397</v>
      </c>
      <c r="E19" s="264">
        <f>+'8.คำนวณ'!Z13</f>
        <v>1245.2630047056214</v>
      </c>
      <c r="F19" s="264">
        <f>+'8.คำนวณ'!AA13</f>
        <v>687.83628546007822</v>
      </c>
      <c r="G19" s="264">
        <f>+'8.คำนวณ'!AB13</f>
        <v>658.36689146699734</v>
      </c>
      <c r="H19" s="264">
        <f>+'8.คำนวณ'!AC13</f>
        <v>709.88046612322614</v>
      </c>
      <c r="I19" s="264">
        <f>+'8.คำนวณ'!AD13</f>
        <v>191.67572682087297</v>
      </c>
      <c r="J19" s="264">
        <f>+'8.คำนวณ'!AE13</f>
        <v>52.15121067048775</v>
      </c>
      <c r="K19" s="264">
        <f>+'8.คำนวณ'!AF13</f>
        <v>263.9653795160433</v>
      </c>
      <c r="L19" s="264">
        <f>+'8.คำนวณ'!AG13</f>
        <v>22.889834534236947</v>
      </c>
      <c r="M19" s="264">
        <f>+'8.คำนวณ'!AH13</f>
        <v>55.480968224888585</v>
      </c>
      <c r="N19" s="14" t="str">
        <f t="shared" si="35"/>
        <v>เต่างอย,รพช.</v>
      </c>
      <c r="O19" s="50">
        <f>+(C19-C26)*100/C26</f>
        <v>11.742125711666015</v>
      </c>
      <c r="P19" s="50">
        <f t="shared" ref="P19:Y19" si="53">+(D19-D26)*100/D26</f>
        <v>-33.918306495954887</v>
      </c>
      <c r="Q19" s="50">
        <f t="shared" si="53"/>
        <v>-11.272736312053611</v>
      </c>
      <c r="R19" s="50">
        <f t="shared" si="53"/>
        <v>19.163512683569017</v>
      </c>
      <c r="S19" s="50">
        <f t="shared" si="53"/>
        <v>-10.079428998780067</v>
      </c>
      <c r="T19" s="50">
        <f t="shared" si="53"/>
        <v>9.0957688872228459</v>
      </c>
      <c r="U19" s="50">
        <f t="shared" si="53"/>
        <v>-64.76461410123126</v>
      </c>
      <c r="V19" s="50">
        <f t="shared" si="53"/>
        <v>-73.168431733323018</v>
      </c>
      <c r="W19" s="50">
        <f t="shared" si="53"/>
        <v>-13.543222516580178</v>
      </c>
      <c r="X19" s="50">
        <f t="shared" si="53"/>
        <v>-73.627903247339731</v>
      </c>
      <c r="Y19" s="50">
        <f t="shared" si="53"/>
        <v>-85.673894910054486</v>
      </c>
      <c r="Z19" s="14" t="str">
        <f t="shared" si="37"/>
        <v>เต่างอย,รพช.</v>
      </c>
      <c r="AA19" s="15">
        <f t="shared" si="38"/>
        <v>0.11742125711666014</v>
      </c>
      <c r="AB19" s="15">
        <f t="shared" si="39"/>
        <v>-0.33918306495954886</v>
      </c>
      <c r="AC19" s="15">
        <f t="shared" si="40"/>
        <v>-0.11272736312053612</v>
      </c>
      <c r="AD19" s="15">
        <f t="shared" si="41"/>
        <v>0.19163512683569017</v>
      </c>
      <c r="AE19" s="15">
        <f t="shared" si="42"/>
        <v>-0.10079428998780067</v>
      </c>
      <c r="AF19" s="15">
        <f t="shared" si="43"/>
        <v>9.0957688872228465E-2</v>
      </c>
      <c r="AG19" s="15">
        <f t="shared" si="44"/>
        <v>-0.64764614101231255</v>
      </c>
      <c r="AH19" s="15">
        <f t="shared" si="45"/>
        <v>-0.73168431733323014</v>
      </c>
      <c r="AI19" s="15">
        <f t="shared" si="46"/>
        <v>-0.13543222516580178</v>
      </c>
      <c r="AJ19" s="15">
        <f t="shared" si="47"/>
        <v>-0.73627903247339732</v>
      </c>
      <c r="AK19" s="15">
        <f t="shared" si="48"/>
        <v>-0.85673894910054482</v>
      </c>
      <c r="AL19" s="14" t="str">
        <f t="shared" si="49"/>
        <v>เต่างอย,รพช.</v>
      </c>
      <c r="AM19" s="17" t="str">
        <f>+IF(AND(C19&lt;C28),"OK","Not OK")</f>
        <v>OK</v>
      </c>
      <c r="AN19" s="17" t="str">
        <f t="shared" ref="AN19:AW19" si="54">+IF(AND(D19&lt;D28),"OK","Not OK")</f>
        <v>OK</v>
      </c>
      <c r="AO19" s="17" t="str">
        <f t="shared" si="54"/>
        <v>OK</v>
      </c>
      <c r="AP19" s="17" t="str">
        <f t="shared" si="54"/>
        <v>OK</v>
      </c>
      <c r="AQ19" s="17" t="str">
        <f t="shared" si="54"/>
        <v>OK</v>
      </c>
      <c r="AR19" s="17" t="str">
        <f t="shared" si="54"/>
        <v>OK</v>
      </c>
      <c r="AS19" s="17" t="str">
        <f t="shared" si="54"/>
        <v>OK</v>
      </c>
      <c r="AT19" s="17" t="str">
        <f t="shared" si="54"/>
        <v>OK</v>
      </c>
      <c r="AU19" s="17" t="str">
        <f t="shared" si="54"/>
        <v>OK</v>
      </c>
      <c r="AV19" s="17" t="str">
        <f t="shared" si="54"/>
        <v>OK</v>
      </c>
      <c r="AW19" s="17" t="str">
        <f t="shared" si="54"/>
        <v>OK</v>
      </c>
    </row>
    <row r="20" spans="1:50" ht="13.5" customHeight="1">
      <c r="A20" s="253" t="str">
        <f>+'8.คำนวณ'!E14</f>
        <v>นครพนม</v>
      </c>
      <c r="B20" s="14" t="str">
        <f>+'8.คำนวณ'!G14</f>
        <v>นาทม,รพช.</v>
      </c>
      <c r="C20" s="264">
        <f>+'8.คำนวณ'!X14</f>
        <v>14393.35598591579</v>
      </c>
      <c r="D20" s="264">
        <f>+'8.คำนวณ'!Y14</f>
        <v>30.908511161509448</v>
      </c>
      <c r="E20" s="264">
        <f>+'8.คำนวณ'!Z14</f>
        <v>1633.0585081297493</v>
      </c>
      <c r="F20" s="264">
        <f>+'8.คำนวณ'!AA14</f>
        <v>672.68006866094731</v>
      </c>
      <c r="G20" s="264">
        <f>+'8.คำนวณ'!AB14</f>
        <v>546.26571357108514</v>
      </c>
      <c r="H20" s="264">
        <f>+'8.คำนวณ'!AC14</f>
        <v>791.28996870549736</v>
      </c>
      <c r="I20" s="264">
        <f>+'8.คำนวณ'!AD14</f>
        <v>570.18784280997011</v>
      </c>
      <c r="J20" s="264">
        <f>+'8.คำนวณ'!AE14</f>
        <v>304.2087147947372</v>
      </c>
      <c r="K20" s="264">
        <f>+'8.คำนวณ'!AF14</f>
        <v>339.49010740852714</v>
      </c>
      <c r="L20" s="264">
        <f>+'8.คำนวณ'!AG14</f>
        <v>93.169294753623177</v>
      </c>
      <c r="M20" s="264">
        <f>+'8.คำนวณ'!AH14</f>
        <v>696.37714023322667</v>
      </c>
      <c r="N20" s="14" t="str">
        <f t="shared" si="35"/>
        <v>นาทม,รพช.</v>
      </c>
      <c r="O20" s="50">
        <f>+(C20-C26)*100/C26</f>
        <v>33.901330243270252</v>
      </c>
      <c r="P20" s="50">
        <f t="shared" ref="P20:Y20" si="55">+(D20-D26)*100/D26</f>
        <v>-59.746999224844508</v>
      </c>
      <c r="Q20" s="50">
        <f t="shared" si="55"/>
        <v>16.358401655822121</v>
      </c>
      <c r="R20" s="50">
        <f t="shared" si="55"/>
        <v>16.537788988910894</v>
      </c>
      <c r="S20" s="50">
        <f t="shared" si="55"/>
        <v>-25.390347662761915</v>
      </c>
      <c r="T20" s="50">
        <f t="shared" si="55"/>
        <v>21.606934784549466</v>
      </c>
      <c r="U20" s="50">
        <f t="shared" si="55"/>
        <v>4.8165514195298487</v>
      </c>
      <c r="V20" s="50">
        <f t="shared" si="55"/>
        <v>56.514044322122309</v>
      </c>
      <c r="W20" s="50">
        <f t="shared" si="55"/>
        <v>11.193447897804401</v>
      </c>
      <c r="X20" s="50">
        <f t="shared" si="55"/>
        <v>7.3432685563789315</v>
      </c>
      <c r="Y20" s="50">
        <f t="shared" si="55"/>
        <v>79.816113748742538</v>
      </c>
      <c r="Z20" s="14" t="str">
        <f t="shared" si="37"/>
        <v>นาทม,รพช.</v>
      </c>
      <c r="AA20" s="15">
        <f t="shared" si="38"/>
        <v>0.3390133024327025</v>
      </c>
      <c r="AB20" s="15">
        <f t="shared" si="39"/>
        <v>-0.5974699922484451</v>
      </c>
      <c r="AC20" s="15">
        <f t="shared" si="40"/>
        <v>0.16358401655822122</v>
      </c>
      <c r="AD20" s="15">
        <f t="shared" si="41"/>
        <v>0.16537788988910893</v>
      </c>
      <c r="AE20" s="15">
        <f t="shared" si="42"/>
        <v>-0.25390347662761914</v>
      </c>
      <c r="AF20" s="15">
        <f t="shared" si="43"/>
        <v>0.21606934784549467</v>
      </c>
      <c r="AG20" s="15">
        <f t="shared" si="44"/>
        <v>4.8165514195298485E-2</v>
      </c>
      <c r="AH20" s="15">
        <f t="shared" si="45"/>
        <v>0.56514044322122314</v>
      </c>
      <c r="AI20" s="15">
        <f t="shared" si="46"/>
        <v>0.11193447897804401</v>
      </c>
      <c r="AJ20" s="15">
        <f t="shared" si="47"/>
        <v>7.3432685563789318E-2</v>
      </c>
      <c r="AK20" s="15">
        <f t="shared" si="48"/>
        <v>0.79816113748742534</v>
      </c>
      <c r="AL20" s="14" t="str">
        <f t="shared" si="49"/>
        <v>นาทม,รพช.</v>
      </c>
      <c r="AM20" s="17" t="str">
        <f>+IF(AND(C20&lt;C28),"OK","Not OK")</f>
        <v>Not OK</v>
      </c>
      <c r="AN20" s="17" t="str">
        <f t="shared" ref="AN20:AW20" si="56">+IF(AND(D20&lt;D28),"OK","Not OK")</f>
        <v>OK</v>
      </c>
      <c r="AO20" s="17" t="str">
        <f t="shared" si="56"/>
        <v>OK</v>
      </c>
      <c r="AP20" s="17" t="str">
        <f t="shared" si="56"/>
        <v>OK</v>
      </c>
      <c r="AQ20" s="17" t="str">
        <f t="shared" si="56"/>
        <v>OK</v>
      </c>
      <c r="AR20" s="17" t="str">
        <f t="shared" si="56"/>
        <v>OK</v>
      </c>
      <c r="AS20" s="17" t="str">
        <f t="shared" si="56"/>
        <v>OK</v>
      </c>
      <c r="AT20" s="17" t="str">
        <f t="shared" si="56"/>
        <v>OK</v>
      </c>
      <c r="AU20" s="17" t="str">
        <f t="shared" si="56"/>
        <v>OK</v>
      </c>
      <c r="AV20" s="17" t="str">
        <f t="shared" si="56"/>
        <v>OK</v>
      </c>
      <c r="AW20" s="17" t="str">
        <f t="shared" si="56"/>
        <v>OK</v>
      </c>
    </row>
    <row r="21" spans="1:50" ht="13.5" customHeight="1">
      <c r="A21" s="253" t="str">
        <f>+'8.คำนวณ'!E15</f>
        <v>หนองคาย</v>
      </c>
      <c r="B21" s="14" t="str">
        <f>+'8.คำนวณ'!G15</f>
        <v>สระใคร,รพช.</v>
      </c>
      <c r="C21" s="264">
        <f>+'8.คำนวณ'!X15</f>
        <v>9909.2241449642388</v>
      </c>
      <c r="D21" s="264">
        <f>+'8.คำนวณ'!Y15</f>
        <v>35.670335304244958</v>
      </c>
      <c r="E21" s="264">
        <f>+'8.คำนวณ'!Z15</f>
        <v>1105.489621134263</v>
      </c>
      <c r="F21" s="264">
        <f>+'8.คำนวณ'!AA15</f>
        <v>484.61828888760886</v>
      </c>
      <c r="G21" s="264">
        <f>+'8.คำนวณ'!AB15</f>
        <v>608.17438171953359</v>
      </c>
      <c r="H21" s="264">
        <f>+'8.คำนวณ'!AC15</f>
        <v>488.39821442346204</v>
      </c>
      <c r="I21" s="264">
        <f>+'8.คำนวณ'!AD15</f>
        <v>262.22504031257023</v>
      </c>
      <c r="J21" s="264">
        <f>+'8.คำนวณ'!AE15</f>
        <v>166.03712697609069</v>
      </c>
      <c r="K21" s="264">
        <f>+'8.คำนวณ'!AF15</f>
        <v>191.9235100349415</v>
      </c>
      <c r="L21" s="264">
        <f>+'8.คำนวณ'!AG15</f>
        <v>11.021872706259389</v>
      </c>
      <c r="M21" s="266">
        <f>+'8.คำนวณ'!AH15</f>
        <v>33.577246699455685</v>
      </c>
      <c r="N21" s="14" t="str">
        <f t="shared" si="35"/>
        <v>สระใคร,รพช.</v>
      </c>
      <c r="O21" s="50">
        <f>+(C21-C26)*100/C26</f>
        <v>-7.8145294267852945</v>
      </c>
      <c r="P21" s="50">
        <f t="shared" ref="P21:Y21" si="57">+(D21-D26)*100/D26</f>
        <v>-53.545545201158497</v>
      </c>
      <c r="Q21" s="50">
        <f t="shared" si="57"/>
        <v>-21.231845202166461</v>
      </c>
      <c r="R21" s="50">
        <f t="shared" si="57"/>
        <v>-16.042786873447351</v>
      </c>
      <c r="S21" s="50">
        <f t="shared" si="57"/>
        <v>-16.934784568710764</v>
      </c>
      <c r="T21" s="50">
        <f t="shared" si="57"/>
        <v>-24.942041275403657</v>
      </c>
      <c r="U21" s="50">
        <f t="shared" si="57"/>
        <v>-51.795667396277565</v>
      </c>
      <c r="V21" s="50">
        <f t="shared" si="57"/>
        <v>-14.574629237073768</v>
      </c>
      <c r="W21" s="50">
        <f t="shared" si="57"/>
        <v>-37.139149719748254</v>
      </c>
      <c r="X21" s="50">
        <f t="shared" si="57"/>
        <v>-87.301354539273092</v>
      </c>
      <c r="Y21" s="50">
        <f t="shared" si="57"/>
        <v>-91.329798663613815</v>
      </c>
      <c r="Z21" s="14" t="str">
        <f t="shared" si="37"/>
        <v>สระใคร,รพช.</v>
      </c>
      <c r="AA21" s="15">
        <f t="shared" si="38"/>
        <v>-7.8145294267852938E-2</v>
      </c>
      <c r="AB21" s="15">
        <f t="shared" si="39"/>
        <v>-0.53545545201158495</v>
      </c>
      <c r="AC21" s="15">
        <f t="shared" si="40"/>
        <v>-0.21231845202166461</v>
      </c>
      <c r="AD21" s="15">
        <f t="shared" si="41"/>
        <v>-0.16042786873447351</v>
      </c>
      <c r="AE21" s="15">
        <f t="shared" si="42"/>
        <v>-0.16934784568710765</v>
      </c>
      <c r="AF21" s="15">
        <f t="shared" si="43"/>
        <v>-0.24942041275403656</v>
      </c>
      <c r="AG21" s="15">
        <f t="shared" si="44"/>
        <v>-0.51795667396277567</v>
      </c>
      <c r="AH21" s="15">
        <f t="shared" si="45"/>
        <v>-0.14574629237073769</v>
      </c>
      <c r="AI21" s="15">
        <f t="shared" si="46"/>
        <v>-0.37139149719748255</v>
      </c>
      <c r="AJ21" s="15">
        <f t="shared" si="47"/>
        <v>-0.87301354539273091</v>
      </c>
      <c r="AK21" s="15">
        <f t="shared" si="48"/>
        <v>-0.91329798663613815</v>
      </c>
      <c r="AL21" s="14" t="str">
        <f t="shared" si="49"/>
        <v>สระใคร,รพช.</v>
      </c>
      <c r="AM21" s="17" t="str">
        <f>+IF(AND(C21&lt;C28),"OK","Not OK")</f>
        <v>OK</v>
      </c>
      <c r="AN21" s="17" t="str">
        <f t="shared" ref="AN21:AW21" si="58">+IF(AND(D21&lt;D28),"OK","Not OK")</f>
        <v>OK</v>
      </c>
      <c r="AO21" s="17" t="str">
        <f t="shared" si="58"/>
        <v>OK</v>
      </c>
      <c r="AP21" s="17" t="str">
        <f t="shared" si="58"/>
        <v>OK</v>
      </c>
      <c r="AQ21" s="17" t="str">
        <f t="shared" si="58"/>
        <v>OK</v>
      </c>
      <c r="AR21" s="17" t="str">
        <f t="shared" si="58"/>
        <v>OK</v>
      </c>
      <c r="AS21" s="17" t="str">
        <f t="shared" si="58"/>
        <v>OK</v>
      </c>
      <c r="AT21" s="17" t="str">
        <f t="shared" si="58"/>
        <v>OK</v>
      </c>
      <c r="AU21" s="17" t="str">
        <f t="shared" si="58"/>
        <v>OK</v>
      </c>
      <c r="AV21" s="17" t="str">
        <f t="shared" si="58"/>
        <v>OK</v>
      </c>
      <c r="AW21" s="17" t="str">
        <f t="shared" si="58"/>
        <v>OK</v>
      </c>
    </row>
    <row r="22" spans="1:50" ht="13.5" customHeight="1">
      <c r="A22" s="253" t="str">
        <f>+'8.คำนวณ'!E16</f>
        <v>อุดรธานี</v>
      </c>
      <c r="B22" s="14" t="str">
        <f>+'8.คำนวณ'!G16</f>
        <v>กู่แก้ว,รพช.</v>
      </c>
      <c r="C22" s="264">
        <f>+'8.คำนวณ'!X16</f>
        <v>9410.8538443107136</v>
      </c>
      <c r="D22" s="264">
        <f>+'8.คำนวณ'!Y16</f>
        <v>134.88306715448201</v>
      </c>
      <c r="E22" s="264">
        <f>+'8.คำนวณ'!Z16</f>
        <v>1020.5236031370091</v>
      </c>
      <c r="F22" s="264">
        <f>+'8.คำนวณ'!AA16</f>
        <v>490.8725594640174</v>
      </c>
      <c r="G22" s="264">
        <f>+'8.คำนวณ'!AB16</f>
        <v>595.24085115794708</v>
      </c>
      <c r="H22" s="264">
        <f>+'8.คำนวณ'!AC16</f>
        <v>287.85941240980173</v>
      </c>
      <c r="I22" s="264">
        <f>+'8.คำนวณ'!AD16</f>
        <v>314.51397462008453</v>
      </c>
      <c r="J22" s="264">
        <f>+'8.คำนวณ'!AE16</f>
        <v>221.95328492042279</v>
      </c>
      <c r="K22" s="264">
        <f>+'8.คำนวณ'!AF16</f>
        <v>203.9051930219056</v>
      </c>
      <c r="L22" s="264">
        <f>+'8.คำนวณ'!AG16</f>
        <v>265.11740745177906</v>
      </c>
      <c r="M22" s="264">
        <f>+'8.คำนวณ'!AH16</f>
        <v>1845.9859931251208</v>
      </c>
      <c r="N22" s="14" t="str">
        <f t="shared" si="35"/>
        <v>กู่แก้ว,รพช.</v>
      </c>
      <c r="O22" s="50">
        <f t="shared" ref="O22:Y22" si="59">+(C22-C26)*100/C26</f>
        <v>-12.450866239169057</v>
      </c>
      <c r="P22" s="50">
        <f t="shared" si="59"/>
        <v>75.661913262455627</v>
      </c>
      <c r="Q22" s="50">
        <f t="shared" si="59"/>
        <v>-27.285829183758612</v>
      </c>
      <c r="R22" s="50">
        <f t="shared" si="59"/>
        <v>-14.959271992199367</v>
      </c>
      <c r="S22" s="50">
        <f t="shared" si="59"/>
        <v>-18.701262300554433</v>
      </c>
      <c r="T22" s="50">
        <f t="shared" si="59"/>
        <v>-55.761222590367595</v>
      </c>
      <c r="U22" s="50">
        <f t="shared" si="59"/>
        <v>-42.183491618368897</v>
      </c>
      <c r="V22" s="50">
        <f t="shared" si="59"/>
        <v>14.193987824824383</v>
      </c>
      <c r="W22" s="50">
        <f t="shared" si="59"/>
        <v>-33.214780161209717</v>
      </c>
      <c r="X22" s="50">
        <f t="shared" si="59"/>
        <v>205.45008569961894</v>
      </c>
      <c r="Y22" s="50">
        <f t="shared" si="59"/>
        <v>376.66416391440043</v>
      </c>
      <c r="Z22" s="14" t="str">
        <f t="shared" si="37"/>
        <v>กู่แก้ว,รพช.</v>
      </c>
      <c r="AA22" s="15">
        <f t="shared" si="38"/>
        <v>-0.12450866239169057</v>
      </c>
      <c r="AB22" s="15">
        <f t="shared" si="39"/>
        <v>0.75661913262455627</v>
      </c>
      <c r="AC22" s="15">
        <f t="shared" si="40"/>
        <v>-0.27285829183758614</v>
      </c>
      <c r="AD22" s="15">
        <f t="shared" si="41"/>
        <v>-0.14959271992199366</v>
      </c>
      <c r="AE22" s="15">
        <f t="shared" si="42"/>
        <v>-0.18701262300554433</v>
      </c>
      <c r="AF22" s="15">
        <f t="shared" si="43"/>
        <v>-0.55761222590367598</v>
      </c>
      <c r="AG22" s="15">
        <f t="shared" si="44"/>
        <v>-0.42183491618368896</v>
      </c>
      <c r="AH22" s="15">
        <f t="shared" si="45"/>
        <v>0.14193987824824383</v>
      </c>
      <c r="AI22" s="15">
        <f t="shared" si="46"/>
        <v>-0.33214780161209717</v>
      </c>
      <c r="AJ22" s="15">
        <f t="shared" si="47"/>
        <v>2.0545008569961896</v>
      </c>
      <c r="AK22" s="15">
        <f t="shared" si="48"/>
        <v>3.7666416391440043</v>
      </c>
      <c r="AL22" s="14" t="str">
        <f t="shared" si="49"/>
        <v>กู่แก้ว,รพช.</v>
      </c>
      <c r="AM22" s="17" t="str">
        <f>+IF(AND(C22&lt;C28),"OK","Not OK")</f>
        <v>OK</v>
      </c>
      <c r="AN22" s="17" t="str">
        <f t="shared" ref="AN22:AW22" si="60">+IF(AND(D22&lt;D28),"OK","Not OK")</f>
        <v>Not OK</v>
      </c>
      <c r="AO22" s="17" t="str">
        <f t="shared" si="60"/>
        <v>OK</v>
      </c>
      <c r="AP22" s="17" t="str">
        <f t="shared" si="60"/>
        <v>OK</v>
      </c>
      <c r="AQ22" s="17" t="str">
        <f t="shared" si="60"/>
        <v>OK</v>
      </c>
      <c r="AR22" s="17" t="str">
        <f t="shared" si="60"/>
        <v>OK</v>
      </c>
      <c r="AS22" s="17" t="str">
        <f t="shared" si="60"/>
        <v>OK</v>
      </c>
      <c r="AT22" s="17" t="str">
        <f t="shared" si="60"/>
        <v>OK</v>
      </c>
      <c r="AU22" s="17" t="str">
        <f t="shared" si="60"/>
        <v>OK</v>
      </c>
      <c r="AV22" s="17" t="str">
        <f t="shared" si="60"/>
        <v>Not OK</v>
      </c>
      <c r="AW22" s="17" t="str">
        <f t="shared" si="60"/>
        <v>Not OK</v>
      </c>
    </row>
    <row r="23" spans="1:50" ht="13.5" customHeight="1">
      <c r="A23" s="253" t="str">
        <f>+'8.คำนวณ'!E17</f>
        <v>หนองคาย</v>
      </c>
      <c r="B23" s="14" t="str">
        <f>+'8.คำนวณ'!G17</f>
        <v>เฝ้าไร่,รพช.</v>
      </c>
      <c r="C23" s="264">
        <f>+'8.คำนวณ'!X17</f>
        <v>10679.998679049486</v>
      </c>
      <c r="D23" s="264">
        <f>+'8.คำนวณ'!Y17</f>
        <v>102.52659458287872</v>
      </c>
      <c r="E23" s="264">
        <f>+'8.คำนวณ'!Z17</f>
        <v>2251.0729682444835</v>
      </c>
      <c r="F23" s="264">
        <f>+'8.คำนวณ'!AA17</f>
        <v>796.94774326989818</v>
      </c>
      <c r="G23" s="264">
        <f>+'8.คำนวณ'!AB17</f>
        <v>798.93001526612102</v>
      </c>
      <c r="H23" s="264">
        <f>+'8.คำนวณ'!AC17</f>
        <v>764.24578248760588</v>
      </c>
      <c r="I23" s="264">
        <f>+'8.คำนวณ'!AD17</f>
        <v>676.27340441200818</v>
      </c>
      <c r="J23" s="264">
        <f>+'8.คำนวณ'!AE17</f>
        <v>288.91516858645406</v>
      </c>
      <c r="K23" s="264">
        <f>+'8.คำนวณ'!AF17</f>
        <v>403.63990149376554</v>
      </c>
      <c r="L23" s="264">
        <f>+'8.คำนวณ'!AG17</f>
        <v>30.492827809571278</v>
      </c>
      <c r="M23" s="264">
        <f>+'8.คำนวณ'!AH17</f>
        <v>369.78310214229538</v>
      </c>
      <c r="N23" s="14" t="str">
        <f t="shared" si="35"/>
        <v>เฝ้าไร่,รพช.</v>
      </c>
      <c r="O23" s="50">
        <f t="shared" ref="O23:Y23" si="61">+(C23-C26)*100/C26</f>
        <v>-0.64401717567148775</v>
      </c>
      <c r="P23" s="50">
        <f t="shared" si="61"/>
        <v>33.523192678334219</v>
      </c>
      <c r="Q23" s="50">
        <f t="shared" si="61"/>
        <v>60.393060806823485</v>
      </c>
      <c r="R23" s="50">
        <f t="shared" si="61"/>
        <v>38.066418595179037</v>
      </c>
      <c r="S23" s="50">
        <f t="shared" si="61"/>
        <v>9.1188577278937668</v>
      </c>
      <c r="T23" s="50">
        <f t="shared" si="61"/>
        <v>17.45073324053071</v>
      </c>
      <c r="U23" s="50">
        <f t="shared" si="61"/>
        <v>24.318059322137994</v>
      </c>
      <c r="V23" s="50">
        <f t="shared" si="61"/>
        <v>48.645582135886926</v>
      </c>
      <c r="W23" s="50">
        <f t="shared" si="61"/>
        <v>32.204477764687269</v>
      </c>
      <c r="X23" s="50">
        <f t="shared" si="61"/>
        <v>-64.868256078766322</v>
      </c>
      <c r="Y23" s="50">
        <f t="shared" si="61"/>
        <v>-4.5158772229191486</v>
      </c>
      <c r="Z23" s="14" t="str">
        <f t="shared" si="37"/>
        <v>เฝ้าไร่,รพช.</v>
      </c>
      <c r="AA23" s="15">
        <f t="shared" si="38"/>
        <v>-6.4401717567148771E-3</v>
      </c>
      <c r="AB23" s="15">
        <f t="shared" si="39"/>
        <v>0.33523192678334218</v>
      </c>
      <c r="AC23" s="15">
        <f t="shared" si="40"/>
        <v>0.60393060806823484</v>
      </c>
      <c r="AD23" s="15">
        <f t="shared" si="41"/>
        <v>0.38066418595179036</v>
      </c>
      <c r="AE23" s="15">
        <f t="shared" si="42"/>
        <v>9.1188577278937671E-2</v>
      </c>
      <c r="AF23" s="15">
        <f t="shared" si="43"/>
        <v>0.17450733240530711</v>
      </c>
      <c r="AG23" s="15">
        <f t="shared" si="44"/>
        <v>0.24318059322137994</v>
      </c>
      <c r="AH23" s="15">
        <f t="shared" si="45"/>
        <v>0.48645582135886928</v>
      </c>
      <c r="AI23" s="15">
        <f t="shared" si="46"/>
        <v>0.32204477764687267</v>
      </c>
      <c r="AJ23" s="15">
        <f t="shared" si="47"/>
        <v>-0.64868256078766318</v>
      </c>
      <c r="AK23" s="15">
        <f t="shared" si="48"/>
        <v>-4.5158772229191485E-2</v>
      </c>
      <c r="AL23" s="14" t="str">
        <f t="shared" si="49"/>
        <v>เฝ้าไร่,รพช.</v>
      </c>
      <c r="AM23" s="17" t="str">
        <f>+IF(AND(C23&lt;C28),"OK","Not OK")</f>
        <v>OK</v>
      </c>
      <c r="AN23" s="17" t="str">
        <f t="shared" ref="AN23:AW23" si="62">+IF(AND(D23&lt;D28),"OK","Not OK")</f>
        <v>OK</v>
      </c>
      <c r="AO23" s="17" t="str">
        <f t="shared" si="62"/>
        <v>Not OK</v>
      </c>
      <c r="AP23" s="17" t="str">
        <f t="shared" si="62"/>
        <v>Not OK</v>
      </c>
      <c r="AQ23" s="17" t="str">
        <f t="shared" si="62"/>
        <v>OK</v>
      </c>
      <c r="AR23" s="17" t="str">
        <f t="shared" si="62"/>
        <v>OK</v>
      </c>
      <c r="AS23" s="17" t="str">
        <f t="shared" si="62"/>
        <v>OK</v>
      </c>
      <c r="AT23" s="17" t="str">
        <f t="shared" si="62"/>
        <v>OK</v>
      </c>
      <c r="AU23" s="17" t="str">
        <f t="shared" si="62"/>
        <v>Not OK</v>
      </c>
      <c r="AV23" s="17" t="str">
        <f t="shared" si="62"/>
        <v>OK</v>
      </c>
      <c r="AW23" s="17" t="str">
        <f t="shared" si="62"/>
        <v>OK</v>
      </c>
    </row>
    <row r="24" spans="1:50" ht="13.5" customHeight="1">
      <c r="A24" s="253" t="str">
        <f>+'8.คำนวณ'!E18</f>
        <v>หนองคาย</v>
      </c>
      <c r="B24" s="14" t="str">
        <f>+'8.คำนวณ'!G18</f>
        <v>รัตนวาปี,รพช.</v>
      </c>
      <c r="C24" s="264">
        <f>+'8.คำนวณ'!X18</f>
        <v>8826.9856335729983</v>
      </c>
      <c r="D24" s="264">
        <f>+'8.คำนวณ'!Y18</f>
        <v>84.962836160237757</v>
      </c>
      <c r="E24" s="264">
        <f>+'8.คำนวณ'!Z18</f>
        <v>1742.0328287305028</v>
      </c>
      <c r="F24" s="264">
        <f>+'8.คำนวณ'!AA18</f>
        <v>720.08121523189698</v>
      </c>
      <c r="G24" s="264">
        <f>+'8.คำนวณ'!AB18</f>
        <v>755.38035834363927</v>
      </c>
      <c r="H24" s="264">
        <f>+'8.คำนวณ'!AC18</f>
        <v>563.80989530186821</v>
      </c>
      <c r="I24" s="264">
        <f>+'8.คำนวณ'!AD18</f>
        <v>480.44329772076424</v>
      </c>
      <c r="J24" s="264">
        <f>+'8.คำนวณ'!AE18</f>
        <v>278.74061290610791</v>
      </c>
      <c r="K24" s="264">
        <f>+'8.คำนวณ'!AF18</f>
        <v>312.84349298642422</v>
      </c>
      <c r="L24" s="264">
        <f>+'8.คำนวณ'!AG18</f>
        <v>176.48101420584129</v>
      </c>
      <c r="M24" s="264">
        <f>+'8.คำนวณ'!AH18</f>
        <v>75.044049393630175</v>
      </c>
      <c r="N24" s="14" t="str">
        <f t="shared" si="35"/>
        <v>รัตนวาปี,รพช.</v>
      </c>
      <c r="O24" s="50">
        <f t="shared" ref="O24:Y24" si="63">+(C24-C26)*100/C26</f>
        <v>-17.882589749727657</v>
      </c>
      <c r="P24" s="50">
        <f t="shared" si="63"/>
        <v>10.649428953291583</v>
      </c>
      <c r="Q24" s="50">
        <f t="shared" si="63"/>
        <v>24.123021051580697</v>
      </c>
      <c r="R24" s="50">
        <f t="shared" si="63"/>
        <v>24.749753449094797</v>
      </c>
      <c r="S24" s="50">
        <f t="shared" si="63"/>
        <v>3.1707912802463292</v>
      </c>
      <c r="T24" s="50">
        <f t="shared" si="63"/>
        <v>-13.352631929577983</v>
      </c>
      <c r="U24" s="50">
        <f t="shared" si="63"/>
        <v>-11.681018361346895</v>
      </c>
      <c r="V24" s="50">
        <f t="shared" si="63"/>
        <v>43.410818037211776</v>
      </c>
      <c r="W24" s="50">
        <f t="shared" si="63"/>
        <v>2.4658624167007406</v>
      </c>
      <c r="X24" s="50">
        <f t="shared" si="63"/>
        <v>103.329315233043</v>
      </c>
      <c r="Y24" s="50">
        <f t="shared" si="63"/>
        <v>-80.622383271495835</v>
      </c>
      <c r="Z24" s="14" t="str">
        <f t="shared" si="37"/>
        <v>รัตนวาปี,รพช.</v>
      </c>
      <c r="AA24" s="15">
        <f t="shared" si="38"/>
        <v>-0.17882589749727656</v>
      </c>
      <c r="AB24" s="15">
        <f t="shared" si="39"/>
        <v>0.10649428953291583</v>
      </c>
      <c r="AC24" s="15">
        <f t="shared" si="40"/>
        <v>0.24123021051580695</v>
      </c>
      <c r="AD24" s="15">
        <f t="shared" si="41"/>
        <v>0.24749753449094797</v>
      </c>
      <c r="AE24" s="15">
        <f t="shared" si="42"/>
        <v>3.1707912802463295E-2</v>
      </c>
      <c r="AF24" s="15">
        <f t="shared" si="43"/>
        <v>-0.13352631929577982</v>
      </c>
      <c r="AG24" s="15">
        <f t="shared" si="44"/>
        <v>-0.11681018361346895</v>
      </c>
      <c r="AH24" s="15">
        <f t="shared" si="45"/>
        <v>0.43410818037211774</v>
      </c>
      <c r="AI24" s="15">
        <f t="shared" si="46"/>
        <v>2.4658624167007405E-2</v>
      </c>
      <c r="AJ24" s="15">
        <f t="shared" si="47"/>
        <v>1.0332931523304301</v>
      </c>
      <c r="AK24" s="15">
        <f t="shared" si="48"/>
        <v>-0.80622383271495834</v>
      </c>
      <c r="AL24" s="14" t="str">
        <f t="shared" si="49"/>
        <v>รัตนวาปี,รพช.</v>
      </c>
      <c r="AM24" s="17" t="str">
        <f>+IF(AND(C24&lt;C28),"OK","Not OK")</f>
        <v>OK</v>
      </c>
      <c r="AN24" s="17" t="str">
        <f t="shared" ref="AN24:AW24" si="64">+IF(AND(D24&lt;D28),"OK","Not OK")</f>
        <v>OK</v>
      </c>
      <c r="AO24" s="17" t="str">
        <f t="shared" si="64"/>
        <v>OK</v>
      </c>
      <c r="AP24" s="17" t="str">
        <f t="shared" si="64"/>
        <v>Not OK</v>
      </c>
      <c r="AQ24" s="17" t="str">
        <f t="shared" si="64"/>
        <v>OK</v>
      </c>
      <c r="AR24" s="17" t="str">
        <f t="shared" si="64"/>
        <v>OK</v>
      </c>
      <c r="AS24" s="17" t="str">
        <f t="shared" si="64"/>
        <v>OK</v>
      </c>
      <c r="AT24" s="17" t="str">
        <f t="shared" si="64"/>
        <v>OK</v>
      </c>
      <c r="AU24" s="17" t="str">
        <f t="shared" si="64"/>
        <v>OK</v>
      </c>
      <c r="AV24" s="17" t="str">
        <f t="shared" si="64"/>
        <v>OK</v>
      </c>
      <c r="AW24" s="17" t="str">
        <f t="shared" si="64"/>
        <v>OK</v>
      </c>
    </row>
    <row r="25" spans="1:50" ht="13.5" customHeight="1">
      <c r="A25" s="253" t="str">
        <f>+'8.คำนวณ'!E19</f>
        <v>เลย</v>
      </c>
      <c r="B25" s="14" t="str">
        <f>+'8.คำนวณ'!G19</f>
        <v>หนองหิน,รพช.</v>
      </c>
      <c r="C25" s="264">
        <f>+'8.คำนวณ'!X19</f>
        <v>8328.4736769380506</v>
      </c>
      <c r="D25" s="264">
        <f>+'8.คำนวณ'!Y19</f>
        <v>139.42218063387318</v>
      </c>
      <c r="E25" s="264">
        <f>+'8.คำนวณ'!Z19</f>
        <v>1132.964268923824</v>
      </c>
      <c r="F25" s="264">
        <f>+'8.คำนวณ'!AA19</f>
        <v>521.83524888805971</v>
      </c>
      <c r="G25" s="264">
        <f>+'8.คำนวณ'!AB19</f>
        <v>1011.9273220067782</v>
      </c>
      <c r="H25" s="264">
        <f>+'8.คำนวณ'!AC19</f>
        <v>954.30759050448341</v>
      </c>
      <c r="I25" s="264">
        <f>+'8.คำนวณ'!AD19</f>
        <v>658.45493705788715</v>
      </c>
      <c r="J25" s="264">
        <f>+'8.คำนวณ'!AE19</f>
        <v>156.7168737406806</v>
      </c>
      <c r="K25" s="264">
        <f>+'8.คำนวณ'!AF19</f>
        <v>277.16460027600345</v>
      </c>
      <c r="L25" s="264">
        <f>+'8.คำนวณ'!AG19</f>
        <v>187.67502967056808</v>
      </c>
      <c r="M25" s="264">
        <f>+'8.คำนวณ'!AH19</f>
        <v>342.62060233882363</v>
      </c>
      <c r="N25" s="14" t="str">
        <f t="shared" si="35"/>
        <v>หนองหิน,รพช.</v>
      </c>
      <c r="O25" s="50">
        <f t="shared" ref="O25:Y25" si="65">+(C25-C26)*100/C26</f>
        <v>-22.520244387111227</v>
      </c>
      <c r="P25" s="50">
        <f t="shared" si="65"/>
        <v>81.57332508846379</v>
      </c>
      <c r="Q25" s="50">
        <f t="shared" si="65"/>
        <v>-19.274226361852389</v>
      </c>
      <c r="R25" s="50">
        <f t="shared" si="65"/>
        <v>-9.5951716795335873</v>
      </c>
      <c r="S25" s="50">
        <f t="shared" si="65"/>
        <v>38.210295484073804</v>
      </c>
      <c r="T25" s="50">
        <f t="shared" si="65"/>
        <v>46.659790358180246</v>
      </c>
      <c r="U25" s="50">
        <f t="shared" si="65"/>
        <v>21.042524209996206</v>
      </c>
      <c r="V25" s="50">
        <f t="shared" si="65"/>
        <v>-19.369858489347692</v>
      </c>
      <c r="W25" s="50">
        <f t="shared" si="65"/>
        <v>-9.2200719038345653</v>
      </c>
      <c r="X25" s="50">
        <f t="shared" si="65"/>
        <v>116.22629176841275</v>
      </c>
      <c r="Y25" s="50">
        <f t="shared" si="65"/>
        <v>-11.529684644462977</v>
      </c>
      <c r="Z25" s="14" t="str">
        <f t="shared" si="37"/>
        <v>หนองหิน,รพช.</v>
      </c>
      <c r="AA25" s="15">
        <f t="shared" si="38"/>
        <v>-0.22520244387111227</v>
      </c>
      <c r="AB25" s="15">
        <f t="shared" si="39"/>
        <v>0.81573325088463788</v>
      </c>
      <c r="AC25" s="15">
        <f t="shared" si="40"/>
        <v>-0.1927422636185239</v>
      </c>
      <c r="AD25" s="15">
        <f t="shared" si="41"/>
        <v>-9.5951716795335873E-2</v>
      </c>
      <c r="AE25" s="15">
        <f t="shared" si="42"/>
        <v>0.38210295484073803</v>
      </c>
      <c r="AF25" s="15">
        <f t="shared" si="43"/>
        <v>0.46659790358180248</v>
      </c>
      <c r="AG25" s="15">
        <f t="shared" si="44"/>
        <v>0.21042524209996205</v>
      </c>
      <c r="AH25" s="15">
        <f t="shared" si="45"/>
        <v>-0.19369858489347691</v>
      </c>
      <c r="AI25" s="15">
        <f t="shared" si="46"/>
        <v>-9.2200719038345647E-2</v>
      </c>
      <c r="AJ25" s="15">
        <f t="shared" si="47"/>
        <v>1.1622629176841275</v>
      </c>
      <c r="AK25" s="15">
        <f t="shared" si="48"/>
        <v>-0.11529684644462977</v>
      </c>
      <c r="AL25" s="14" t="str">
        <f t="shared" si="49"/>
        <v>หนองหิน,รพช.</v>
      </c>
      <c r="AM25" s="17" t="str">
        <f>+IF(AND(C25&lt;C28),"OK","Not OK")</f>
        <v>OK</v>
      </c>
      <c r="AN25" s="17" t="str">
        <f t="shared" ref="AN25:AW25" si="66">+IF(AND(D25&lt;D28),"OK","Not OK")</f>
        <v>Not OK</v>
      </c>
      <c r="AO25" s="17" t="str">
        <f t="shared" si="66"/>
        <v>OK</v>
      </c>
      <c r="AP25" s="17" t="str">
        <f t="shared" si="66"/>
        <v>OK</v>
      </c>
      <c r="AQ25" s="17" t="str">
        <f t="shared" si="66"/>
        <v>Not OK</v>
      </c>
      <c r="AR25" s="17" t="str">
        <f t="shared" si="66"/>
        <v>Not OK</v>
      </c>
      <c r="AS25" s="17" t="str">
        <f t="shared" si="66"/>
        <v>OK</v>
      </c>
      <c r="AT25" s="17" t="str">
        <f t="shared" si="66"/>
        <v>OK</v>
      </c>
      <c r="AU25" s="17" t="str">
        <f t="shared" si="66"/>
        <v>OK</v>
      </c>
      <c r="AV25" s="17" t="str">
        <f t="shared" si="66"/>
        <v>Not OK</v>
      </c>
      <c r="AW25" s="17" t="str">
        <f t="shared" si="66"/>
        <v>OK</v>
      </c>
    </row>
    <row r="26" spans="1:50" ht="13.5" customHeight="1">
      <c r="B26" s="18" t="s">
        <v>144</v>
      </c>
      <c r="C26" s="19">
        <f>AVERAGE(C16:C25)</f>
        <v>10749.225537764354</v>
      </c>
      <c r="D26" s="19">
        <f t="shared" ref="D26:M26" si="67">AVERAGE(D16:D25)</f>
        <v>76.785607448641329</v>
      </c>
      <c r="E26" s="19">
        <f t="shared" si="67"/>
        <v>1403.4727917286043</v>
      </c>
      <c r="F26" s="19">
        <f t="shared" si="67"/>
        <v>577.2205518031202</v>
      </c>
      <c r="G26" s="19">
        <f t="shared" si="67"/>
        <v>732.16493638376187</v>
      </c>
      <c r="H26" s="19">
        <f t="shared" si="67"/>
        <v>650.69477337573119</v>
      </c>
      <c r="I26" s="19">
        <f t="shared" si="67"/>
        <v>543.9864554671185</v>
      </c>
      <c r="J26" s="19">
        <f t="shared" si="67"/>
        <v>194.36512302285396</v>
      </c>
      <c r="K26" s="19">
        <f t="shared" si="67"/>
        <v>305.31484887539909</v>
      </c>
      <c r="L26" s="19">
        <f t="shared" si="67"/>
        <v>86.795656594608644</v>
      </c>
      <c r="M26" s="19">
        <f t="shared" si="67"/>
        <v>387.27182214952995</v>
      </c>
      <c r="V26" s="49"/>
      <c r="W26" s="49"/>
      <c r="X26" s="49"/>
      <c r="Y26" s="49"/>
      <c r="Z26" s="49"/>
      <c r="AA26" s="49"/>
      <c r="AB26" s="49"/>
      <c r="AC26" s="49"/>
      <c r="AD26" s="49"/>
      <c r="AE26" s="49"/>
      <c r="AF26" s="49"/>
      <c r="AG26" s="49"/>
      <c r="AL26" s="49"/>
      <c r="AM26" s="49"/>
      <c r="AN26" s="49"/>
      <c r="AO26" s="49"/>
      <c r="AP26" s="49"/>
      <c r="AQ26" s="49"/>
      <c r="AR26" s="49"/>
      <c r="AS26" s="49"/>
      <c r="AX26" s="49"/>
    </row>
    <row r="27" spans="1:50" ht="13.2" customHeight="1">
      <c r="B27" s="20" t="s">
        <v>268</v>
      </c>
      <c r="C27" s="21">
        <f>STDEV(C16:C25)</f>
        <v>1944.9054344190954</v>
      </c>
      <c r="D27" s="21">
        <f t="shared" ref="D27:M27" si="68">STDEV(D16:D25)</f>
        <v>44.071056372101694</v>
      </c>
      <c r="E27" s="21">
        <f t="shared" si="68"/>
        <v>394.76136943772866</v>
      </c>
      <c r="F27" s="21">
        <f t="shared" si="68"/>
        <v>131.89089787590817</v>
      </c>
      <c r="G27" s="21">
        <f t="shared" si="68"/>
        <v>160.69377899667685</v>
      </c>
      <c r="H27" s="21">
        <f t="shared" si="68"/>
        <v>237.96558218479663</v>
      </c>
      <c r="I27" s="21">
        <f t="shared" si="68"/>
        <v>282.34299503219097</v>
      </c>
      <c r="J27" s="21">
        <f t="shared" si="68"/>
        <v>130.60605606606532</v>
      </c>
      <c r="K27" s="21">
        <f t="shared" si="68"/>
        <v>73.595278584041324</v>
      </c>
      <c r="L27" s="21">
        <f t="shared" si="68"/>
        <v>91.331991821536789</v>
      </c>
      <c r="M27" s="21">
        <f t="shared" si="68"/>
        <v>555.07406146782614</v>
      </c>
      <c r="V27" s="49"/>
      <c r="W27" s="49"/>
      <c r="X27" s="49"/>
      <c r="Y27" s="49"/>
      <c r="Z27" s="49"/>
      <c r="AA27" s="49"/>
      <c r="AB27" s="49"/>
      <c r="AC27" s="49"/>
      <c r="AD27" s="49"/>
      <c r="AE27" s="49"/>
      <c r="AF27" s="49"/>
      <c r="AG27" s="49"/>
      <c r="AL27" s="49"/>
      <c r="AM27" s="49"/>
      <c r="AN27" s="49"/>
      <c r="AO27" s="49"/>
      <c r="AP27" s="49"/>
      <c r="AQ27" s="49"/>
      <c r="AR27" s="49"/>
      <c r="AS27" s="49"/>
      <c r="AX27" s="49"/>
    </row>
    <row r="28" spans="1:50" ht="13.2" customHeight="1">
      <c r="B28" s="20" t="s">
        <v>269</v>
      </c>
      <c r="C28" s="21">
        <f>+C26+C27</f>
        <v>12694.13097218345</v>
      </c>
      <c r="D28" s="21">
        <f t="shared" ref="D28:M28" si="69">+D26+D27</f>
        <v>120.85666382074302</v>
      </c>
      <c r="E28" s="21">
        <f t="shared" si="69"/>
        <v>1798.234161166333</v>
      </c>
      <c r="F28" s="21">
        <f t="shared" si="69"/>
        <v>709.1114496790284</v>
      </c>
      <c r="G28" s="21">
        <f t="shared" si="69"/>
        <v>892.85871538043875</v>
      </c>
      <c r="H28" s="21">
        <f t="shared" si="69"/>
        <v>888.66035556052782</v>
      </c>
      <c r="I28" s="21">
        <f t="shared" si="69"/>
        <v>826.32945049930947</v>
      </c>
      <c r="J28" s="21">
        <f t="shared" si="69"/>
        <v>324.97117908891926</v>
      </c>
      <c r="K28" s="21">
        <f t="shared" si="69"/>
        <v>378.91012745944045</v>
      </c>
      <c r="L28" s="21">
        <f t="shared" si="69"/>
        <v>178.12764841614543</v>
      </c>
      <c r="M28" s="21">
        <f t="shared" si="69"/>
        <v>942.34588361735609</v>
      </c>
      <c r="V28" s="49"/>
      <c r="W28" s="49"/>
      <c r="X28" s="49"/>
      <c r="Y28" s="49"/>
      <c r="Z28" s="49"/>
      <c r="AA28" s="49"/>
      <c r="AB28" s="49"/>
      <c r="AC28" s="49"/>
      <c r="AD28" s="49"/>
      <c r="AE28" s="49"/>
      <c r="AF28" s="49"/>
      <c r="AG28" s="49"/>
      <c r="AL28" s="49"/>
      <c r="AM28" s="49"/>
      <c r="AN28" s="49"/>
      <c r="AO28" s="49"/>
      <c r="AP28" s="49"/>
      <c r="AQ28" s="49"/>
      <c r="AR28" s="49"/>
      <c r="AS28" s="49"/>
      <c r="AX28" s="49"/>
    </row>
    <row r="29" spans="1:50" ht="13.5" customHeight="1">
      <c r="B29" s="423" t="s">
        <v>147</v>
      </c>
      <c r="C29" s="435" t="s">
        <v>248</v>
      </c>
      <c r="D29" s="436"/>
      <c r="E29" s="436"/>
      <c r="F29" s="436"/>
      <c r="G29" s="436"/>
      <c r="H29" s="436"/>
      <c r="I29" s="436"/>
      <c r="J29" s="436"/>
      <c r="K29" s="436"/>
      <c r="L29" s="436"/>
      <c r="M29" s="437"/>
      <c r="N29" s="423" t="s">
        <v>147</v>
      </c>
      <c r="O29" s="435" t="s">
        <v>719</v>
      </c>
      <c r="P29" s="436"/>
      <c r="Q29" s="436"/>
      <c r="R29" s="436"/>
      <c r="S29" s="436"/>
      <c r="T29" s="436"/>
      <c r="U29" s="436"/>
      <c r="V29" s="436"/>
      <c r="W29" s="436"/>
      <c r="X29" s="436"/>
      <c r="Y29" s="437"/>
      <c r="Z29" s="423" t="s">
        <v>147</v>
      </c>
      <c r="AA29" s="435" t="s">
        <v>719</v>
      </c>
      <c r="AB29" s="436"/>
      <c r="AC29" s="436"/>
      <c r="AD29" s="436"/>
      <c r="AE29" s="436"/>
      <c r="AF29" s="436"/>
      <c r="AG29" s="436"/>
      <c r="AH29" s="436"/>
      <c r="AI29" s="436"/>
      <c r="AJ29" s="436"/>
      <c r="AK29" s="437"/>
      <c r="AL29" s="423" t="s">
        <v>147</v>
      </c>
      <c r="AM29" s="435" t="s">
        <v>720</v>
      </c>
      <c r="AN29" s="436"/>
      <c r="AO29" s="436"/>
      <c r="AP29" s="436"/>
      <c r="AQ29" s="436"/>
      <c r="AR29" s="436"/>
      <c r="AS29" s="436"/>
      <c r="AT29" s="436"/>
      <c r="AU29" s="436"/>
      <c r="AV29" s="436"/>
      <c r="AW29" s="437"/>
    </row>
    <row r="30" spans="1:50" ht="13.5" customHeight="1">
      <c r="B30" s="423"/>
      <c r="C30" s="38" t="s">
        <v>5</v>
      </c>
      <c r="D30" s="38" t="s">
        <v>8</v>
      </c>
      <c r="E30" s="38" t="s">
        <v>11</v>
      </c>
      <c r="F30" s="38" t="s">
        <v>17</v>
      </c>
      <c r="G30" s="38" t="s">
        <v>20</v>
      </c>
      <c r="H30" s="38" t="s">
        <v>23</v>
      </c>
      <c r="I30" s="38" t="s">
        <v>26</v>
      </c>
      <c r="J30" s="38" t="s">
        <v>29</v>
      </c>
      <c r="K30" s="38" t="s">
        <v>32</v>
      </c>
      <c r="L30" s="38" t="s">
        <v>35</v>
      </c>
      <c r="M30" s="38" t="s">
        <v>38</v>
      </c>
      <c r="N30" s="423"/>
      <c r="O30" s="38" t="s">
        <v>5</v>
      </c>
      <c r="P30" s="38" t="s">
        <v>8</v>
      </c>
      <c r="Q30" s="38" t="s">
        <v>11</v>
      </c>
      <c r="R30" s="38" t="s">
        <v>17</v>
      </c>
      <c r="S30" s="38" t="s">
        <v>20</v>
      </c>
      <c r="T30" s="38" t="s">
        <v>23</v>
      </c>
      <c r="U30" s="38" t="s">
        <v>26</v>
      </c>
      <c r="V30" s="38" t="s">
        <v>29</v>
      </c>
      <c r="W30" s="38" t="s">
        <v>32</v>
      </c>
      <c r="X30" s="38" t="s">
        <v>35</v>
      </c>
      <c r="Y30" s="38" t="s">
        <v>38</v>
      </c>
      <c r="Z30" s="423"/>
      <c r="AA30" s="38" t="s">
        <v>5</v>
      </c>
      <c r="AB30" s="38" t="s">
        <v>8</v>
      </c>
      <c r="AC30" s="38" t="s">
        <v>11</v>
      </c>
      <c r="AD30" s="38" t="s">
        <v>17</v>
      </c>
      <c r="AE30" s="38" t="s">
        <v>20</v>
      </c>
      <c r="AF30" s="38" t="s">
        <v>23</v>
      </c>
      <c r="AG30" s="38" t="s">
        <v>26</v>
      </c>
      <c r="AH30" s="38" t="s">
        <v>29</v>
      </c>
      <c r="AI30" s="38" t="s">
        <v>32</v>
      </c>
      <c r="AJ30" s="38" t="s">
        <v>35</v>
      </c>
      <c r="AK30" s="38" t="s">
        <v>38</v>
      </c>
      <c r="AL30" s="423"/>
      <c r="AM30" s="12" t="s">
        <v>5</v>
      </c>
      <c r="AN30" s="13" t="s">
        <v>8</v>
      </c>
      <c r="AO30" s="12" t="s">
        <v>11</v>
      </c>
      <c r="AP30" s="12" t="s">
        <v>17</v>
      </c>
      <c r="AQ30" s="12" t="s">
        <v>20</v>
      </c>
      <c r="AR30" s="12" t="s">
        <v>23</v>
      </c>
      <c r="AS30" s="12" t="s">
        <v>26</v>
      </c>
      <c r="AT30" s="38" t="s">
        <v>29</v>
      </c>
      <c r="AU30" s="38" t="s">
        <v>32</v>
      </c>
      <c r="AV30" s="38" t="s">
        <v>35</v>
      </c>
      <c r="AW30" s="38" t="s">
        <v>38</v>
      </c>
    </row>
    <row r="31" spans="1:50" ht="13.5" customHeight="1">
      <c r="A31" s="253" t="str">
        <f>+'8.คำนวณ'!E20</f>
        <v>อุดรธานี</v>
      </c>
      <c r="B31" s="14" t="str">
        <f>+'8.คำนวณ'!G20</f>
        <v>ทุ่งฝน,รพช.</v>
      </c>
      <c r="C31" s="264">
        <f>+'8.คำนวณ'!X20</f>
        <v>10818.791708366331</v>
      </c>
      <c r="D31" s="264">
        <f>+'8.คำนวณ'!Y20</f>
        <v>45.777488295349471</v>
      </c>
      <c r="E31" s="264">
        <f>+'8.คำนวณ'!Z20</f>
        <v>1599.670279500941</v>
      </c>
      <c r="F31" s="264">
        <f>+'8.คำนวณ'!AA20</f>
        <v>589.5043626154378</v>
      </c>
      <c r="G31" s="264">
        <f>+'8.คำนวณ'!AB20</f>
        <v>520.61650638215974</v>
      </c>
      <c r="H31" s="264">
        <f>+'8.คำนวณ'!AC20</f>
        <v>759.86978512352664</v>
      </c>
      <c r="I31" s="264">
        <f>+'8.คำนวณ'!AD20</f>
        <v>423.13148793043035</v>
      </c>
      <c r="J31" s="264">
        <f>+'8.คำนวณ'!AE20</f>
        <v>187.1264425784035</v>
      </c>
      <c r="K31" s="264">
        <f>+'8.คำนวณ'!AF20</f>
        <v>411.5204939920369</v>
      </c>
      <c r="L31" s="264">
        <f>+'8.คำนวณ'!AG20</f>
        <v>140.5344137302848</v>
      </c>
      <c r="M31" s="264">
        <f>+'8.คำนวณ'!AH20</f>
        <v>138.38104837414727</v>
      </c>
      <c r="N31" s="14" t="str">
        <f>+B31</f>
        <v>ทุ่งฝน,รพช.</v>
      </c>
      <c r="O31" s="50">
        <f t="shared" ref="O31:Y31" si="70">+(C31-C44)*100/C44</f>
        <v>4.3638907303696373</v>
      </c>
      <c r="P31" s="50">
        <f t="shared" si="70"/>
        <v>-31.816569766741967</v>
      </c>
      <c r="Q31" s="50">
        <f t="shared" si="70"/>
        <v>16.699481031324517</v>
      </c>
      <c r="R31" s="50">
        <f t="shared" si="70"/>
        <v>-9.161487742956453</v>
      </c>
      <c r="S31" s="50">
        <f t="shared" si="70"/>
        <v>-22.04877935988884</v>
      </c>
      <c r="T31" s="50">
        <f t="shared" si="70"/>
        <v>7.7426581163650416</v>
      </c>
      <c r="U31" s="50">
        <f t="shared" si="70"/>
        <v>-38.381833605799372</v>
      </c>
      <c r="V31" s="50">
        <f t="shared" si="70"/>
        <v>1.6357203268338458</v>
      </c>
      <c r="W31" s="50">
        <f t="shared" si="70"/>
        <v>12.515215193941009</v>
      </c>
      <c r="X31" s="50">
        <f t="shared" si="70"/>
        <v>146.30910682486163</v>
      </c>
      <c r="Y31" s="50">
        <f t="shared" si="70"/>
        <v>-67.104996382897085</v>
      </c>
      <c r="Z31" s="14" t="str">
        <f>+N31</f>
        <v>ทุ่งฝน,รพช.</v>
      </c>
      <c r="AA31" s="15">
        <f t="shared" ref="AA31:AK31" si="71">+O31/100</f>
        <v>4.3638907303696371E-2</v>
      </c>
      <c r="AB31" s="15">
        <f t="shared" si="71"/>
        <v>-0.31816569766741964</v>
      </c>
      <c r="AC31" s="15">
        <f t="shared" si="71"/>
        <v>0.16699481031324517</v>
      </c>
      <c r="AD31" s="15">
        <f t="shared" si="71"/>
        <v>-9.1614877429564534E-2</v>
      </c>
      <c r="AE31" s="15">
        <f t="shared" si="71"/>
        <v>-0.2204877935988884</v>
      </c>
      <c r="AF31" s="15">
        <f t="shared" si="71"/>
        <v>7.7426581163650421E-2</v>
      </c>
      <c r="AG31" s="15">
        <f t="shared" si="71"/>
        <v>-0.3838183360579937</v>
      </c>
      <c r="AH31" s="15">
        <f t="shared" si="71"/>
        <v>1.635720326833846E-2</v>
      </c>
      <c r="AI31" s="15">
        <f t="shared" si="71"/>
        <v>0.12515215193941009</v>
      </c>
      <c r="AJ31" s="15">
        <f t="shared" si="71"/>
        <v>1.4630910682486162</v>
      </c>
      <c r="AK31" s="15">
        <f t="shared" si="71"/>
        <v>-0.67104996382897086</v>
      </c>
      <c r="AL31" s="14" t="str">
        <f>+Z31</f>
        <v>ทุ่งฝน,รพช.</v>
      </c>
      <c r="AM31" s="17" t="str">
        <f>+IF(AND(C31&lt;C46),"OK","Not OK")</f>
        <v>OK</v>
      </c>
      <c r="AN31" s="17" t="str">
        <f t="shared" ref="AN31:AW31" si="72">+IF(AND(D31&lt;D46),"OK","Not OK")</f>
        <v>OK</v>
      </c>
      <c r="AO31" s="17" t="str">
        <f t="shared" si="72"/>
        <v>OK</v>
      </c>
      <c r="AP31" s="17" t="str">
        <f t="shared" si="72"/>
        <v>OK</v>
      </c>
      <c r="AQ31" s="17" t="str">
        <f t="shared" si="72"/>
        <v>OK</v>
      </c>
      <c r="AR31" s="17" t="str">
        <f t="shared" si="72"/>
        <v>OK</v>
      </c>
      <c r="AS31" s="17" t="str">
        <f t="shared" si="72"/>
        <v>OK</v>
      </c>
      <c r="AT31" s="17" t="str">
        <f t="shared" si="72"/>
        <v>OK</v>
      </c>
      <c r="AU31" s="17" t="str">
        <f t="shared" si="72"/>
        <v>OK</v>
      </c>
      <c r="AV31" s="17" t="str">
        <f t="shared" si="72"/>
        <v>Not OK</v>
      </c>
      <c r="AW31" s="17" t="str">
        <f t="shared" si="72"/>
        <v>OK</v>
      </c>
    </row>
    <row r="32" spans="1:50" ht="13.5" customHeight="1">
      <c r="A32" s="253" t="str">
        <f>+'8.คำนวณ'!E21</f>
        <v>อุดรธานี</v>
      </c>
      <c r="B32" s="14" t="str">
        <f>+'8.คำนวณ'!G21</f>
        <v>ไชยวาน,รพช.</v>
      </c>
      <c r="C32" s="264">
        <f>+'8.คำนวณ'!X21</f>
        <v>9757.9938204179762</v>
      </c>
      <c r="D32" s="264">
        <f>+'8.คำนวณ'!Y21</f>
        <v>55.874479665460903</v>
      </c>
      <c r="E32" s="264">
        <f>+'8.คำนวณ'!Z21</f>
        <v>1006.6939589209856</v>
      </c>
      <c r="F32" s="264">
        <f>+'8.คำนวณ'!AA21</f>
        <v>515.54383842502011</v>
      </c>
      <c r="G32" s="264">
        <f>+'8.คำนวณ'!AB21</f>
        <v>843.31156699996802</v>
      </c>
      <c r="H32" s="264">
        <f>+'8.คำนวณ'!AC21</f>
        <v>455.07068769209985</v>
      </c>
      <c r="I32" s="264">
        <f>+'8.คำนวณ'!AD21</f>
        <v>656.91313699251907</v>
      </c>
      <c r="J32" s="264">
        <f>+'8.คำนวณ'!AE21</f>
        <v>85.18081008262233</v>
      </c>
      <c r="K32" s="264">
        <f>+'8.คำนวณ'!AF21</f>
        <v>280.12708888769373</v>
      </c>
      <c r="L32" s="264">
        <f>+'8.คำนวณ'!AG21</f>
        <v>164.12381105120002</v>
      </c>
      <c r="M32" s="264">
        <f>+'8.คำนวณ'!AH21</f>
        <v>500.1002909234283</v>
      </c>
      <c r="N32" s="14" t="str">
        <f t="shared" ref="N32:N43" si="73">+B32</f>
        <v>ไชยวาน,รพช.</v>
      </c>
      <c r="O32" s="50">
        <f>+(C32-C44)*100/C44</f>
        <v>-5.8691369356714844</v>
      </c>
      <c r="P32" s="50">
        <f t="shared" ref="P32:Y32" si="74">+(D32-D44)*100/D44</f>
        <v>-16.777572821168164</v>
      </c>
      <c r="Q32" s="50">
        <f t="shared" si="74"/>
        <v>-26.559451613929024</v>
      </c>
      <c r="R32" s="50">
        <f t="shared" si="74"/>
        <v>-20.558288868228871</v>
      </c>
      <c r="S32" s="50">
        <f t="shared" si="74"/>
        <v>26.267925088256561</v>
      </c>
      <c r="T32" s="50">
        <f t="shared" si="74"/>
        <v>-35.475095229877446</v>
      </c>
      <c r="U32" s="50">
        <f t="shared" si="74"/>
        <v>-4.3375779483550154</v>
      </c>
      <c r="V32" s="50">
        <f t="shared" si="74"/>
        <v>-53.73495658079851</v>
      </c>
      <c r="W32" s="50">
        <f t="shared" si="74"/>
        <v>-23.40950171861672</v>
      </c>
      <c r="X32" s="50">
        <f t="shared" si="74"/>
        <v>187.65331021551705</v>
      </c>
      <c r="Y32" s="50">
        <f t="shared" si="74"/>
        <v>18.880446940693751</v>
      </c>
      <c r="Z32" s="14" t="str">
        <f t="shared" ref="Z32:Z43" si="75">+N32</f>
        <v>ไชยวาน,รพช.</v>
      </c>
      <c r="AA32" s="15">
        <f t="shared" ref="AA32:AA43" si="76">+O32/100</f>
        <v>-5.8691369356714845E-2</v>
      </c>
      <c r="AB32" s="15">
        <f t="shared" ref="AB32:AB43" si="77">+P32/100</f>
        <v>-0.16777572821168163</v>
      </c>
      <c r="AC32" s="15">
        <f t="shared" ref="AC32:AC43" si="78">+Q32/100</f>
        <v>-0.26559451613929025</v>
      </c>
      <c r="AD32" s="15">
        <f t="shared" ref="AD32:AD43" si="79">+R32/100</f>
        <v>-0.20558288868228872</v>
      </c>
      <c r="AE32" s="15">
        <f t="shared" ref="AE32:AE43" si="80">+S32/100</f>
        <v>0.26267925088256561</v>
      </c>
      <c r="AF32" s="15">
        <f t="shared" ref="AF32:AF43" si="81">+T32/100</f>
        <v>-0.35475095229877446</v>
      </c>
      <c r="AG32" s="15">
        <f t="shared" ref="AG32:AG43" si="82">+U32/100</f>
        <v>-4.3375779483550155E-2</v>
      </c>
      <c r="AH32" s="15">
        <f t="shared" ref="AH32:AH43" si="83">+V32/100</f>
        <v>-0.5373495658079851</v>
      </c>
      <c r="AI32" s="15">
        <f t="shared" ref="AI32:AI43" si="84">+W32/100</f>
        <v>-0.23409501718616721</v>
      </c>
      <c r="AJ32" s="15">
        <f t="shared" ref="AJ32:AJ43" si="85">+X32/100</f>
        <v>1.8765331021551706</v>
      </c>
      <c r="AK32" s="15">
        <f t="shared" ref="AK32:AK43" si="86">+Y32/100</f>
        <v>0.18880446940693751</v>
      </c>
      <c r="AL32" s="14" t="str">
        <f t="shared" ref="AL32:AL43" si="87">+Z32</f>
        <v>ไชยวาน,รพช.</v>
      </c>
      <c r="AM32" s="17" t="str">
        <f>+IF(AND(C32&lt;C46),"OK","Not OK")</f>
        <v>OK</v>
      </c>
      <c r="AN32" s="17" t="str">
        <f t="shared" ref="AN32:AW32" si="88">+IF(AND(D32&lt;D46),"OK","Not OK")</f>
        <v>OK</v>
      </c>
      <c r="AO32" s="17" t="str">
        <f t="shared" si="88"/>
        <v>OK</v>
      </c>
      <c r="AP32" s="17" t="str">
        <f t="shared" si="88"/>
        <v>OK</v>
      </c>
      <c r="AQ32" s="17" t="str">
        <f t="shared" si="88"/>
        <v>OK</v>
      </c>
      <c r="AR32" s="17" t="str">
        <f t="shared" si="88"/>
        <v>OK</v>
      </c>
      <c r="AS32" s="17" t="str">
        <f t="shared" si="88"/>
        <v>OK</v>
      </c>
      <c r="AT32" s="17" t="str">
        <f t="shared" si="88"/>
        <v>OK</v>
      </c>
      <c r="AU32" s="17" t="str">
        <f t="shared" si="88"/>
        <v>OK</v>
      </c>
      <c r="AV32" s="17" t="str">
        <f t="shared" si="88"/>
        <v>Not OK</v>
      </c>
      <c r="AW32" s="17" t="str">
        <f t="shared" si="88"/>
        <v>OK</v>
      </c>
    </row>
    <row r="33" spans="1:49" ht="13.5" customHeight="1">
      <c r="A33" s="253" t="str">
        <f>+'8.คำนวณ'!E22</f>
        <v>อุดรธานี</v>
      </c>
      <c r="B33" s="14" t="str">
        <f>+'8.คำนวณ'!G22</f>
        <v>สร้างคอม,รพช.</v>
      </c>
      <c r="C33" s="264">
        <f>+'8.คำนวณ'!X22</f>
        <v>8989.9395199369883</v>
      </c>
      <c r="D33" s="264">
        <f>+'8.คำนวณ'!Y22</f>
        <v>10.852514232072423</v>
      </c>
      <c r="E33" s="264">
        <f>+'8.คำนวณ'!Z22</f>
        <v>1080.5908089820189</v>
      </c>
      <c r="F33" s="264">
        <f>+'8.คำนวณ'!AA22</f>
        <v>722.27232622367626</v>
      </c>
      <c r="G33" s="264">
        <f>+'8.คำนวณ'!AB22</f>
        <v>198.19354409827281</v>
      </c>
      <c r="H33" s="264">
        <f>+'8.คำนวณ'!AC22</f>
        <v>398.80755760312968</v>
      </c>
      <c r="I33" s="264">
        <f>+'8.คำนวณ'!AD22</f>
        <v>723.88447283920277</v>
      </c>
      <c r="J33" s="264">
        <f>+'8.คำนวณ'!AE22</f>
        <v>101.59637419573178</v>
      </c>
      <c r="K33" s="264">
        <f>+'8.คำนวณ'!AF22</f>
        <v>418.64835137606917</v>
      </c>
      <c r="L33" s="264">
        <f>+'8.คำนวณ'!AG22</f>
        <v>45.054540262764547</v>
      </c>
      <c r="M33" s="264">
        <f>+'8.คำนวณ'!AH22</f>
        <v>121.91670661987776</v>
      </c>
      <c r="N33" s="14" t="str">
        <f t="shared" si="73"/>
        <v>สร้างคอม,รพช.</v>
      </c>
      <c r="O33" s="50">
        <f>+(C33-C44)*100/C44</f>
        <v>-13.278202314793408</v>
      </c>
      <c r="P33" s="50">
        <f t="shared" ref="P33:Y33" si="89">+(D33-D44)*100/D44</f>
        <v>-83.8356870472266</v>
      </c>
      <c r="Q33" s="50">
        <f t="shared" si="89"/>
        <v>-21.168513142119334</v>
      </c>
      <c r="R33" s="50">
        <f t="shared" si="89"/>
        <v>11.297129791376015</v>
      </c>
      <c r="S33" s="50">
        <f t="shared" si="89"/>
        <v>-70.324742884526643</v>
      </c>
      <c r="T33" s="50">
        <f t="shared" si="89"/>
        <v>-43.452697851288477</v>
      </c>
      <c r="U33" s="50">
        <f t="shared" si="89"/>
        <v>5.4150664034672191</v>
      </c>
      <c r="V33" s="50">
        <f t="shared" si="89"/>
        <v>-44.819018992190948</v>
      </c>
      <c r="W33" s="50">
        <f t="shared" si="89"/>
        <v>14.464066877258707</v>
      </c>
      <c r="X33" s="50">
        <f t="shared" si="89"/>
        <v>-21.034689824625822</v>
      </c>
      <c r="Y33" s="50">
        <f t="shared" si="89"/>
        <v>-71.018787960018116</v>
      </c>
      <c r="Z33" s="14" t="str">
        <f t="shared" si="75"/>
        <v>สร้างคอม,รพช.</v>
      </c>
      <c r="AA33" s="15">
        <f t="shared" si="76"/>
        <v>-0.13278202314793408</v>
      </c>
      <c r="AB33" s="15">
        <f t="shared" si="77"/>
        <v>-0.83835687047226604</v>
      </c>
      <c r="AC33" s="15">
        <f t="shared" si="78"/>
        <v>-0.21168513142119333</v>
      </c>
      <c r="AD33" s="15">
        <f t="shared" si="79"/>
        <v>0.11297129791376015</v>
      </c>
      <c r="AE33" s="15">
        <f t="shared" si="80"/>
        <v>-0.70324742884526648</v>
      </c>
      <c r="AF33" s="15">
        <f t="shared" si="81"/>
        <v>-0.43452697851288474</v>
      </c>
      <c r="AG33" s="15">
        <f t="shared" si="82"/>
        <v>5.415066403467219E-2</v>
      </c>
      <c r="AH33" s="15">
        <f t="shared" si="83"/>
        <v>-0.44819018992190945</v>
      </c>
      <c r="AI33" s="15">
        <f t="shared" si="84"/>
        <v>0.14464066877258708</v>
      </c>
      <c r="AJ33" s="15">
        <f t="shared" si="85"/>
        <v>-0.21034689824625821</v>
      </c>
      <c r="AK33" s="15">
        <f t="shared" si="86"/>
        <v>-0.71018787960018115</v>
      </c>
      <c r="AL33" s="14" t="str">
        <f t="shared" si="87"/>
        <v>สร้างคอม,รพช.</v>
      </c>
      <c r="AM33" s="17" t="str">
        <f>+IF(AND(C33&lt;C46),"OK","Not OK")</f>
        <v>OK</v>
      </c>
      <c r="AN33" s="17" t="str">
        <f t="shared" ref="AN33:AW33" si="90">+IF(AND(D33&lt;D46),"OK","Not OK")</f>
        <v>OK</v>
      </c>
      <c r="AO33" s="17" t="str">
        <f t="shared" si="90"/>
        <v>OK</v>
      </c>
      <c r="AP33" s="17" t="str">
        <f t="shared" si="90"/>
        <v>OK</v>
      </c>
      <c r="AQ33" s="17" t="str">
        <f t="shared" si="90"/>
        <v>OK</v>
      </c>
      <c r="AR33" s="17" t="str">
        <f t="shared" si="90"/>
        <v>OK</v>
      </c>
      <c r="AS33" s="17" t="str">
        <f t="shared" si="90"/>
        <v>OK</v>
      </c>
      <c r="AT33" s="17" t="str">
        <f t="shared" si="90"/>
        <v>OK</v>
      </c>
      <c r="AU33" s="17" t="str">
        <f t="shared" si="90"/>
        <v>OK</v>
      </c>
      <c r="AV33" s="17" t="str">
        <f t="shared" si="90"/>
        <v>OK</v>
      </c>
      <c r="AW33" s="17" t="str">
        <f t="shared" si="90"/>
        <v>OK</v>
      </c>
    </row>
    <row r="34" spans="1:49" ht="13.5" customHeight="1">
      <c r="A34" s="253" t="str">
        <f>+'8.คำนวณ'!E23</f>
        <v>อุดรธานี</v>
      </c>
      <c r="B34" s="14" t="str">
        <f>+'8.คำนวณ'!G23</f>
        <v>พิบูลย์รักษ์,รพช.</v>
      </c>
      <c r="C34" s="264">
        <f>+'8.คำนวณ'!X23</f>
        <v>9497.8625652709488</v>
      </c>
      <c r="D34" s="264">
        <f>+'8.คำนวณ'!Y23</f>
        <v>14.486630572179484</v>
      </c>
      <c r="E34" s="264">
        <f>+'8.คำนวณ'!Z23</f>
        <v>1092.948325268281</v>
      </c>
      <c r="F34" s="264">
        <f>+'8.คำนวณ'!AA23</f>
        <v>553.77377712681448</v>
      </c>
      <c r="G34" s="264">
        <f>+'8.คำนวณ'!AB23</f>
        <v>580.35653445493085</v>
      </c>
      <c r="H34" s="264">
        <f>+'8.คำนวณ'!AC23</f>
        <v>626.00225270962369</v>
      </c>
      <c r="I34" s="264">
        <f>+'8.คำนวณ'!AD23</f>
        <v>475.92199416077329</v>
      </c>
      <c r="J34" s="264">
        <f>+'8.คำนวณ'!AE23</f>
        <v>94.767717628488995</v>
      </c>
      <c r="K34" s="264">
        <f>+'8.คำนวณ'!AF23</f>
        <v>334.33513264526408</v>
      </c>
      <c r="L34" s="264">
        <f>+'8.คำนวณ'!AG23</f>
        <v>22.599389649008653</v>
      </c>
      <c r="M34" s="264">
        <f>+'8.คำนวณ'!AH23</f>
        <v>299.96974833597204</v>
      </c>
      <c r="N34" s="14" t="str">
        <f t="shared" si="73"/>
        <v>พิบูลย์รักษ์,รพช.</v>
      </c>
      <c r="O34" s="50">
        <f>+(C34-C44)*100/C44</f>
        <v>-8.3785031033114503</v>
      </c>
      <c r="P34" s="50">
        <f t="shared" ref="P34:Y34" si="91">+(D34-D44)*100/D44</f>
        <v>-78.422840533312353</v>
      </c>
      <c r="Q34" s="50">
        <f t="shared" si="91"/>
        <v>-20.267005027651621</v>
      </c>
      <c r="R34" s="50">
        <f t="shared" si="91"/>
        <v>-14.667321853258002</v>
      </c>
      <c r="S34" s="50">
        <f t="shared" si="91"/>
        <v>-13.103984002346575</v>
      </c>
      <c r="T34" s="50">
        <f t="shared" si="91"/>
        <v>-11.23854637435948</v>
      </c>
      <c r="U34" s="50">
        <f t="shared" si="91"/>
        <v>-30.694260617919589</v>
      </c>
      <c r="V34" s="50">
        <f t="shared" si="91"/>
        <v>-48.527930568306083</v>
      </c>
      <c r="W34" s="50">
        <f t="shared" si="91"/>
        <v>-8.5882964623272944</v>
      </c>
      <c r="X34" s="50">
        <f t="shared" si="91"/>
        <v>-60.390943887114304</v>
      </c>
      <c r="Y34" s="50">
        <f t="shared" si="91"/>
        <v>-28.693227342417483</v>
      </c>
      <c r="Z34" s="14" t="str">
        <f t="shared" si="75"/>
        <v>พิบูลย์รักษ์,รพช.</v>
      </c>
      <c r="AA34" s="15">
        <f t="shared" si="76"/>
        <v>-8.3785031033114507E-2</v>
      </c>
      <c r="AB34" s="15">
        <f t="shared" si="77"/>
        <v>-0.78422840533312355</v>
      </c>
      <c r="AC34" s="15">
        <f t="shared" si="78"/>
        <v>-0.20267005027651622</v>
      </c>
      <c r="AD34" s="15">
        <f t="shared" si="79"/>
        <v>-0.14667321853258003</v>
      </c>
      <c r="AE34" s="15">
        <f t="shared" si="80"/>
        <v>-0.13103984002346575</v>
      </c>
      <c r="AF34" s="15">
        <f t="shared" si="81"/>
        <v>-0.1123854637435948</v>
      </c>
      <c r="AG34" s="15">
        <f t="shared" si="82"/>
        <v>-0.30694260617919589</v>
      </c>
      <c r="AH34" s="15">
        <f t="shared" si="83"/>
        <v>-0.48527930568306082</v>
      </c>
      <c r="AI34" s="15">
        <f t="shared" si="84"/>
        <v>-8.5882964623272939E-2</v>
      </c>
      <c r="AJ34" s="15">
        <f t="shared" si="85"/>
        <v>-0.60390943887114301</v>
      </c>
      <c r="AK34" s="15">
        <f t="shared" si="86"/>
        <v>-0.28693227342417482</v>
      </c>
      <c r="AL34" s="14" t="str">
        <f t="shared" si="87"/>
        <v>พิบูลย์รักษ์,รพช.</v>
      </c>
      <c r="AM34" s="17" t="str">
        <f>+IF(AND(C34&lt;C46),"OK","Not OK")</f>
        <v>OK</v>
      </c>
      <c r="AN34" s="17" t="str">
        <f t="shared" ref="AN34:AW34" si="92">+IF(AND(D34&lt;D46),"OK","Not OK")</f>
        <v>OK</v>
      </c>
      <c r="AO34" s="17" t="str">
        <f t="shared" si="92"/>
        <v>OK</v>
      </c>
      <c r="AP34" s="17" t="str">
        <f t="shared" si="92"/>
        <v>OK</v>
      </c>
      <c r="AQ34" s="17" t="str">
        <f t="shared" si="92"/>
        <v>OK</v>
      </c>
      <c r="AR34" s="17" t="str">
        <f t="shared" si="92"/>
        <v>OK</v>
      </c>
      <c r="AS34" s="17" t="str">
        <f t="shared" si="92"/>
        <v>OK</v>
      </c>
      <c r="AT34" s="17" t="str">
        <f t="shared" si="92"/>
        <v>OK</v>
      </c>
      <c r="AU34" s="17" t="str">
        <f t="shared" si="92"/>
        <v>OK</v>
      </c>
      <c r="AV34" s="17" t="str">
        <f t="shared" si="92"/>
        <v>OK</v>
      </c>
      <c r="AW34" s="17" t="str">
        <f t="shared" si="92"/>
        <v>OK</v>
      </c>
    </row>
    <row r="35" spans="1:49" ht="13.5" customHeight="1">
      <c r="A35" s="253" t="str">
        <f>+'8.คำนวณ'!E24</f>
        <v>เลย</v>
      </c>
      <c r="B35" s="14" t="str">
        <f>+'8.คำนวณ'!G24</f>
        <v>นาด้วง,รพช.</v>
      </c>
      <c r="C35" s="264">
        <f>+'8.คำนวณ'!X24</f>
        <v>8056.2980917791701</v>
      </c>
      <c r="D35" s="264">
        <f>+'8.คำนวณ'!Y24</f>
        <v>87.136062918446598</v>
      </c>
      <c r="E35" s="264">
        <f>+'8.คำนวณ'!Z24</f>
        <v>1152.520445480822</v>
      </c>
      <c r="F35" s="264">
        <f>+'8.คำนวณ'!AA24</f>
        <v>426.05492843044738</v>
      </c>
      <c r="G35" s="264">
        <f>+'8.คำนวณ'!AB24</f>
        <v>556.39618402208043</v>
      </c>
      <c r="H35" s="264">
        <f>+'8.คำนวณ'!AC24</f>
        <v>482.02240878389091</v>
      </c>
      <c r="I35" s="264">
        <f>+'8.คำนวณ'!AD24</f>
        <v>436.9765070904856</v>
      </c>
      <c r="J35" s="264">
        <f>+'8.คำนวณ'!AE24</f>
        <v>147.82859273125717</v>
      </c>
      <c r="K35" s="264">
        <f>+'8.คำนวณ'!AF24</f>
        <v>267.95926181556518</v>
      </c>
      <c r="L35" s="264">
        <f>+'8.คำนวณ'!AG24</f>
        <v>102.35579673572043</v>
      </c>
      <c r="M35" s="264">
        <f>+'8.คำนวณ'!AH24</f>
        <v>307.47458552419204</v>
      </c>
      <c r="N35" s="14" t="str">
        <f t="shared" si="73"/>
        <v>นาด้วง,รพช.</v>
      </c>
      <c r="O35" s="50">
        <f>+(C35-C44)*100/C44</f>
        <v>-22.284610296033883</v>
      </c>
      <c r="P35" s="50">
        <f t="shared" ref="P35:Y35" si="93">+(D35-D44)*100/D44</f>
        <v>29.785094989675418</v>
      </c>
      <c r="Q35" s="50">
        <f t="shared" si="93"/>
        <v>-15.921087245827181</v>
      </c>
      <c r="R35" s="50">
        <f t="shared" si="93"/>
        <v>-34.347905982079524</v>
      </c>
      <c r="S35" s="50">
        <f t="shared" si="93"/>
        <v>-16.691535569208515</v>
      </c>
      <c r="T35" s="50">
        <f t="shared" si="93"/>
        <v>-31.653585113156051</v>
      </c>
      <c r="U35" s="50">
        <f t="shared" si="93"/>
        <v>-36.365664356595573</v>
      </c>
      <c r="V35" s="50">
        <f t="shared" si="93"/>
        <v>-19.708485342212708</v>
      </c>
      <c r="W35" s="50">
        <f t="shared" si="93"/>
        <v>-26.736348622843309</v>
      </c>
      <c r="X35" s="50">
        <f t="shared" si="93"/>
        <v>79.394955321818429</v>
      </c>
      <c r="Y35" s="50">
        <f t="shared" si="93"/>
        <v>-26.9092283819183</v>
      </c>
      <c r="Z35" s="14" t="str">
        <f t="shared" si="75"/>
        <v>นาด้วง,รพช.</v>
      </c>
      <c r="AA35" s="15">
        <f t="shared" si="76"/>
        <v>-0.22284610296033883</v>
      </c>
      <c r="AB35" s="15">
        <f t="shared" si="77"/>
        <v>0.2978509498967542</v>
      </c>
      <c r="AC35" s="15">
        <f t="shared" si="78"/>
        <v>-0.15921087245827181</v>
      </c>
      <c r="AD35" s="15">
        <f t="shared" si="79"/>
        <v>-0.34347905982079524</v>
      </c>
      <c r="AE35" s="15">
        <f t="shared" si="80"/>
        <v>-0.16691535569208515</v>
      </c>
      <c r="AF35" s="15">
        <f t="shared" si="81"/>
        <v>-0.31653585113156052</v>
      </c>
      <c r="AG35" s="15">
        <f t="shared" si="82"/>
        <v>-0.36365664356595573</v>
      </c>
      <c r="AH35" s="15">
        <f t="shared" si="83"/>
        <v>-0.19708485342212709</v>
      </c>
      <c r="AI35" s="15">
        <f t="shared" si="84"/>
        <v>-0.26736348622843309</v>
      </c>
      <c r="AJ35" s="15">
        <f t="shared" si="85"/>
        <v>0.79394955321818428</v>
      </c>
      <c r="AK35" s="15">
        <f t="shared" si="86"/>
        <v>-0.26909228381918299</v>
      </c>
      <c r="AL35" s="14" t="str">
        <f t="shared" si="87"/>
        <v>นาด้วง,รพช.</v>
      </c>
      <c r="AM35" s="17" t="str">
        <f>+IF(AND(C35&lt;C46),"OK","Not OK")</f>
        <v>OK</v>
      </c>
      <c r="AN35" s="17" t="str">
        <f t="shared" ref="AN35:AW35" si="94">+IF(AND(D35&lt;D46),"OK","Not OK")</f>
        <v>OK</v>
      </c>
      <c r="AO35" s="17" t="str">
        <f t="shared" si="94"/>
        <v>OK</v>
      </c>
      <c r="AP35" s="17" t="str">
        <f t="shared" si="94"/>
        <v>OK</v>
      </c>
      <c r="AQ35" s="17" t="str">
        <f t="shared" si="94"/>
        <v>OK</v>
      </c>
      <c r="AR35" s="17" t="str">
        <f t="shared" si="94"/>
        <v>OK</v>
      </c>
      <c r="AS35" s="17" t="str">
        <f t="shared" si="94"/>
        <v>OK</v>
      </c>
      <c r="AT35" s="17" t="str">
        <f t="shared" si="94"/>
        <v>OK</v>
      </c>
      <c r="AU35" s="17" t="str">
        <f t="shared" si="94"/>
        <v>OK</v>
      </c>
      <c r="AV35" s="17" t="str">
        <f t="shared" si="94"/>
        <v>OK</v>
      </c>
      <c r="AW35" s="17" t="str">
        <f t="shared" si="94"/>
        <v>OK</v>
      </c>
    </row>
    <row r="36" spans="1:49" ht="13.5" customHeight="1">
      <c r="A36" s="253" t="str">
        <f>+'8.คำนวณ'!E25</f>
        <v>เลย</v>
      </c>
      <c r="B36" s="14" t="str">
        <f>+'8.คำนวณ'!G25</f>
        <v>ภูเรือ,รพช.</v>
      </c>
      <c r="C36" s="264">
        <f>+'8.คำนวณ'!X25</f>
        <v>9138.3920595642321</v>
      </c>
      <c r="D36" s="264">
        <f>+'8.คำนวณ'!Y25</f>
        <v>81.532409090807121</v>
      </c>
      <c r="E36" s="264">
        <f>+'8.คำนวณ'!Z25</f>
        <v>1143.6594555940831</v>
      </c>
      <c r="F36" s="264">
        <f>+'8.คำนวณ'!AA25</f>
        <v>434.04728291581586</v>
      </c>
      <c r="G36" s="264">
        <f>+'8.คำนวณ'!AB25</f>
        <v>447.0299507682908</v>
      </c>
      <c r="H36" s="264">
        <f>+'8.คำนวณ'!AC25</f>
        <v>597.572554928096</v>
      </c>
      <c r="I36" s="264">
        <f>+'8.คำนวณ'!AD25</f>
        <v>549.93761750422709</v>
      </c>
      <c r="J36" s="264">
        <f>+'8.คำนวณ'!AE25</f>
        <v>149.10985558005257</v>
      </c>
      <c r="K36" s="264">
        <f>+'8.คำนวณ'!AF25</f>
        <v>271.35536908282921</v>
      </c>
      <c r="L36" s="264">
        <f>+'8.คำนวณ'!AG25</f>
        <v>28.336781925410317</v>
      </c>
      <c r="M36" s="264">
        <f>+'8.คำนวณ'!AH25</f>
        <v>609.50366754922516</v>
      </c>
      <c r="N36" s="14" t="str">
        <f t="shared" si="73"/>
        <v>ภูเรือ,รพช.</v>
      </c>
      <c r="O36" s="50">
        <f>+(C36-C44)*100/C44</f>
        <v>-11.846149175964372</v>
      </c>
      <c r="P36" s="50">
        <f t="shared" ref="P36:Y36" si="95">+(D36-D44)*100/D44</f>
        <v>21.43871439878134</v>
      </c>
      <c r="Q36" s="50">
        <f t="shared" si="95"/>
        <v>-16.567516034595361</v>
      </c>
      <c r="R36" s="50">
        <f t="shared" si="95"/>
        <v>-33.116339878546896</v>
      </c>
      <c r="S36" s="50">
        <f t="shared" si="95"/>
        <v>-33.066796964946995</v>
      </c>
      <c r="T36" s="50">
        <f t="shared" si="95"/>
        <v>-15.269620208843865</v>
      </c>
      <c r="U36" s="50">
        <f t="shared" si="95"/>
        <v>-19.915797834981365</v>
      </c>
      <c r="V36" s="50">
        <f t="shared" si="95"/>
        <v>-19.012581167628884</v>
      </c>
      <c r="W36" s="50">
        <f t="shared" si="95"/>
        <v>-25.807807406606059</v>
      </c>
      <c r="X36" s="50">
        <f t="shared" si="95"/>
        <v>-50.335243439133436</v>
      </c>
      <c r="Y36" s="50">
        <f t="shared" si="95"/>
        <v>44.887075103377924</v>
      </c>
      <c r="Z36" s="14" t="str">
        <f t="shared" si="75"/>
        <v>ภูเรือ,รพช.</v>
      </c>
      <c r="AA36" s="15">
        <f t="shared" si="76"/>
        <v>-0.11846149175964373</v>
      </c>
      <c r="AB36" s="15">
        <f t="shared" si="77"/>
        <v>0.21438714398781339</v>
      </c>
      <c r="AC36" s="15">
        <f t="shared" si="78"/>
        <v>-0.16567516034595361</v>
      </c>
      <c r="AD36" s="15">
        <f t="shared" si="79"/>
        <v>-0.33116339878546897</v>
      </c>
      <c r="AE36" s="15">
        <f t="shared" si="80"/>
        <v>-0.33066796964946993</v>
      </c>
      <c r="AF36" s="15">
        <f t="shared" si="81"/>
        <v>-0.15269620208843865</v>
      </c>
      <c r="AG36" s="15">
        <f t="shared" si="82"/>
        <v>-0.19915797834981366</v>
      </c>
      <c r="AH36" s="15">
        <f t="shared" si="83"/>
        <v>-0.19012581167628884</v>
      </c>
      <c r="AI36" s="15">
        <f t="shared" si="84"/>
        <v>-0.25807807406606059</v>
      </c>
      <c r="AJ36" s="15">
        <f t="shared" si="85"/>
        <v>-0.50335243439133437</v>
      </c>
      <c r="AK36" s="15">
        <f t="shared" si="86"/>
        <v>0.44887075103377927</v>
      </c>
      <c r="AL36" s="14" t="str">
        <f t="shared" si="87"/>
        <v>ภูเรือ,รพช.</v>
      </c>
      <c r="AM36" s="17" t="str">
        <f>+IF(AND(C36&lt;C46),"OK","Not OK")</f>
        <v>OK</v>
      </c>
      <c r="AN36" s="17" t="str">
        <f t="shared" ref="AN36:AW36" si="96">+IF(AND(D36&lt;D46),"OK","Not OK")</f>
        <v>OK</v>
      </c>
      <c r="AO36" s="17" t="str">
        <f t="shared" si="96"/>
        <v>OK</v>
      </c>
      <c r="AP36" s="17" t="str">
        <f t="shared" si="96"/>
        <v>OK</v>
      </c>
      <c r="AQ36" s="17" t="str">
        <f t="shared" si="96"/>
        <v>OK</v>
      </c>
      <c r="AR36" s="17" t="str">
        <f t="shared" si="96"/>
        <v>OK</v>
      </c>
      <c r="AS36" s="17" t="str">
        <f t="shared" si="96"/>
        <v>OK</v>
      </c>
      <c r="AT36" s="17" t="str">
        <f t="shared" si="96"/>
        <v>OK</v>
      </c>
      <c r="AU36" s="17" t="str">
        <f t="shared" si="96"/>
        <v>OK</v>
      </c>
      <c r="AV36" s="17" t="str">
        <f t="shared" si="96"/>
        <v>OK</v>
      </c>
      <c r="AW36" s="17" t="str">
        <f t="shared" si="96"/>
        <v>OK</v>
      </c>
    </row>
    <row r="37" spans="1:49" ht="13.5" customHeight="1">
      <c r="A37" s="253" t="str">
        <f>+'8.คำนวณ'!E26</f>
        <v>สกลนคร</v>
      </c>
      <c r="B37" s="14" t="str">
        <f>+'8.คำนวณ'!G26</f>
        <v>กุดบาก,รพช.</v>
      </c>
      <c r="C37" s="264">
        <f>+'8.คำนวณ'!X26</f>
        <v>11027.088730467351</v>
      </c>
      <c r="D37" s="264">
        <f>+'8.คำนวณ'!Y26</f>
        <v>55.787859364274546</v>
      </c>
      <c r="E37" s="264">
        <f>+'8.คำนวณ'!Z26</f>
        <v>1097.0902102664907</v>
      </c>
      <c r="F37" s="264">
        <f>+'8.คำนวณ'!AA26</f>
        <v>681.02202654949463</v>
      </c>
      <c r="G37" s="264">
        <f>+'8.คำนวณ'!AB26</f>
        <v>732.58512354050299</v>
      </c>
      <c r="H37" s="264">
        <f>+'8.คำนวณ'!AC26</f>
        <v>695.34356872209923</v>
      </c>
      <c r="I37" s="264">
        <f>+'8.คำนวณ'!AD26</f>
        <v>886.46293283623481</v>
      </c>
      <c r="J37" s="264">
        <f>+'8.คำนวณ'!AE26</f>
        <v>169.79356668353219</v>
      </c>
      <c r="K37" s="264">
        <f>+'8.คำนวณ'!AF26</f>
        <v>358.31059373097202</v>
      </c>
      <c r="L37" s="264">
        <f>+'8.คำนวณ'!AG26</f>
        <v>18.156587011053041</v>
      </c>
      <c r="M37" s="264">
        <f>+'8.คำนวณ'!AH26</f>
        <v>98.555892494664633</v>
      </c>
      <c r="N37" s="14" t="str">
        <f t="shared" si="73"/>
        <v>กุดบาก,รพช.</v>
      </c>
      <c r="O37" s="50">
        <f>+(C37-C44)*100/C44</f>
        <v>6.3732359733510133</v>
      </c>
      <c r="P37" s="50">
        <f t="shared" ref="P37:Y37" si="97">+(D37-D44)*100/D44</f>
        <v>-16.906589713152687</v>
      </c>
      <c r="Q37" s="50">
        <f t="shared" si="97"/>
        <v>-19.964845366391121</v>
      </c>
      <c r="R37" s="50">
        <f t="shared" si="97"/>
        <v>4.9407462085045646</v>
      </c>
      <c r="S37" s="50">
        <f t="shared" si="97"/>
        <v>9.6890012182020957</v>
      </c>
      <c r="T37" s="50">
        <f t="shared" si="97"/>
        <v>-1.4065753567772088</v>
      </c>
      <c r="U37" s="50">
        <f t="shared" si="97"/>
        <v>29.090417649974068</v>
      </c>
      <c r="V37" s="50">
        <f t="shared" si="97"/>
        <v>-7.7784453177289565</v>
      </c>
      <c r="W37" s="50">
        <f t="shared" si="97"/>
        <v>-2.0330842607094888</v>
      </c>
      <c r="X37" s="50">
        <f t="shared" si="97"/>
        <v>-68.177668295088736</v>
      </c>
      <c r="Y37" s="50">
        <f t="shared" si="97"/>
        <v>-76.571962142292321</v>
      </c>
      <c r="Z37" s="14" t="str">
        <f t="shared" si="75"/>
        <v>กุดบาก,รพช.</v>
      </c>
      <c r="AA37" s="15">
        <f t="shared" si="76"/>
        <v>6.373235973351013E-2</v>
      </c>
      <c r="AB37" s="15">
        <f t="shared" si="77"/>
        <v>-0.16906589713152687</v>
      </c>
      <c r="AC37" s="15">
        <f t="shared" si="78"/>
        <v>-0.19964845366391121</v>
      </c>
      <c r="AD37" s="15">
        <f t="shared" si="79"/>
        <v>4.9407462085045643E-2</v>
      </c>
      <c r="AE37" s="15">
        <f t="shared" si="80"/>
        <v>9.6890012182020951E-2</v>
      </c>
      <c r="AF37" s="15">
        <f t="shared" si="81"/>
        <v>-1.4065753567772088E-2</v>
      </c>
      <c r="AG37" s="15">
        <f t="shared" si="82"/>
        <v>0.29090417649974065</v>
      </c>
      <c r="AH37" s="15">
        <f t="shared" si="83"/>
        <v>-7.7784453177289561E-2</v>
      </c>
      <c r="AI37" s="15">
        <f t="shared" si="84"/>
        <v>-2.0330842607094887E-2</v>
      </c>
      <c r="AJ37" s="15">
        <f t="shared" si="85"/>
        <v>-0.68177668295088734</v>
      </c>
      <c r="AK37" s="15">
        <f t="shared" si="86"/>
        <v>-0.76571962142292316</v>
      </c>
      <c r="AL37" s="14" t="str">
        <f t="shared" si="87"/>
        <v>กุดบาก,รพช.</v>
      </c>
      <c r="AM37" s="17" t="str">
        <f>+IF(AND(C37&lt;C46),"OK","Not OK")</f>
        <v>OK</v>
      </c>
      <c r="AN37" s="17" t="str">
        <f t="shared" ref="AN37:AW37" si="98">+IF(AND(D37&lt;D46),"OK","Not OK")</f>
        <v>OK</v>
      </c>
      <c r="AO37" s="17" t="str">
        <f t="shared" si="98"/>
        <v>OK</v>
      </c>
      <c r="AP37" s="17" t="str">
        <f t="shared" si="98"/>
        <v>OK</v>
      </c>
      <c r="AQ37" s="17" t="str">
        <f t="shared" si="98"/>
        <v>OK</v>
      </c>
      <c r="AR37" s="17" t="str">
        <f t="shared" si="98"/>
        <v>OK</v>
      </c>
      <c r="AS37" s="17" t="str">
        <f t="shared" si="98"/>
        <v>Not OK</v>
      </c>
      <c r="AT37" s="17" t="str">
        <f t="shared" si="98"/>
        <v>OK</v>
      </c>
      <c r="AU37" s="17" t="str">
        <f t="shared" si="98"/>
        <v>OK</v>
      </c>
      <c r="AV37" s="17" t="str">
        <f t="shared" si="98"/>
        <v>OK</v>
      </c>
      <c r="AW37" s="17" t="str">
        <f t="shared" si="98"/>
        <v>OK</v>
      </c>
    </row>
    <row r="38" spans="1:49" ht="13.5" customHeight="1">
      <c r="A38" s="253" t="str">
        <f>+'8.คำนวณ'!E27</f>
        <v>สกลนคร</v>
      </c>
      <c r="B38" s="14" t="str">
        <f>+'8.คำนวณ'!G27</f>
        <v>ส่องดาว,รพช.</v>
      </c>
      <c r="C38" s="264">
        <f>+'8.คำนวณ'!X27</f>
        <v>10284.163200213645</v>
      </c>
      <c r="D38" s="264">
        <f>+'8.คำนวณ'!Y27</f>
        <v>55.425033101494648</v>
      </c>
      <c r="E38" s="264">
        <f>+'8.คำนวณ'!Z27</f>
        <v>1188.9422556585496</v>
      </c>
      <c r="F38" s="264">
        <f>+'8.คำนวณ'!AA27</f>
        <v>578.95791383257801</v>
      </c>
      <c r="G38" s="264">
        <f>+'8.คำนวณ'!AB27</f>
        <v>698.30422809818128</v>
      </c>
      <c r="H38" s="264">
        <f>+'8.คำนวณ'!AC27</f>
        <v>702.6564926785519</v>
      </c>
      <c r="I38" s="264">
        <f>+'8.คำนวณ'!AD27</f>
        <v>571.00072735921663</v>
      </c>
      <c r="J38" s="264">
        <f>+'8.คำนวณ'!AE27</f>
        <v>156.72503187575484</v>
      </c>
      <c r="K38" s="264">
        <f>+'8.คำนวณ'!AF27</f>
        <v>313.12009563900034</v>
      </c>
      <c r="L38" s="264">
        <f>+'8.คำนวณ'!AG27</f>
        <v>84.477125478462312</v>
      </c>
      <c r="M38" s="264">
        <f>+'8.คำนวณ'!AH27</f>
        <v>105.06082251313694</v>
      </c>
      <c r="N38" s="14" t="str">
        <f t="shared" si="73"/>
        <v>ส่องดาว,รพช.</v>
      </c>
      <c r="O38" s="50">
        <f>+(C38-C44)*100/C44</f>
        <v>-0.79342375633405138</v>
      </c>
      <c r="P38" s="50">
        <f t="shared" ref="P38:Y38" si="99">+(D38-D44)*100/D44</f>
        <v>-17.447002481442556</v>
      </c>
      <c r="Q38" s="50">
        <f t="shared" si="99"/>
        <v>-13.264035726880257</v>
      </c>
      <c r="R38" s="50">
        <f t="shared" si="99"/>
        <v>-10.786621970597539</v>
      </c>
      <c r="S38" s="50">
        <f t="shared" si="99"/>
        <v>4.5561681028351435</v>
      </c>
      <c r="T38" s="50">
        <f t="shared" si="99"/>
        <v>-0.36966892741711854</v>
      </c>
      <c r="U38" s="50">
        <f t="shared" si="99"/>
        <v>-16.848500210377587</v>
      </c>
      <c r="V38" s="50">
        <f t="shared" si="99"/>
        <v>-14.876479836544981</v>
      </c>
      <c r="W38" s="50">
        <f t="shared" si="99"/>
        <v>-14.388771745955273</v>
      </c>
      <c r="X38" s="50">
        <f t="shared" si="99"/>
        <v>48.059715563091693</v>
      </c>
      <c r="Y38" s="50">
        <f t="shared" si="99"/>
        <v>-75.025654327741734</v>
      </c>
      <c r="Z38" s="14" t="str">
        <f t="shared" si="75"/>
        <v>ส่องดาว,รพช.</v>
      </c>
      <c r="AA38" s="15">
        <f t="shared" si="76"/>
        <v>-7.9342375633405134E-3</v>
      </c>
      <c r="AB38" s="15">
        <f t="shared" si="77"/>
        <v>-0.17447002481442556</v>
      </c>
      <c r="AC38" s="15">
        <f t="shared" si="78"/>
        <v>-0.13264035726880258</v>
      </c>
      <c r="AD38" s="15">
        <f t="shared" si="79"/>
        <v>-0.10786621970597539</v>
      </c>
      <c r="AE38" s="15">
        <f t="shared" si="80"/>
        <v>4.5561681028351432E-2</v>
      </c>
      <c r="AF38" s="15">
        <f t="shared" si="81"/>
        <v>-3.6966892741711853E-3</v>
      </c>
      <c r="AG38" s="15">
        <f t="shared" si="82"/>
        <v>-0.16848500210377587</v>
      </c>
      <c r="AH38" s="15">
        <f t="shared" si="83"/>
        <v>-0.14876479836544981</v>
      </c>
      <c r="AI38" s="15">
        <f t="shared" si="84"/>
        <v>-0.14388771745955273</v>
      </c>
      <c r="AJ38" s="15">
        <f t="shared" si="85"/>
        <v>0.48059715563091693</v>
      </c>
      <c r="AK38" s="15">
        <f t="shared" si="86"/>
        <v>-0.75025654327741731</v>
      </c>
      <c r="AL38" s="14" t="str">
        <f t="shared" si="87"/>
        <v>ส่องดาว,รพช.</v>
      </c>
      <c r="AM38" s="17" t="str">
        <f>+IF(AND(C38&lt;C46),"OK","Not OK")</f>
        <v>OK</v>
      </c>
      <c r="AN38" s="17" t="str">
        <f t="shared" ref="AN38:AW38" si="100">+IF(AND(D38&lt;D46),"OK","Not OK")</f>
        <v>OK</v>
      </c>
      <c r="AO38" s="17" t="str">
        <f t="shared" si="100"/>
        <v>OK</v>
      </c>
      <c r="AP38" s="17" t="str">
        <f t="shared" si="100"/>
        <v>OK</v>
      </c>
      <c r="AQ38" s="17" t="str">
        <f t="shared" si="100"/>
        <v>OK</v>
      </c>
      <c r="AR38" s="17" t="str">
        <f t="shared" si="100"/>
        <v>OK</v>
      </c>
      <c r="AS38" s="17" t="str">
        <f t="shared" si="100"/>
        <v>OK</v>
      </c>
      <c r="AT38" s="17" t="str">
        <f t="shared" si="100"/>
        <v>OK</v>
      </c>
      <c r="AU38" s="17" t="str">
        <f t="shared" si="100"/>
        <v>OK</v>
      </c>
      <c r="AV38" s="17" t="str">
        <f t="shared" si="100"/>
        <v>OK</v>
      </c>
      <c r="AW38" s="17" t="str">
        <f t="shared" si="100"/>
        <v>OK</v>
      </c>
    </row>
    <row r="39" spans="1:49" ht="13.5" customHeight="1">
      <c r="A39" s="253" t="str">
        <f>+'8.คำนวณ'!E28</f>
        <v>สกลนคร</v>
      </c>
      <c r="B39" s="14" t="str">
        <f>+'8.คำนวณ'!G28</f>
        <v>เจริญศิลป์,รพช.</v>
      </c>
      <c r="C39" s="264">
        <f>+'8.คำนวณ'!X28</f>
        <v>10523.283113420568</v>
      </c>
      <c r="D39" s="264">
        <f>+'8.คำนวณ'!Y28</f>
        <v>106.84756547564241</v>
      </c>
      <c r="E39" s="264">
        <f>+'8.คำนวณ'!Z28</f>
        <v>1831.2658462942375</v>
      </c>
      <c r="F39" s="264">
        <f>+'8.คำนวณ'!AA28</f>
        <v>823.44340790806416</v>
      </c>
      <c r="G39" s="264">
        <f>+'8.คำนวณ'!AB28</f>
        <v>776.38067195593419</v>
      </c>
      <c r="H39" s="264">
        <f>+'8.คำนวณ'!AC28</f>
        <v>789.47335223469952</v>
      </c>
      <c r="I39" s="264">
        <f>+'8.คำนวณ'!AD28</f>
        <v>775.36057099900086</v>
      </c>
      <c r="J39" s="264">
        <f>+'8.คำนวณ'!AE28</f>
        <v>203.86703809729303</v>
      </c>
      <c r="K39" s="264">
        <f>+'8.คำนวณ'!AF28</f>
        <v>324.30842411806987</v>
      </c>
      <c r="L39" s="264">
        <f>+'8.คำนวณ'!AG28</f>
        <v>24.725128601211871</v>
      </c>
      <c r="M39" s="264">
        <f>+'8.คำนวณ'!AH28</f>
        <v>241.86540816368603</v>
      </c>
      <c r="N39" s="14" t="str">
        <f t="shared" si="73"/>
        <v>เจริญศิลป์,รพช.</v>
      </c>
      <c r="O39" s="50">
        <f t="shared" ref="O39:Y39" si="101">+(C39-C44)*100/C44</f>
        <v>1.5132556923593148</v>
      </c>
      <c r="P39" s="50">
        <f t="shared" si="101"/>
        <v>59.144457188186095</v>
      </c>
      <c r="Q39" s="50">
        <f t="shared" si="101"/>
        <v>33.594889291559845</v>
      </c>
      <c r="R39" s="50">
        <f t="shared" si="101"/>
        <v>26.886888114574134</v>
      </c>
      <c r="S39" s="50">
        <f t="shared" si="101"/>
        <v>16.246450733796124</v>
      </c>
      <c r="T39" s="50">
        <f t="shared" si="101"/>
        <v>11.940175997360223</v>
      </c>
      <c r="U39" s="50">
        <f t="shared" si="101"/>
        <v>12.911229823609915</v>
      </c>
      <c r="V39" s="50">
        <f t="shared" si="101"/>
        <v>10.728195237479481</v>
      </c>
      <c r="W39" s="50">
        <f t="shared" si="101"/>
        <v>-11.329732877025053</v>
      </c>
      <c r="X39" s="50">
        <f t="shared" si="101"/>
        <v>-56.665245328575686</v>
      </c>
      <c r="Y39" s="50">
        <f t="shared" si="101"/>
        <v>-42.505396729723607</v>
      </c>
      <c r="Z39" s="14" t="str">
        <f t="shared" si="75"/>
        <v>เจริญศิลป์,รพช.</v>
      </c>
      <c r="AA39" s="15">
        <f t="shared" si="76"/>
        <v>1.5132556923593148E-2</v>
      </c>
      <c r="AB39" s="15">
        <f t="shared" si="77"/>
        <v>0.59144457188186095</v>
      </c>
      <c r="AC39" s="15">
        <f t="shared" si="78"/>
        <v>0.33594889291559843</v>
      </c>
      <c r="AD39" s="15">
        <f t="shared" si="79"/>
        <v>0.26886888114574137</v>
      </c>
      <c r="AE39" s="15">
        <f t="shared" si="80"/>
        <v>0.16246450733796125</v>
      </c>
      <c r="AF39" s="15">
        <f t="shared" si="81"/>
        <v>0.11940175997360222</v>
      </c>
      <c r="AG39" s="15">
        <f t="shared" si="82"/>
        <v>0.12911229823609915</v>
      </c>
      <c r="AH39" s="15">
        <f t="shared" si="83"/>
        <v>0.10728195237479481</v>
      </c>
      <c r="AI39" s="15">
        <f t="shared" si="84"/>
        <v>-0.11329732877025053</v>
      </c>
      <c r="AJ39" s="15">
        <f t="shared" si="85"/>
        <v>-0.56665245328575686</v>
      </c>
      <c r="AK39" s="15">
        <f t="shared" si="86"/>
        <v>-0.42505396729723605</v>
      </c>
      <c r="AL39" s="14" t="str">
        <f t="shared" si="87"/>
        <v>เจริญศิลป์,รพช.</v>
      </c>
      <c r="AM39" s="17" t="str">
        <f>+IF(AND(C39&lt;C46),"OK","Not OK")</f>
        <v>OK</v>
      </c>
      <c r="AN39" s="17" t="str">
        <f t="shared" ref="AN39:AW39" si="102">+IF(AND(D39&lt;D46),"OK","Not OK")</f>
        <v>Not OK</v>
      </c>
      <c r="AO39" s="17" t="str">
        <f t="shared" si="102"/>
        <v>Not OK</v>
      </c>
      <c r="AP39" s="17" t="str">
        <f t="shared" si="102"/>
        <v>Not OK</v>
      </c>
      <c r="AQ39" s="17" t="str">
        <f t="shared" si="102"/>
        <v>OK</v>
      </c>
      <c r="AR39" s="17" t="str">
        <f t="shared" si="102"/>
        <v>OK</v>
      </c>
      <c r="AS39" s="17" t="str">
        <f t="shared" si="102"/>
        <v>OK</v>
      </c>
      <c r="AT39" s="17" t="str">
        <f t="shared" si="102"/>
        <v>OK</v>
      </c>
      <c r="AU39" s="17" t="str">
        <f t="shared" si="102"/>
        <v>OK</v>
      </c>
      <c r="AV39" s="17" t="str">
        <f t="shared" si="102"/>
        <v>OK</v>
      </c>
      <c r="AW39" s="17" t="str">
        <f t="shared" si="102"/>
        <v>OK</v>
      </c>
    </row>
    <row r="40" spans="1:49" ht="13.5" customHeight="1">
      <c r="A40" s="253" t="str">
        <f>+'8.คำนวณ'!E29</f>
        <v>สกลนคร</v>
      </c>
      <c r="B40" s="14" t="str">
        <f>+'8.คำนวณ'!G29</f>
        <v>โพนนาแก้ว,รพช.</v>
      </c>
      <c r="C40" s="264">
        <f>+'8.คำนวณ'!X29</f>
        <v>12263.478339590758</v>
      </c>
      <c r="D40" s="264">
        <f>+'8.คำนวณ'!Y29</f>
        <v>60.213115501419274</v>
      </c>
      <c r="E40" s="264">
        <f>+'8.คำนวณ'!Z29</f>
        <v>1751.0304640121824</v>
      </c>
      <c r="F40" s="264">
        <f>+'8.คำนวณ'!AA29</f>
        <v>804.90698911803202</v>
      </c>
      <c r="G40" s="264">
        <f>+'8.คำนวณ'!AB29</f>
        <v>763.97443776266653</v>
      </c>
      <c r="H40" s="264">
        <f>+'8.คำนวณ'!AC29</f>
        <v>965.44460935262532</v>
      </c>
      <c r="I40" s="264">
        <f>+'8.คำนวณ'!AD29</f>
        <v>847.48812260909733</v>
      </c>
      <c r="J40" s="264">
        <f>+'8.คำนวณ'!AE29</f>
        <v>143.97162775046257</v>
      </c>
      <c r="K40" s="264">
        <f>+'8.คำนวณ'!AF29</f>
        <v>374.80598979765472</v>
      </c>
      <c r="L40" s="264">
        <f>+'8.คำนวณ'!AG29</f>
        <v>67.322912334927011</v>
      </c>
      <c r="M40" s="264">
        <f>+'8.คำนวณ'!AH29</f>
        <v>144.65563517933447</v>
      </c>
      <c r="N40" s="14" t="str">
        <f t="shared" si="73"/>
        <v>โพนนาแก้ว,รพช.</v>
      </c>
      <c r="O40" s="50">
        <f t="shared" ref="O40:Y40" si="103">+(C40-C44)*100/C44</f>
        <v>18.300115937860866</v>
      </c>
      <c r="P40" s="50">
        <f t="shared" si="103"/>
        <v>-10.315377431155181</v>
      </c>
      <c r="Q40" s="50">
        <f t="shared" si="103"/>
        <v>27.741540890546275</v>
      </c>
      <c r="R40" s="50">
        <f t="shared" si="103"/>
        <v>24.030555214865867</v>
      </c>
      <c r="S40" s="50">
        <f t="shared" si="103"/>
        <v>14.388881703508</v>
      </c>
      <c r="T40" s="50">
        <f t="shared" si="103"/>
        <v>36.891307579571404</v>
      </c>
      <c r="U40" s="50">
        <f t="shared" si="103"/>
        <v>23.414743751289873</v>
      </c>
      <c r="V40" s="50">
        <f t="shared" si="103"/>
        <v>-21.803354504993841</v>
      </c>
      <c r="W40" s="50">
        <f t="shared" si="103"/>
        <v>2.4769779725167531</v>
      </c>
      <c r="X40" s="50">
        <f t="shared" si="103"/>
        <v>17.99420487774022</v>
      </c>
      <c r="Y40" s="50">
        <f t="shared" si="103"/>
        <v>-65.613444193652228</v>
      </c>
      <c r="Z40" s="14" t="str">
        <f t="shared" si="75"/>
        <v>โพนนาแก้ว,รพช.</v>
      </c>
      <c r="AA40" s="15">
        <f t="shared" si="76"/>
        <v>0.18300115937860867</v>
      </c>
      <c r="AB40" s="15">
        <f t="shared" si="77"/>
        <v>-0.1031537743115518</v>
      </c>
      <c r="AC40" s="15">
        <f t="shared" si="78"/>
        <v>0.27741540890546273</v>
      </c>
      <c r="AD40" s="15">
        <f t="shared" si="79"/>
        <v>0.24030555214865867</v>
      </c>
      <c r="AE40" s="15">
        <f t="shared" si="80"/>
        <v>0.14388881703508</v>
      </c>
      <c r="AF40" s="15">
        <f t="shared" si="81"/>
        <v>0.36891307579571403</v>
      </c>
      <c r="AG40" s="15">
        <f t="shared" si="82"/>
        <v>0.23414743751289874</v>
      </c>
      <c r="AH40" s="15">
        <f t="shared" si="83"/>
        <v>-0.21803354504993841</v>
      </c>
      <c r="AI40" s="15">
        <f t="shared" si="84"/>
        <v>2.4769779725167532E-2</v>
      </c>
      <c r="AJ40" s="15">
        <f t="shared" si="85"/>
        <v>0.17994204877740219</v>
      </c>
      <c r="AK40" s="15">
        <f t="shared" si="86"/>
        <v>-0.65613444193652226</v>
      </c>
      <c r="AL40" s="14" t="str">
        <f t="shared" si="87"/>
        <v>โพนนาแก้ว,รพช.</v>
      </c>
      <c r="AM40" s="17" t="str">
        <f>+IF(AND(C40&lt;C46),"OK","Not OK")</f>
        <v>Not OK</v>
      </c>
      <c r="AN40" s="17" t="str">
        <f t="shared" ref="AN40:AW40" si="104">+IF(AND(D40&lt;D46),"OK","Not OK")</f>
        <v>OK</v>
      </c>
      <c r="AO40" s="17" t="str">
        <f t="shared" si="104"/>
        <v>Not OK</v>
      </c>
      <c r="AP40" s="17" t="str">
        <f t="shared" si="104"/>
        <v>OK</v>
      </c>
      <c r="AQ40" s="17" t="str">
        <f t="shared" si="104"/>
        <v>OK</v>
      </c>
      <c r="AR40" s="17" t="str">
        <f t="shared" si="104"/>
        <v>Not OK</v>
      </c>
      <c r="AS40" s="17" t="str">
        <f t="shared" si="104"/>
        <v>OK</v>
      </c>
      <c r="AT40" s="17" t="str">
        <f t="shared" si="104"/>
        <v>OK</v>
      </c>
      <c r="AU40" s="17" t="str">
        <f t="shared" si="104"/>
        <v>OK</v>
      </c>
      <c r="AV40" s="17" t="str">
        <f t="shared" si="104"/>
        <v>OK</v>
      </c>
      <c r="AW40" s="17" t="str">
        <f t="shared" si="104"/>
        <v>OK</v>
      </c>
    </row>
    <row r="41" spans="1:49" ht="13.5" customHeight="1">
      <c r="A41" s="253" t="str">
        <f>+'8.คำนวณ'!E30</f>
        <v>นครพนม</v>
      </c>
      <c r="B41" s="14" t="str">
        <f>+'8.คำนวณ'!G30</f>
        <v>ปลาปาก,รพช.</v>
      </c>
      <c r="C41" s="264">
        <f>+'8.คำนวณ'!X30</f>
        <v>11896.204225652022</v>
      </c>
      <c r="D41" s="264">
        <f>+'8.คำนวณ'!Y30</f>
        <v>106.5005416128329</v>
      </c>
      <c r="E41" s="264">
        <f>+'8.คำนวณ'!Z30</f>
        <v>1755.0263160969728</v>
      </c>
      <c r="F41" s="264">
        <f>+'8.คำนวณ'!AA30</f>
        <v>939.86173252563481</v>
      </c>
      <c r="G41" s="264">
        <f>+'8.คำนวณ'!AB30</f>
        <v>751.45469471664569</v>
      </c>
      <c r="H41" s="264">
        <f>+'8.คำนวณ'!AC30</f>
        <v>789.70959595788884</v>
      </c>
      <c r="I41" s="264">
        <f>+'8.คำนวณ'!AD30</f>
        <v>696.90023440435573</v>
      </c>
      <c r="J41" s="264">
        <f>+'8.คำนวณ'!AE30</f>
        <v>362.41344068955613</v>
      </c>
      <c r="K41" s="264">
        <f>+'8.คำนวณ'!AF30</f>
        <v>535.61982970267161</v>
      </c>
      <c r="L41" s="264">
        <f>+'8.คำนวณ'!AG30</f>
        <v>28.634084013773581</v>
      </c>
      <c r="M41" s="264">
        <f>+'8.คำนวณ'!AH30</f>
        <v>1685.6489143649126</v>
      </c>
      <c r="N41" s="14" t="str">
        <f t="shared" si="73"/>
        <v>ปลาปาก,รพช.</v>
      </c>
      <c r="O41" s="50">
        <f t="shared" ref="O41:Y41" si="105">+(C41-C44)*100/C44</f>
        <v>14.757192057964525</v>
      </c>
      <c r="P41" s="50">
        <f t="shared" si="105"/>
        <v>58.627581356412868</v>
      </c>
      <c r="Q41" s="50">
        <f t="shared" si="105"/>
        <v>28.033047128143224</v>
      </c>
      <c r="R41" s="50">
        <f t="shared" si="105"/>
        <v>44.826140270060598</v>
      </c>
      <c r="S41" s="50">
        <f t="shared" si="105"/>
        <v>12.514317142887858</v>
      </c>
      <c r="T41" s="50">
        <f t="shared" si="105"/>
        <v>11.973673219118533</v>
      </c>
      <c r="U41" s="50">
        <f t="shared" si="105"/>
        <v>1.4855094186356692</v>
      </c>
      <c r="V41" s="50">
        <f t="shared" si="105"/>
        <v>96.840973371127333</v>
      </c>
      <c r="W41" s="50">
        <f t="shared" si="105"/>
        <v>46.445635833398597</v>
      </c>
      <c r="X41" s="50">
        <f t="shared" si="105"/>
        <v>-49.814173831354225</v>
      </c>
      <c r="Y41" s="50">
        <f t="shared" si="105"/>
        <v>300.70101929910368</v>
      </c>
      <c r="Z41" s="14" t="str">
        <f t="shared" si="75"/>
        <v>ปลาปาก,รพช.</v>
      </c>
      <c r="AA41" s="15">
        <f t="shared" si="76"/>
        <v>0.14757192057964524</v>
      </c>
      <c r="AB41" s="15">
        <f t="shared" si="77"/>
        <v>0.58627581356412872</v>
      </c>
      <c r="AC41" s="15">
        <f t="shared" si="78"/>
        <v>0.28033047128143224</v>
      </c>
      <c r="AD41" s="15">
        <f t="shared" si="79"/>
        <v>0.44826140270060599</v>
      </c>
      <c r="AE41" s="15">
        <f t="shared" si="80"/>
        <v>0.12514317142887857</v>
      </c>
      <c r="AF41" s="15">
        <f t="shared" si="81"/>
        <v>0.11973673219118533</v>
      </c>
      <c r="AG41" s="15">
        <f t="shared" si="82"/>
        <v>1.4855094186356691E-2</v>
      </c>
      <c r="AH41" s="15">
        <f t="shared" si="83"/>
        <v>0.96840973371127337</v>
      </c>
      <c r="AI41" s="15">
        <f t="shared" si="84"/>
        <v>0.46445635833398596</v>
      </c>
      <c r="AJ41" s="15">
        <f t="shared" si="85"/>
        <v>-0.49814173831354225</v>
      </c>
      <c r="AK41" s="15">
        <f t="shared" si="86"/>
        <v>3.0070101929910367</v>
      </c>
      <c r="AL41" s="14" t="str">
        <f t="shared" si="87"/>
        <v>ปลาปาก,รพช.</v>
      </c>
      <c r="AM41" s="17" t="str">
        <f>+IF(AND(C41&lt;C46),"OK","Not OK")</f>
        <v>Not OK</v>
      </c>
      <c r="AN41" s="17" t="str">
        <f t="shared" ref="AN41:AW41" si="106">+IF(AND(D41&lt;D46),"OK","Not OK")</f>
        <v>Not OK</v>
      </c>
      <c r="AO41" s="17" t="str">
        <f t="shared" si="106"/>
        <v>Not OK</v>
      </c>
      <c r="AP41" s="17" t="str">
        <f t="shared" si="106"/>
        <v>Not OK</v>
      </c>
      <c r="AQ41" s="17" t="str">
        <f t="shared" si="106"/>
        <v>OK</v>
      </c>
      <c r="AR41" s="17" t="str">
        <f t="shared" si="106"/>
        <v>OK</v>
      </c>
      <c r="AS41" s="17" t="str">
        <f t="shared" si="106"/>
        <v>OK</v>
      </c>
      <c r="AT41" s="17" t="str">
        <f t="shared" si="106"/>
        <v>Not OK</v>
      </c>
      <c r="AU41" s="17" t="str">
        <f t="shared" si="106"/>
        <v>Not OK</v>
      </c>
      <c r="AV41" s="17" t="str">
        <f t="shared" si="106"/>
        <v>OK</v>
      </c>
      <c r="AW41" s="17" t="str">
        <f t="shared" si="106"/>
        <v>Not OK</v>
      </c>
    </row>
    <row r="42" spans="1:49" ht="13.5" customHeight="1">
      <c r="A42" s="253" t="str">
        <f>+'8.คำนวณ'!E31</f>
        <v>นครพนม</v>
      </c>
      <c r="B42" s="14" t="str">
        <f>+'8.คำนวณ'!G31</f>
        <v>ท่าอุเทน,รพช.</v>
      </c>
      <c r="C42" s="264">
        <f>+'8.คำนวณ'!X31</f>
        <v>10885.826004139453</v>
      </c>
      <c r="D42" s="264">
        <f>+'8.คำนวณ'!Y31</f>
        <v>102.75969040583949</v>
      </c>
      <c r="E42" s="264">
        <f>+'8.คำนวณ'!Z31</f>
        <v>1463.086345232085</v>
      </c>
      <c r="F42" s="264">
        <f>+'8.คำนวณ'!AA31</f>
        <v>584.50399563929227</v>
      </c>
      <c r="G42" s="264">
        <f>+'8.คำนวณ'!AB31</f>
        <v>1162.3778931425456</v>
      </c>
      <c r="H42" s="264">
        <f>+'8.คำนวณ'!AC31</f>
        <v>865.01697216428272</v>
      </c>
      <c r="I42" s="264">
        <f>+'8.คำนวณ'!AD31</f>
        <v>964.69995997320814</v>
      </c>
      <c r="J42" s="264">
        <f>+'8.คำนวณ'!AE31</f>
        <v>430.17939646034432</v>
      </c>
      <c r="K42" s="264">
        <f>+'8.คำนวณ'!AF31</f>
        <v>461.88817640752501</v>
      </c>
      <c r="L42" s="264">
        <f>+'8.คำนวณ'!AG31</f>
        <v>2.0031498470332907</v>
      </c>
      <c r="M42" s="264">
        <f>+'8.คำนวณ'!AH31</f>
        <v>1031.5422242425584</v>
      </c>
      <c r="N42" s="14" t="str">
        <f t="shared" si="73"/>
        <v>ท่าอุเทน,รพช.</v>
      </c>
      <c r="O42" s="50">
        <f t="shared" ref="O42:Y42" si="107">+(C42-C44)*100/C44</f>
        <v>5.010539645316709</v>
      </c>
      <c r="P42" s="50">
        <f t="shared" si="107"/>
        <v>53.055758244594251</v>
      </c>
      <c r="Q42" s="50">
        <f t="shared" si="107"/>
        <v>6.7353812723637478</v>
      </c>
      <c r="R42" s="50">
        <f t="shared" si="107"/>
        <v>-9.9320094314424541</v>
      </c>
      <c r="S42" s="50">
        <f t="shared" si="107"/>
        <v>74.041303924832818</v>
      </c>
      <c r="T42" s="50">
        <f t="shared" si="107"/>
        <v>22.651577574700951</v>
      </c>
      <c r="U42" s="50">
        <f t="shared" si="107"/>
        <v>40.483618803338082</v>
      </c>
      <c r="V42" s="50">
        <f t="shared" si="107"/>
        <v>133.64732544782368</v>
      </c>
      <c r="W42" s="50">
        <f t="shared" si="107"/>
        <v>26.286414219349407</v>
      </c>
      <c r="X42" s="50">
        <f t="shared" si="107"/>
        <v>-96.489158515962828</v>
      </c>
      <c r="Y42" s="50">
        <f t="shared" si="107"/>
        <v>145.21121639365114</v>
      </c>
      <c r="Z42" s="14" t="str">
        <f t="shared" si="75"/>
        <v>ท่าอุเทน,รพช.</v>
      </c>
      <c r="AA42" s="15">
        <f t="shared" si="76"/>
        <v>5.0105396453167091E-2</v>
      </c>
      <c r="AB42" s="15">
        <f t="shared" si="77"/>
        <v>0.53055758244594253</v>
      </c>
      <c r="AC42" s="15">
        <f t="shared" si="78"/>
        <v>6.7353812723637482E-2</v>
      </c>
      <c r="AD42" s="15">
        <f t="shared" si="79"/>
        <v>-9.932009431442454E-2</v>
      </c>
      <c r="AE42" s="15">
        <f t="shared" si="80"/>
        <v>0.74041303924832813</v>
      </c>
      <c r="AF42" s="15">
        <f t="shared" si="81"/>
        <v>0.22651577574700951</v>
      </c>
      <c r="AG42" s="15">
        <f t="shared" si="82"/>
        <v>0.40483618803338084</v>
      </c>
      <c r="AH42" s="15">
        <f t="shared" si="83"/>
        <v>1.3364732544782367</v>
      </c>
      <c r="AI42" s="15">
        <f t="shared" si="84"/>
        <v>0.26286414219349408</v>
      </c>
      <c r="AJ42" s="15">
        <f t="shared" si="85"/>
        <v>-0.96489158515962825</v>
      </c>
      <c r="AK42" s="15">
        <f t="shared" si="86"/>
        <v>1.4521121639365113</v>
      </c>
      <c r="AL42" s="14" t="str">
        <f t="shared" si="87"/>
        <v>ท่าอุเทน,รพช.</v>
      </c>
      <c r="AM42" s="17" t="str">
        <f>+IF(AND(C42&lt;C46),"OK","Not OK")</f>
        <v>OK</v>
      </c>
      <c r="AN42" s="17" t="str">
        <f t="shared" ref="AN42:AW42" si="108">+IF(AND(D42&lt;D46),"OK","Not OK")</f>
        <v>Not OK</v>
      </c>
      <c r="AO42" s="17" t="str">
        <f t="shared" si="108"/>
        <v>OK</v>
      </c>
      <c r="AP42" s="17" t="str">
        <f t="shared" si="108"/>
        <v>OK</v>
      </c>
      <c r="AQ42" s="17" t="str">
        <f t="shared" si="108"/>
        <v>Not OK</v>
      </c>
      <c r="AR42" s="17" t="str">
        <f t="shared" si="108"/>
        <v>OK</v>
      </c>
      <c r="AS42" s="17" t="str">
        <f t="shared" si="108"/>
        <v>Not OK</v>
      </c>
      <c r="AT42" s="17" t="str">
        <f t="shared" si="108"/>
        <v>Not OK</v>
      </c>
      <c r="AU42" s="17" t="str">
        <f t="shared" si="108"/>
        <v>Not OK</v>
      </c>
      <c r="AV42" s="17" t="str">
        <f t="shared" si="108"/>
        <v>OK</v>
      </c>
      <c r="AW42" s="17" t="str">
        <f t="shared" si="108"/>
        <v>Not OK</v>
      </c>
    </row>
    <row r="43" spans="1:49" ht="13.5" customHeight="1">
      <c r="A43" s="253" t="str">
        <f>+'8.คำนวณ'!E32</f>
        <v>สกลนคร</v>
      </c>
      <c r="B43" s="14" t="str">
        <f>+'8.คำนวณ'!G32</f>
        <v>พระอาจารย์แบน  ธนากโร,รพช.</v>
      </c>
      <c r="C43" s="264">
        <f>+'8.คำนวณ'!X32</f>
        <v>11624.044785944627</v>
      </c>
      <c r="D43" s="264">
        <f>+'8.คำนวณ'!Y32</f>
        <v>89.610083868752753</v>
      </c>
      <c r="E43" s="264">
        <f>+'8.คำนวณ'!Z32</f>
        <v>1657.3605613014367</v>
      </c>
      <c r="F43" s="264">
        <f>+'8.คำนวณ'!AA32</f>
        <v>782.56957949139235</v>
      </c>
      <c r="G43" s="264">
        <f>+'8.คำนวณ'!AB32</f>
        <v>651.39018741723476</v>
      </c>
      <c r="H43" s="264">
        <f>+'8.คำนวณ'!AC32</f>
        <v>1041.4373934781011</v>
      </c>
      <c r="I43" s="264">
        <f>+'8.คำนวณ'!AD32</f>
        <v>918.41251563342973</v>
      </c>
      <c r="J43" s="264">
        <f>+'8.คำนวณ'!AE32</f>
        <v>160.93300922065819</v>
      </c>
      <c r="K43" s="264">
        <f>+'8.คำนวณ'!AF32</f>
        <v>402.70606776325468</v>
      </c>
      <c r="L43" s="264">
        <f>+'8.คำนวณ'!AG32</f>
        <v>13.405808585511796</v>
      </c>
      <c r="M43" s="264">
        <f>+'8.คำนวณ'!AH32</f>
        <v>184.09973591765166</v>
      </c>
      <c r="N43" s="14" t="str">
        <f t="shared" si="73"/>
        <v>พระอาจารย์แบน  ธนากโร,รพช.</v>
      </c>
      <c r="O43" s="50">
        <f t="shared" ref="O43:Y43" si="109">+(C43-C44)*100/C44</f>
        <v>12.131795544886613</v>
      </c>
      <c r="P43" s="50">
        <f t="shared" si="109"/>
        <v>33.470033616549699</v>
      </c>
      <c r="Q43" s="50">
        <f t="shared" si="109"/>
        <v>20.908114543456204</v>
      </c>
      <c r="R43" s="50">
        <f t="shared" si="109"/>
        <v>20.588516127728887</v>
      </c>
      <c r="S43" s="50">
        <f t="shared" si="109"/>
        <v>-2.4682091334009648</v>
      </c>
      <c r="T43" s="50">
        <f t="shared" si="109"/>
        <v>47.666396574603425</v>
      </c>
      <c r="U43" s="50">
        <f t="shared" si="109"/>
        <v>33.743048723713791</v>
      </c>
      <c r="V43" s="50">
        <f t="shared" si="109"/>
        <v>-12.590962072859297</v>
      </c>
      <c r="W43" s="50">
        <f t="shared" si="109"/>
        <v>10.105232997618751</v>
      </c>
      <c r="X43" s="50">
        <f t="shared" si="109"/>
        <v>-76.50416968117392</v>
      </c>
      <c r="Y43" s="50">
        <f t="shared" si="109"/>
        <v>-56.237060276165444</v>
      </c>
      <c r="Z43" s="14" t="str">
        <f t="shared" si="75"/>
        <v>พระอาจารย์แบน  ธนากโร,รพช.</v>
      </c>
      <c r="AA43" s="15">
        <f t="shared" si="76"/>
        <v>0.12131795544886613</v>
      </c>
      <c r="AB43" s="15">
        <f t="shared" si="77"/>
        <v>0.33470033616549699</v>
      </c>
      <c r="AC43" s="15">
        <f t="shared" si="78"/>
        <v>0.20908114543456205</v>
      </c>
      <c r="AD43" s="15">
        <f t="shared" si="79"/>
        <v>0.20588516127728887</v>
      </c>
      <c r="AE43" s="15">
        <f t="shared" si="80"/>
        <v>-2.468209133400965E-2</v>
      </c>
      <c r="AF43" s="15">
        <f t="shared" si="81"/>
        <v>0.47666396574603426</v>
      </c>
      <c r="AG43" s="15">
        <f t="shared" si="82"/>
        <v>0.33743048723713792</v>
      </c>
      <c r="AH43" s="15">
        <f t="shared" si="83"/>
        <v>-0.12590962072859296</v>
      </c>
      <c r="AI43" s="15">
        <f t="shared" si="84"/>
        <v>0.10105232997618752</v>
      </c>
      <c r="AJ43" s="15">
        <f t="shared" si="85"/>
        <v>-0.76504169681173917</v>
      </c>
      <c r="AK43" s="15">
        <f t="shared" si="86"/>
        <v>-0.5623706027616544</v>
      </c>
      <c r="AL43" s="14" t="str">
        <f t="shared" si="87"/>
        <v>พระอาจารย์แบน  ธนากโร,รพช.</v>
      </c>
      <c r="AM43" s="17" t="str">
        <f>+IF(AND(C43&lt;C46),"OK","Not OK")</f>
        <v>Not OK</v>
      </c>
      <c r="AN43" s="17" t="str">
        <f t="shared" ref="AN43:AW43" si="110">+IF(AND(D43&lt;D46),"OK","Not OK")</f>
        <v>OK</v>
      </c>
      <c r="AO43" s="17" t="str">
        <f t="shared" si="110"/>
        <v>OK</v>
      </c>
      <c r="AP43" s="17" t="str">
        <f t="shared" si="110"/>
        <v>OK</v>
      </c>
      <c r="AQ43" s="17" t="str">
        <f t="shared" si="110"/>
        <v>OK</v>
      </c>
      <c r="AR43" s="17" t="str">
        <f t="shared" si="110"/>
        <v>Not OK</v>
      </c>
      <c r="AS43" s="17" t="str">
        <f t="shared" si="110"/>
        <v>Not OK</v>
      </c>
      <c r="AT43" s="17" t="str">
        <f t="shared" si="110"/>
        <v>OK</v>
      </c>
      <c r="AU43" s="17" t="str">
        <f t="shared" si="110"/>
        <v>OK</v>
      </c>
      <c r="AV43" s="17" t="str">
        <f t="shared" si="110"/>
        <v>OK</v>
      </c>
      <c r="AW43" s="17" t="str">
        <f t="shared" si="110"/>
        <v>OK</v>
      </c>
    </row>
    <row r="44" spans="1:49" ht="13.5" customHeight="1">
      <c r="B44" s="18" t="s">
        <v>144</v>
      </c>
      <c r="C44" s="19">
        <f>AVERAGE(C31:C43)</f>
        <v>10366.412781904928</v>
      </c>
      <c r="D44" s="19">
        <f t="shared" ref="D44:M44" si="111">AVERAGE(D31:D43)</f>
        <v>67.138728777274764</v>
      </c>
      <c r="E44" s="19">
        <f t="shared" si="111"/>
        <v>1370.7604055853144</v>
      </c>
      <c r="F44" s="19">
        <f t="shared" si="111"/>
        <v>648.95862775397677</v>
      </c>
      <c r="G44" s="19">
        <f t="shared" si="111"/>
        <v>667.87473256610872</v>
      </c>
      <c r="H44" s="19">
        <f t="shared" si="111"/>
        <v>705.26363318681661</v>
      </c>
      <c r="I44" s="19">
        <f t="shared" si="111"/>
        <v>686.69925233324466</v>
      </c>
      <c r="J44" s="19">
        <f t="shared" si="111"/>
        <v>184.11483873647364</v>
      </c>
      <c r="K44" s="19">
        <f t="shared" si="111"/>
        <v>365.74652884296972</v>
      </c>
      <c r="L44" s="19">
        <f t="shared" si="111"/>
        <v>57.056117632797047</v>
      </c>
      <c r="M44" s="19">
        <f t="shared" si="111"/>
        <v>420.67497540021435</v>
      </c>
      <c r="V44" s="49"/>
      <c r="W44" s="49"/>
      <c r="X44" s="49"/>
      <c r="Y44" s="49"/>
    </row>
    <row r="45" spans="1:49" ht="13.2" customHeight="1">
      <c r="B45" s="20" t="s">
        <v>268</v>
      </c>
      <c r="C45" s="21">
        <f>STDEV(C31:C43)</f>
        <v>1235.818122058809</v>
      </c>
      <c r="D45" s="21">
        <f t="shared" ref="D45:M45" si="112">STDEV(D31:D43)</f>
        <v>32.073632021518911</v>
      </c>
      <c r="E45" s="21">
        <f t="shared" si="112"/>
        <v>309.3640504427085</v>
      </c>
      <c r="F45" s="21">
        <f t="shared" si="112"/>
        <v>157.84122004399589</v>
      </c>
      <c r="G45" s="21">
        <f t="shared" si="112"/>
        <v>227.27289278366737</v>
      </c>
      <c r="H45" s="21">
        <f t="shared" si="112"/>
        <v>193.16782775691448</v>
      </c>
      <c r="I45" s="21">
        <f t="shared" si="112"/>
        <v>186.03656078242062</v>
      </c>
      <c r="J45" s="21">
        <f t="shared" si="112"/>
        <v>101.2273594792385</v>
      </c>
      <c r="K45" s="21">
        <f t="shared" si="112"/>
        <v>79.46354031516087</v>
      </c>
      <c r="L45" s="21">
        <f t="shared" si="112"/>
        <v>51.478197522803278</v>
      </c>
      <c r="M45" s="21">
        <f t="shared" si="112"/>
        <v>463.60124215428385</v>
      </c>
      <c r="V45" s="173"/>
      <c r="W45" s="173"/>
      <c r="X45" s="173"/>
      <c r="Y45" s="173"/>
    </row>
    <row r="46" spans="1:49" ht="13.2" customHeight="1">
      <c r="B46" s="20" t="s">
        <v>269</v>
      </c>
      <c r="C46" s="21">
        <f>+C44+C45</f>
        <v>11602.230903963737</v>
      </c>
      <c r="D46" s="21">
        <f t="shared" ref="D46:M46" si="113">+D44+D45</f>
        <v>99.212360798793668</v>
      </c>
      <c r="E46" s="21">
        <f t="shared" si="113"/>
        <v>1680.1244560280229</v>
      </c>
      <c r="F46" s="21">
        <f t="shared" si="113"/>
        <v>806.79984779797269</v>
      </c>
      <c r="G46" s="21">
        <f t="shared" si="113"/>
        <v>895.14762534977604</v>
      </c>
      <c r="H46" s="21">
        <f t="shared" si="113"/>
        <v>898.43146094373105</v>
      </c>
      <c r="I46" s="21">
        <f t="shared" si="113"/>
        <v>872.73581311566522</v>
      </c>
      <c r="J46" s="21">
        <f t="shared" si="113"/>
        <v>285.34219821571213</v>
      </c>
      <c r="K46" s="21">
        <f t="shared" si="113"/>
        <v>445.21006915813058</v>
      </c>
      <c r="L46" s="21">
        <f t="shared" si="113"/>
        <v>108.53431515560032</v>
      </c>
      <c r="M46" s="21">
        <f t="shared" si="113"/>
        <v>884.2762175544982</v>
      </c>
      <c r="V46" s="173"/>
      <c r="W46" s="173"/>
      <c r="X46" s="173"/>
      <c r="Y46" s="173"/>
    </row>
    <row r="47" spans="1:49" ht="13.5" customHeight="1">
      <c r="B47" s="423" t="s">
        <v>148</v>
      </c>
      <c r="C47" s="435" t="s">
        <v>248</v>
      </c>
      <c r="D47" s="436"/>
      <c r="E47" s="436"/>
      <c r="F47" s="436"/>
      <c r="G47" s="436"/>
      <c r="H47" s="436"/>
      <c r="I47" s="436"/>
      <c r="J47" s="436"/>
      <c r="K47" s="436"/>
      <c r="L47" s="436"/>
      <c r="M47" s="437"/>
      <c r="N47" s="423" t="s">
        <v>148</v>
      </c>
      <c r="O47" s="435" t="s">
        <v>719</v>
      </c>
      <c r="P47" s="436"/>
      <c r="Q47" s="436"/>
      <c r="R47" s="436"/>
      <c r="S47" s="436"/>
      <c r="T47" s="436"/>
      <c r="U47" s="436"/>
      <c r="V47" s="436"/>
      <c r="W47" s="436"/>
      <c r="X47" s="436"/>
      <c r="Y47" s="437"/>
      <c r="Z47" s="423" t="s">
        <v>148</v>
      </c>
      <c r="AA47" s="435" t="s">
        <v>719</v>
      </c>
      <c r="AB47" s="436"/>
      <c r="AC47" s="436"/>
      <c r="AD47" s="436"/>
      <c r="AE47" s="436"/>
      <c r="AF47" s="436"/>
      <c r="AG47" s="436"/>
      <c r="AH47" s="436"/>
      <c r="AI47" s="436"/>
      <c r="AJ47" s="436"/>
      <c r="AK47" s="437"/>
      <c r="AL47" s="423" t="s">
        <v>148</v>
      </c>
      <c r="AM47" s="435" t="s">
        <v>720</v>
      </c>
      <c r="AN47" s="436"/>
      <c r="AO47" s="436"/>
      <c r="AP47" s="436"/>
      <c r="AQ47" s="436"/>
      <c r="AR47" s="436"/>
      <c r="AS47" s="436"/>
      <c r="AT47" s="436"/>
      <c r="AU47" s="436"/>
      <c r="AV47" s="436"/>
      <c r="AW47" s="437"/>
    </row>
    <row r="48" spans="1:49" ht="13.5" customHeight="1">
      <c r="B48" s="423"/>
      <c r="C48" s="38" t="s">
        <v>5</v>
      </c>
      <c r="D48" s="38" t="s">
        <v>8</v>
      </c>
      <c r="E48" s="38" t="s">
        <v>11</v>
      </c>
      <c r="F48" s="38" t="s">
        <v>17</v>
      </c>
      <c r="G48" s="38" t="s">
        <v>20</v>
      </c>
      <c r="H48" s="38" t="s">
        <v>23</v>
      </c>
      <c r="I48" s="38" t="s">
        <v>26</v>
      </c>
      <c r="J48" s="38" t="s">
        <v>29</v>
      </c>
      <c r="K48" s="38" t="s">
        <v>32</v>
      </c>
      <c r="L48" s="38" t="s">
        <v>35</v>
      </c>
      <c r="M48" s="38" t="s">
        <v>38</v>
      </c>
      <c r="N48" s="423"/>
      <c r="O48" s="38" t="s">
        <v>5</v>
      </c>
      <c r="P48" s="38" t="s">
        <v>8</v>
      </c>
      <c r="Q48" s="38" t="s">
        <v>11</v>
      </c>
      <c r="R48" s="38" t="s">
        <v>17</v>
      </c>
      <c r="S48" s="38" t="s">
        <v>20</v>
      </c>
      <c r="T48" s="38" t="s">
        <v>23</v>
      </c>
      <c r="U48" s="38" t="s">
        <v>26</v>
      </c>
      <c r="V48" s="38" t="s">
        <v>29</v>
      </c>
      <c r="W48" s="38" t="s">
        <v>32</v>
      </c>
      <c r="X48" s="38" t="s">
        <v>35</v>
      </c>
      <c r="Y48" s="38" t="s">
        <v>38</v>
      </c>
      <c r="Z48" s="423"/>
      <c r="AA48" s="38" t="s">
        <v>5</v>
      </c>
      <c r="AB48" s="38" t="s">
        <v>8</v>
      </c>
      <c r="AC48" s="38" t="s">
        <v>11</v>
      </c>
      <c r="AD48" s="38" t="s">
        <v>17</v>
      </c>
      <c r="AE48" s="38" t="s">
        <v>20</v>
      </c>
      <c r="AF48" s="38" t="s">
        <v>23</v>
      </c>
      <c r="AG48" s="38" t="s">
        <v>26</v>
      </c>
      <c r="AH48" s="38" t="s">
        <v>29</v>
      </c>
      <c r="AI48" s="38" t="s">
        <v>32</v>
      </c>
      <c r="AJ48" s="38" t="s">
        <v>35</v>
      </c>
      <c r="AK48" s="38" t="s">
        <v>38</v>
      </c>
      <c r="AL48" s="423"/>
      <c r="AM48" s="12" t="s">
        <v>5</v>
      </c>
      <c r="AN48" s="13" t="s">
        <v>8</v>
      </c>
      <c r="AO48" s="12" t="s">
        <v>11</v>
      </c>
      <c r="AP48" s="12" t="s">
        <v>17</v>
      </c>
      <c r="AQ48" s="12" t="s">
        <v>20</v>
      </c>
      <c r="AR48" s="12" t="s">
        <v>23</v>
      </c>
      <c r="AS48" s="12" t="s">
        <v>26</v>
      </c>
      <c r="AT48" s="38" t="s">
        <v>29</v>
      </c>
      <c r="AU48" s="38" t="s">
        <v>32</v>
      </c>
      <c r="AV48" s="38" t="s">
        <v>35</v>
      </c>
      <c r="AW48" s="38" t="s">
        <v>38</v>
      </c>
    </row>
    <row r="49" spans="1:49" ht="13.5" customHeight="1">
      <c r="A49" s="253" t="str">
        <f>+'8.คำนวณ'!E33</f>
        <v>เลย</v>
      </c>
      <c r="B49" s="14" t="str">
        <f>++'8.คำนวณ'!G33</f>
        <v>ท่าลี่,รพช.</v>
      </c>
      <c r="C49" s="264">
        <f>+'8.คำนวณ'!X33</f>
        <v>11075.841387892746</v>
      </c>
      <c r="D49" s="264">
        <f>+'8.คำนวณ'!Y33</f>
        <v>98.288799538351284</v>
      </c>
      <c r="E49" s="264">
        <f>+'8.คำนวณ'!Z33</f>
        <v>1674.0384164116244</v>
      </c>
      <c r="F49" s="264">
        <f>+'8.คำนวณ'!AA33</f>
        <v>668.04548899649569</v>
      </c>
      <c r="G49" s="264">
        <f>+'8.คำนวณ'!AB33</f>
        <v>692.60033225797633</v>
      </c>
      <c r="H49" s="264">
        <f>+'8.คำนวณ'!AC33</f>
        <v>760.98880070148482</v>
      </c>
      <c r="I49" s="264">
        <f>+'8.คำนวณ'!AD33</f>
        <v>430.21605664858089</v>
      </c>
      <c r="J49" s="264">
        <f>+'8.คำนวณ'!AE33</f>
        <v>116.05776979954391</v>
      </c>
      <c r="K49" s="264">
        <f>+'8.คำนวณ'!AF33</f>
        <v>600.10073175764035</v>
      </c>
      <c r="L49" s="264">
        <f>+'8.คำนวณ'!AG33</f>
        <v>31.961611356876897</v>
      </c>
      <c r="M49" s="264">
        <f>+'8.คำนวณ'!AH33</f>
        <v>726.04389445580387</v>
      </c>
      <c r="N49" s="14" t="str">
        <f>+B49</f>
        <v>ท่าลี่,รพช.</v>
      </c>
      <c r="O49" s="50">
        <f t="shared" ref="O49:Y49" si="114">+(C49-C61)*100/C61</f>
        <v>8.8550442615771043</v>
      </c>
      <c r="P49" s="50">
        <f t="shared" si="114"/>
        <v>17.278029009641298</v>
      </c>
      <c r="Q49" s="50">
        <f t="shared" si="114"/>
        <v>15.751922417826568</v>
      </c>
      <c r="R49" s="50">
        <f t="shared" si="114"/>
        <v>8.1709232876936095</v>
      </c>
      <c r="S49" s="50">
        <f t="shared" si="114"/>
        <v>-5.2775048592780358</v>
      </c>
      <c r="T49" s="50">
        <f t="shared" si="114"/>
        <v>-3.0013398108673059</v>
      </c>
      <c r="U49" s="50">
        <f t="shared" si="114"/>
        <v>-29.903390532631196</v>
      </c>
      <c r="V49" s="50">
        <f t="shared" si="114"/>
        <v>-54.908649212375209</v>
      </c>
      <c r="W49" s="50">
        <f t="shared" si="114"/>
        <v>55.574450032037547</v>
      </c>
      <c r="X49" s="50">
        <f t="shared" si="114"/>
        <v>-54.430116445341298</v>
      </c>
      <c r="Y49" s="50">
        <f t="shared" si="114"/>
        <v>107.38978978992789</v>
      </c>
      <c r="Z49" s="14" t="str">
        <f>+N49</f>
        <v>ท่าลี่,รพช.</v>
      </c>
      <c r="AA49" s="15">
        <f t="shared" ref="AA49:AK49" si="115">+O49/100</f>
        <v>8.8550442615771038E-2</v>
      </c>
      <c r="AB49" s="15">
        <f t="shared" si="115"/>
        <v>0.17278029009641296</v>
      </c>
      <c r="AC49" s="15">
        <f t="shared" si="115"/>
        <v>0.15751922417826569</v>
      </c>
      <c r="AD49" s="15">
        <f t="shared" si="115"/>
        <v>8.17092328769361E-2</v>
      </c>
      <c r="AE49" s="15">
        <f t="shared" si="115"/>
        <v>-5.2775048592780358E-2</v>
      </c>
      <c r="AF49" s="15">
        <f t="shared" si="115"/>
        <v>-3.001339810867306E-2</v>
      </c>
      <c r="AG49" s="15">
        <f t="shared" si="115"/>
        <v>-0.29903390532631197</v>
      </c>
      <c r="AH49" s="15">
        <f t="shared" si="115"/>
        <v>-0.54908649212375205</v>
      </c>
      <c r="AI49" s="15">
        <f t="shared" si="115"/>
        <v>0.55574450032037548</v>
      </c>
      <c r="AJ49" s="15">
        <f t="shared" si="115"/>
        <v>-0.54430116445341303</v>
      </c>
      <c r="AK49" s="15">
        <f t="shared" si="115"/>
        <v>1.0738978978992788</v>
      </c>
      <c r="AL49" s="14" t="str">
        <f>+Z49</f>
        <v>ท่าลี่,รพช.</v>
      </c>
      <c r="AM49" s="16" t="str">
        <f>+IF(AND(C49&lt;C63),"OK","Not OK")</f>
        <v>OK</v>
      </c>
      <c r="AN49" s="16" t="str">
        <f t="shared" ref="AN49:AW49" si="116">+IF(AND(D49&lt;D63),"OK","Not OK")</f>
        <v>OK</v>
      </c>
      <c r="AO49" s="16" t="str">
        <f t="shared" si="116"/>
        <v>OK</v>
      </c>
      <c r="AP49" s="16" t="str">
        <f t="shared" si="116"/>
        <v>OK</v>
      </c>
      <c r="AQ49" s="16" t="str">
        <f t="shared" si="116"/>
        <v>OK</v>
      </c>
      <c r="AR49" s="16" t="str">
        <f t="shared" si="116"/>
        <v>OK</v>
      </c>
      <c r="AS49" s="16" t="str">
        <f t="shared" si="116"/>
        <v>OK</v>
      </c>
      <c r="AT49" s="16" t="str">
        <f t="shared" si="116"/>
        <v>OK</v>
      </c>
      <c r="AU49" s="16" t="str">
        <f t="shared" si="116"/>
        <v>Not OK</v>
      </c>
      <c r="AV49" s="16" t="str">
        <f t="shared" si="116"/>
        <v>OK</v>
      </c>
      <c r="AW49" s="16" t="str">
        <f t="shared" si="116"/>
        <v>Not OK</v>
      </c>
    </row>
    <row r="50" spans="1:49" ht="13.5" customHeight="1">
      <c r="A50" s="253" t="str">
        <f>+'8.คำนวณ'!E34</f>
        <v>เลย</v>
      </c>
      <c r="B50" s="14" t="str">
        <f>++'8.คำนวณ'!G34</f>
        <v>ภูกระดึง,รพช.</v>
      </c>
      <c r="C50" s="264">
        <f>+'8.คำนวณ'!X34</f>
        <v>9438.419410474311</v>
      </c>
      <c r="D50" s="264">
        <f>+'8.คำนวณ'!Y34</f>
        <v>12.923744759058495</v>
      </c>
      <c r="E50" s="264">
        <f>+'8.คำนวณ'!Z34</f>
        <v>929.3412541241587</v>
      </c>
      <c r="F50" s="264">
        <f>+'8.คำนวณ'!AA34</f>
        <v>563.3885671824313</v>
      </c>
      <c r="G50" s="264">
        <f>+'8.คำนวณ'!AB34</f>
        <v>497.90796568830331</v>
      </c>
      <c r="H50" s="264">
        <f>+'8.คำนวณ'!AC34</f>
        <v>782.78185796312368</v>
      </c>
      <c r="I50" s="264">
        <f>+'8.คำนวณ'!AD34</f>
        <v>272.81457088260589</v>
      </c>
      <c r="J50" s="264">
        <f>+'8.คำนวณ'!AE34</f>
        <v>246.20551628345498</v>
      </c>
      <c r="K50" s="264">
        <f>+'8.คำนวณ'!AF34</f>
        <v>372.26455298422587</v>
      </c>
      <c r="L50" s="264">
        <f>+'8.คำนวณ'!AG34</f>
        <v>7.6648847895250922</v>
      </c>
      <c r="M50" s="264">
        <f>+'8.คำนวณ'!AH34</f>
        <v>389.7532124131983</v>
      </c>
      <c r="N50" s="14" t="str">
        <f t="shared" ref="N50:N60" si="117">+B50</f>
        <v>ภูกระดึง,รพช.</v>
      </c>
      <c r="O50" s="50">
        <f t="shared" ref="O50:Y50" si="118">+(C50-C61)*100/C61</f>
        <v>-7.2377865748777053</v>
      </c>
      <c r="P50" s="50">
        <f t="shared" si="118"/>
        <v>-84.579409659239332</v>
      </c>
      <c r="Q50" s="50">
        <f t="shared" si="118"/>
        <v>-35.740401359693507</v>
      </c>
      <c r="R50" s="50">
        <f t="shared" si="118"/>
        <v>-8.7752817949586159</v>
      </c>
      <c r="S50" s="50">
        <f t="shared" si="118"/>
        <v>-31.904328277350583</v>
      </c>
      <c r="T50" s="50">
        <f t="shared" si="118"/>
        <v>-0.22351002696586947</v>
      </c>
      <c r="U50" s="50">
        <f t="shared" si="118"/>
        <v>-55.549366099586017</v>
      </c>
      <c r="V50" s="50">
        <f t="shared" si="118"/>
        <v>-4.3429895321910124</v>
      </c>
      <c r="W50" s="50">
        <f t="shared" si="118"/>
        <v>-3.4914472986628167</v>
      </c>
      <c r="X50" s="50">
        <f t="shared" si="118"/>
        <v>-89.071642746091399</v>
      </c>
      <c r="Y50" s="50">
        <f t="shared" si="118"/>
        <v>11.33050964213113</v>
      </c>
      <c r="Z50" s="14" t="str">
        <f t="shared" ref="Z50:Z60" si="119">+N50</f>
        <v>ภูกระดึง,รพช.</v>
      </c>
      <c r="AA50" s="15">
        <f t="shared" ref="AA50:AA60" si="120">+O50/100</f>
        <v>-7.2377865748777054E-2</v>
      </c>
      <c r="AB50" s="15">
        <f t="shared" ref="AB50:AB60" si="121">+P50/100</f>
        <v>-0.84579409659239335</v>
      </c>
      <c r="AC50" s="15">
        <f t="shared" ref="AC50:AC60" si="122">+Q50/100</f>
        <v>-0.35740401359693508</v>
      </c>
      <c r="AD50" s="15">
        <f t="shared" ref="AD50:AD60" si="123">+R50/100</f>
        <v>-8.7752817949586157E-2</v>
      </c>
      <c r="AE50" s="15">
        <f t="shared" ref="AE50:AE60" si="124">+S50/100</f>
        <v>-0.31904328277350585</v>
      </c>
      <c r="AF50" s="15">
        <f t="shared" ref="AF50:AF60" si="125">+T50/100</f>
        <v>-2.2351002696586945E-3</v>
      </c>
      <c r="AG50" s="15">
        <f t="shared" ref="AG50:AG60" si="126">+U50/100</f>
        <v>-0.55549366099586017</v>
      </c>
      <c r="AH50" s="15">
        <f t="shared" ref="AH50:AH60" si="127">+V50/100</f>
        <v>-4.3429895321910127E-2</v>
      </c>
      <c r="AI50" s="15">
        <f t="shared" ref="AI50:AI60" si="128">+W50/100</f>
        <v>-3.491447298662817E-2</v>
      </c>
      <c r="AJ50" s="15">
        <f t="shared" ref="AJ50:AJ60" si="129">+X50/100</f>
        <v>-0.89071642746091395</v>
      </c>
      <c r="AK50" s="15">
        <f t="shared" ref="AK50:AK60" si="130">+Y50/100</f>
        <v>0.1133050964213113</v>
      </c>
      <c r="AL50" s="14" t="str">
        <f t="shared" ref="AL50:AL60" si="131">+Z50</f>
        <v>ภูกระดึง,รพช.</v>
      </c>
      <c r="AM50" s="16" t="str">
        <f>+IF(AND(C50&lt;C63),"OK","Not OK")</f>
        <v>OK</v>
      </c>
      <c r="AN50" s="16" t="str">
        <f t="shared" ref="AN50:AW50" si="132">+IF(AND(D50&lt;D63),"OK","Not OK")</f>
        <v>OK</v>
      </c>
      <c r="AO50" s="16" t="str">
        <f t="shared" si="132"/>
        <v>OK</v>
      </c>
      <c r="AP50" s="16" t="str">
        <f t="shared" si="132"/>
        <v>OK</v>
      </c>
      <c r="AQ50" s="16" t="str">
        <f t="shared" si="132"/>
        <v>OK</v>
      </c>
      <c r="AR50" s="16" t="str">
        <f t="shared" si="132"/>
        <v>OK</v>
      </c>
      <c r="AS50" s="16" t="str">
        <f t="shared" si="132"/>
        <v>OK</v>
      </c>
      <c r="AT50" s="16" t="str">
        <f t="shared" si="132"/>
        <v>OK</v>
      </c>
      <c r="AU50" s="16" t="str">
        <f t="shared" si="132"/>
        <v>OK</v>
      </c>
      <c r="AV50" s="16" t="str">
        <f t="shared" si="132"/>
        <v>OK</v>
      </c>
      <c r="AW50" s="16" t="str">
        <f t="shared" si="132"/>
        <v>OK</v>
      </c>
    </row>
    <row r="51" spans="1:49" ht="13.5" customHeight="1">
      <c r="A51" s="253" t="str">
        <f>+'8.คำนวณ'!E35</f>
        <v>เลย</v>
      </c>
      <c r="B51" s="14" t="str">
        <f>++'8.คำนวณ'!G35</f>
        <v>ภูหลวง,รพช.</v>
      </c>
      <c r="C51" s="264">
        <f>+'8.คำนวณ'!X35</f>
        <v>9300.3565181500853</v>
      </c>
      <c r="D51" s="264">
        <f>+'8.คำนวณ'!Y35</f>
        <v>58.496733296132724</v>
      </c>
      <c r="E51" s="264">
        <f>+'8.คำนวณ'!Z35</f>
        <v>1080.3273211918961</v>
      </c>
      <c r="F51" s="264">
        <f>+'8.คำนวณ'!AA35</f>
        <v>486.41591363026549</v>
      </c>
      <c r="G51" s="264">
        <f>+'8.คำนวณ'!AB35</f>
        <v>555.19205540507255</v>
      </c>
      <c r="H51" s="264">
        <f>+'8.คำนวณ'!AC35</f>
        <v>712.10947384620749</v>
      </c>
      <c r="I51" s="264">
        <f>+'8.คำนวณ'!AD35</f>
        <v>371.35389071790883</v>
      </c>
      <c r="J51" s="264">
        <f>+'8.คำนวณ'!AE35</f>
        <v>168.06627489228524</v>
      </c>
      <c r="K51" s="264">
        <f>+'8.คำนวณ'!AF35</f>
        <v>299.32888146911517</v>
      </c>
      <c r="L51" s="264">
        <f>+'8.คำนวณ'!AG35</f>
        <v>54.257190595935739</v>
      </c>
      <c r="M51" s="264">
        <f>+'8.คำนวณ'!AH35</f>
        <v>212.84870364575914</v>
      </c>
      <c r="N51" s="14" t="str">
        <f t="shared" si="117"/>
        <v>ภูหลวง,รพช.</v>
      </c>
      <c r="O51" s="50">
        <f t="shared" ref="O51:Y51" si="133">+(C51-C61)*100/C61</f>
        <v>-8.5946895611612852</v>
      </c>
      <c r="P51" s="50">
        <f t="shared" si="133"/>
        <v>-30.201796983019896</v>
      </c>
      <c r="Q51" s="50">
        <f t="shared" si="133"/>
        <v>-25.300421398624234</v>
      </c>
      <c r="R51" s="50">
        <f t="shared" si="133"/>
        <v>-21.2388088148757</v>
      </c>
      <c r="S51" s="50">
        <f t="shared" si="133"/>
        <v>-24.06995157102196</v>
      </c>
      <c r="T51" s="50">
        <f t="shared" si="133"/>
        <v>-9.2316932819539961</v>
      </c>
      <c r="U51" s="50">
        <f t="shared" si="133"/>
        <v>-39.494009464402282</v>
      </c>
      <c r="V51" s="50">
        <f t="shared" si="133"/>
        <v>-34.702042182726885</v>
      </c>
      <c r="W51" s="50">
        <f t="shared" si="133"/>
        <v>-22.399817815803463</v>
      </c>
      <c r="X51" s="50">
        <f t="shared" si="133"/>
        <v>-22.641764526439317</v>
      </c>
      <c r="Y51" s="50">
        <f t="shared" si="133"/>
        <v>-39.201130615884928</v>
      </c>
      <c r="Z51" s="14" t="str">
        <f t="shared" si="119"/>
        <v>ภูหลวง,รพช.</v>
      </c>
      <c r="AA51" s="15">
        <f t="shared" si="120"/>
        <v>-8.5946895611612853E-2</v>
      </c>
      <c r="AB51" s="15">
        <f t="shared" si="121"/>
        <v>-0.30201796983019896</v>
      </c>
      <c r="AC51" s="15">
        <f t="shared" si="122"/>
        <v>-0.25300421398624234</v>
      </c>
      <c r="AD51" s="15">
        <f t="shared" si="123"/>
        <v>-0.21238808814875701</v>
      </c>
      <c r="AE51" s="15">
        <f t="shared" si="124"/>
        <v>-0.24069951571021961</v>
      </c>
      <c r="AF51" s="15">
        <f t="shared" si="125"/>
        <v>-9.2316932819539954E-2</v>
      </c>
      <c r="AG51" s="15">
        <f t="shared" si="126"/>
        <v>-0.3949400946440228</v>
      </c>
      <c r="AH51" s="15">
        <f t="shared" si="127"/>
        <v>-0.34702042182726883</v>
      </c>
      <c r="AI51" s="15">
        <f t="shared" si="128"/>
        <v>-0.22399817815803463</v>
      </c>
      <c r="AJ51" s="15">
        <f t="shared" si="129"/>
        <v>-0.22641764526439317</v>
      </c>
      <c r="AK51" s="15">
        <f t="shared" si="130"/>
        <v>-0.39201130615884927</v>
      </c>
      <c r="AL51" s="14" t="str">
        <f t="shared" si="131"/>
        <v>ภูหลวง,รพช.</v>
      </c>
      <c r="AM51" s="16" t="str">
        <f>+IF(AND(C51&lt;C63),"OK","Not OK")</f>
        <v>OK</v>
      </c>
      <c r="AN51" s="16" t="str">
        <f t="shared" ref="AN51:AW51" si="134">+IF(AND(D51&lt;D63),"OK","Not OK")</f>
        <v>OK</v>
      </c>
      <c r="AO51" s="16" t="str">
        <f t="shared" si="134"/>
        <v>OK</v>
      </c>
      <c r="AP51" s="16" t="str">
        <f t="shared" si="134"/>
        <v>OK</v>
      </c>
      <c r="AQ51" s="16" t="str">
        <f t="shared" si="134"/>
        <v>OK</v>
      </c>
      <c r="AR51" s="16" t="str">
        <f t="shared" si="134"/>
        <v>OK</v>
      </c>
      <c r="AS51" s="16" t="str">
        <f t="shared" si="134"/>
        <v>OK</v>
      </c>
      <c r="AT51" s="16" t="str">
        <f t="shared" si="134"/>
        <v>OK</v>
      </c>
      <c r="AU51" s="16" t="str">
        <f t="shared" si="134"/>
        <v>OK</v>
      </c>
      <c r="AV51" s="16" t="str">
        <f t="shared" si="134"/>
        <v>OK</v>
      </c>
      <c r="AW51" s="16" t="str">
        <f t="shared" si="134"/>
        <v>OK</v>
      </c>
    </row>
    <row r="52" spans="1:49" ht="13.5" customHeight="1">
      <c r="A52" s="253" t="str">
        <f>+'8.คำนวณ'!E36</f>
        <v>หนองคาย</v>
      </c>
      <c r="B52" s="14" t="str">
        <f>++'8.คำนวณ'!G36</f>
        <v>สังคม,รพช.</v>
      </c>
      <c r="C52" s="264">
        <f>+'8.คำนวณ'!X36</f>
        <v>7914.2022305487344</v>
      </c>
      <c r="D52" s="264">
        <f>+'8.คำนวณ'!Y36</f>
        <v>59.828521206946931</v>
      </c>
      <c r="E52" s="264">
        <f>+'8.คำนวณ'!Z36</f>
        <v>979.20079271930001</v>
      </c>
      <c r="F52" s="264">
        <f>+'8.คำนวณ'!AA36</f>
        <v>454.06215535196162</v>
      </c>
      <c r="G52" s="264">
        <f>+'8.คำนวณ'!AB36</f>
        <v>546.45517328172696</v>
      </c>
      <c r="H52" s="264">
        <f>+'8.คำนวณ'!AC36</f>
        <v>503.15558798879971</v>
      </c>
      <c r="I52" s="264">
        <f>+'8.คำนวณ'!AD36</f>
        <v>320.66842841877485</v>
      </c>
      <c r="J52" s="264">
        <f>+'8.คำนวณ'!AE36</f>
        <v>53.292532598944696</v>
      </c>
      <c r="K52" s="264">
        <f>+'8.คำนวณ'!AF36</f>
        <v>331.27609137200915</v>
      </c>
      <c r="L52" s="264">
        <f>+'8.คำนวณ'!AG36</f>
        <v>1.244674407004843E-2</v>
      </c>
      <c r="M52" s="264">
        <f>+'8.คำนวณ'!AH36</f>
        <v>403.01921131897683</v>
      </c>
      <c r="N52" s="14" t="str">
        <f t="shared" si="117"/>
        <v>สังคม,รพช.</v>
      </c>
      <c r="O52" s="50">
        <f t="shared" ref="O52:Y52" si="135">+(C52-C61)*100/C61</f>
        <v>-22.218023540569941</v>
      </c>
      <c r="P52" s="50">
        <f t="shared" si="135"/>
        <v>-28.612709905216946</v>
      </c>
      <c r="Q52" s="50">
        <f t="shared" si="135"/>
        <v>-32.29284759588888</v>
      </c>
      <c r="R52" s="50">
        <f t="shared" si="135"/>
        <v>-26.477577674834798</v>
      </c>
      <c r="S52" s="50">
        <f t="shared" si="135"/>
        <v>-25.264838774982199</v>
      </c>
      <c r="T52" s="50">
        <f t="shared" si="135"/>
        <v>-35.865786912238839</v>
      </c>
      <c r="U52" s="50">
        <f t="shared" si="135"/>
        <v>-47.752369424587549</v>
      </c>
      <c r="V52" s="50">
        <f t="shared" si="135"/>
        <v>-79.29451611959729</v>
      </c>
      <c r="W52" s="50">
        <f t="shared" si="135"/>
        <v>-14.117592269862833</v>
      </c>
      <c r="X52" s="50">
        <f t="shared" si="135"/>
        <v>-99.982253814691219</v>
      </c>
      <c r="Y52" s="50">
        <f t="shared" si="135"/>
        <v>15.119857290987774</v>
      </c>
      <c r="Z52" s="14" t="str">
        <f t="shared" si="119"/>
        <v>สังคม,รพช.</v>
      </c>
      <c r="AA52" s="15">
        <f t="shared" si="120"/>
        <v>-0.22218023540569942</v>
      </c>
      <c r="AB52" s="15">
        <f t="shared" si="121"/>
        <v>-0.28612709905216943</v>
      </c>
      <c r="AC52" s="15">
        <f t="shared" si="122"/>
        <v>-0.32292847595888879</v>
      </c>
      <c r="AD52" s="15">
        <f t="shared" si="123"/>
        <v>-0.26477577674834796</v>
      </c>
      <c r="AE52" s="15">
        <f t="shared" si="124"/>
        <v>-0.25264838774982201</v>
      </c>
      <c r="AF52" s="15">
        <f t="shared" si="125"/>
        <v>-0.3586578691223884</v>
      </c>
      <c r="AG52" s="15">
        <f t="shared" si="126"/>
        <v>-0.47752369424587549</v>
      </c>
      <c r="AH52" s="15">
        <f t="shared" si="127"/>
        <v>-0.79294516119597291</v>
      </c>
      <c r="AI52" s="15">
        <f t="shared" si="128"/>
        <v>-0.14117592269862833</v>
      </c>
      <c r="AJ52" s="15">
        <f t="shared" si="129"/>
        <v>-0.99982253814691224</v>
      </c>
      <c r="AK52" s="15">
        <f t="shared" si="130"/>
        <v>0.15119857290987773</v>
      </c>
      <c r="AL52" s="14" t="str">
        <f t="shared" si="131"/>
        <v>สังคม,รพช.</v>
      </c>
      <c r="AM52" s="16" t="str">
        <f>+IF(AND(C52&lt;C63),"OK","Not OK")</f>
        <v>OK</v>
      </c>
      <c r="AN52" s="16" t="str">
        <f t="shared" ref="AN52:AW52" si="136">+IF(AND(D52&lt;D63),"OK","Not OK")</f>
        <v>OK</v>
      </c>
      <c r="AO52" s="16" t="str">
        <f t="shared" si="136"/>
        <v>OK</v>
      </c>
      <c r="AP52" s="16" t="str">
        <f t="shared" si="136"/>
        <v>OK</v>
      </c>
      <c r="AQ52" s="16" t="str">
        <f t="shared" si="136"/>
        <v>OK</v>
      </c>
      <c r="AR52" s="16" t="str">
        <f t="shared" si="136"/>
        <v>OK</v>
      </c>
      <c r="AS52" s="16" t="str">
        <f t="shared" si="136"/>
        <v>OK</v>
      </c>
      <c r="AT52" s="16" t="str">
        <f t="shared" si="136"/>
        <v>OK</v>
      </c>
      <c r="AU52" s="16" t="str">
        <f t="shared" si="136"/>
        <v>OK</v>
      </c>
      <c r="AV52" s="16" t="str">
        <f t="shared" si="136"/>
        <v>OK</v>
      </c>
      <c r="AW52" s="16" t="str">
        <f t="shared" si="136"/>
        <v>OK</v>
      </c>
    </row>
    <row r="53" spans="1:49" ht="13.5" customHeight="1">
      <c r="A53" s="253" t="str">
        <f>+'8.คำนวณ'!E37</f>
        <v>บึงกาฬ</v>
      </c>
      <c r="B53" s="14" t="str">
        <f>++'8.คำนวณ'!G37</f>
        <v>ศรีวิไล,รพช.</v>
      </c>
      <c r="C53" s="264">
        <f>+'8.คำนวณ'!X37</f>
        <v>10704.130916869621</v>
      </c>
      <c r="D53" s="264">
        <f>+'8.คำนวณ'!Y37</f>
        <v>74.628801234662532</v>
      </c>
      <c r="E53" s="264">
        <f>+'8.คำนวณ'!Z37</f>
        <v>1432.4807331968213</v>
      </c>
      <c r="F53" s="264">
        <f>+'8.คำนวณ'!AA37</f>
        <v>507.68042221233128</v>
      </c>
      <c r="G53" s="264">
        <f>+'8.คำนวณ'!AB37</f>
        <v>605.71849462379441</v>
      </c>
      <c r="H53" s="264">
        <f>+'8.คำนวณ'!AC37</f>
        <v>673.65859339422059</v>
      </c>
      <c r="I53" s="264">
        <f>+'8.คำนวณ'!AD37</f>
        <v>359.157862632199</v>
      </c>
      <c r="J53" s="264">
        <f>+'8.คำนวณ'!AE37</f>
        <v>330.19799174100427</v>
      </c>
      <c r="K53" s="264">
        <f>+'8.คำนวณ'!AF37</f>
        <v>346.80230842215315</v>
      </c>
      <c r="L53" s="264">
        <f>+'8.คำนวณ'!AG37</f>
        <v>16.4481919034531</v>
      </c>
      <c r="M53" s="264">
        <f>+'8.คำนวณ'!AH37</f>
        <v>285.84213157065847</v>
      </c>
      <c r="N53" s="14" t="str">
        <f t="shared" si="117"/>
        <v>ศรีวิไล,รพช.</v>
      </c>
      <c r="O53" s="50">
        <f>+(C53-C61)*100/C61</f>
        <v>5.2018175351683551</v>
      </c>
      <c r="P53" s="50">
        <f t="shared" ref="P53:Y53" si="137">+(D53-D61)*100/D61</f>
        <v>-10.953040862621977</v>
      </c>
      <c r="Q53" s="50">
        <f t="shared" si="137"/>
        <v>-0.9506609475211385</v>
      </c>
      <c r="R53" s="50">
        <f t="shared" si="137"/>
        <v>-17.795627827251057</v>
      </c>
      <c r="S53" s="50">
        <f t="shared" si="137"/>
        <v>-17.159775282526184</v>
      </c>
      <c r="T53" s="50">
        <f t="shared" si="137"/>
        <v>-14.132795484111497</v>
      </c>
      <c r="U53" s="50">
        <f t="shared" si="137"/>
        <v>-41.48115105190324</v>
      </c>
      <c r="V53" s="50">
        <f t="shared" si="137"/>
        <v>28.290191175303551</v>
      </c>
      <c r="W53" s="50">
        <f t="shared" si="137"/>
        <v>-10.09246356925374</v>
      </c>
      <c r="X53" s="50">
        <f t="shared" si="137"/>
        <v>-76.548673301987151</v>
      </c>
      <c r="Y53" s="50">
        <f t="shared" si="137"/>
        <v>-18.351025286182143</v>
      </c>
      <c r="Z53" s="14" t="str">
        <f t="shared" si="119"/>
        <v>ศรีวิไล,รพช.</v>
      </c>
      <c r="AA53" s="15">
        <f t="shared" si="120"/>
        <v>5.201817535168355E-2</v>
      </c>
      <c r="AB53" s="15">
        <f t="shared" si="121"/>
        <v>-0.10953040862621977</v>
      </c>
      <c r="AC53" s="15">
        <f t="shared" si="122"/>
        <v>-9.5066094752113851E-3</v>
      </c>
      <c r="AD53" s="15">
        <f t="shared" si="123"/>
        <v>-0.17795627827251057</v>
      </c>
      <c r="AE53" s="15">
        <f t="shared" si="124"/>
        <v>-0.17159775282526182</v>
      </c>
      <c r="AF53" s="15">
        <f t="shared" si="125"/>
        <v>-0.14132795484111496</v>
      </c>
      <c r="AG53" s="15">
        <f t="shared" si="126"/>
        <v>-0.41481151051903242</v>
      </c>
      <c r="AH53" s="15">
        <f t="shared" si="127"/>
        <v>0.28290191175303553</v>
      </c>
      <c r="AI53" s="15">
        <f t="shared" si="128"/>
        <v>-0.1009246356925374</v>
      </c>
      <c r="AJ53" s="15">
        <f t="shared" si="129"/>
        <v>-0.76548673301987147</v>
      </c>
      <c r="AK53" s="15">
        <f t="shared" si="130"/>
        <v>-0.18351025286182143</v>
      </c>
      <c r="AL53" s="14" t="str">
        <f t="shared" si="131"/>
        <v>ศรีวิไล,รพช.</v>
      </c>
      <c r="AM53" s="16" t="str">
        <f>+IF(AND(C53&lt;C63),"OK","Not OK")</f>
        <v>OK</v>
      </c>
      <c r="AN53" s="16" t="str">
        <f t="shared" ref="AN53:AW53" si="138">+IF(AND(D53&lt;D63),"OK","Not OK")</f>
        <v>OK</v>
      </c>
      <c r="AO53" s="16" t="str">
        <f t="shared" si="138"/>
        <v>OK</v>
      </c>
      <c r="AP53" s="16" t="str">
        <f t="shared" si="138"/>
        <v>OK</v>
      </c>
      <c r="AQ53" s="16" t="str">
        <f t="shared" si="138"/>
        <v>OK</v>
      </c>
      <c r="AR53" s="16" t="str">
        <f t="shared" si="138"/>
        <v>OK</v>
      </c>
      <c r="AS53" s="16" t="str">
        <f t="shared" si="138"/>
        <v>OK</v>
      </c>
      <c r="AT53" s="16" t="str">
        <f t="shared" si="138"/>
        <v>OK</v>
      </c>
      <c r="AU53" s="16" t="str">
        <f t="shared" si="138"/>
        <v>OK</v>
      </c>
      <c r="AV53" s="16" t="str">
        <f t="shared" si="138"/>
        <v>OK</v>
      </c>
      <c r="AW53" s="16" t="str">
        <f t="shared" si="138"/>
        <v>OK</v>
      </c>
    </row>
    <row r="54" spans="1:49" ht="13.5" customHeight="1">
      <c r="A54" s="253" t="str">
        <f>+'8.คำนวณ'!E38</f>
        <v>สกลนคร</v>
      </c>
      <c r="B54" s="14" t="str">
        <f>++'8.คำนวณ'!G38</f>
        <v>กุสุมาลย์,รพช.</v>
      </c>
      <c r="C54" s="264">
        <f>+'8.คำนวณ'!X38</f>
        <v>11300.326666379544</v>
      </c>
      <c r="D54" s="264">
        <f>+'8.คำนวณ'!Y38</f>
        <v>111.52067103040051</v>
      </c>
      <c r="E54" s="264">
        <f>+'8.คำนวณ'!Z38</f>
        <v>1509.3520333585661</v>
      </c>
      <c r="F54" s="264">
        <f>+'8.คำนวณ'!AA38</f>
        <v>1162.6510828577443</v>
      </c>
      <c r="G54" s="264">
        <f>+'8.คำนวณ'!AB38</f>
        <v>565.76056654751051</v>
      </c>
      <c r="H54" s="264">
        <f>+'8.คำนวณ'!AC38</f>
        <v>1411.965454577987</v>
      </c>
      <c r="I54" s="264">
        <f>+'8.คำนวณ'!AD38</f>
        <v>519.07290856416409</v>
      </c>
      <c r="J54" s="264">
        <f>+'8.คำนวณ'!AE38</f>
        <v>228.19573925888574</v>
      </c>
      <c r="K54" s="264">
        <f>+'8.คำนวณ'!AF38</f>
        <v>424.14731184758324</v>
      </c>
      <c r="L54" s="264">
        <f>+'8.คำนวณ'!AG38</f>
        <v>188.60940730838954</v>
      </c>
      <c r="M54" s="264">
        <f>+'8.คำนวณ'!AH38</f>
        <v>115.32040481500287</v>
      </c>
      <c r="N54" s="14" t="str">
        <f t="shared" si="117"/>
        <v>กุสุมาลย์,รพช.</v>
      </c>
      <c r="O54" s="50">
        <f>+(C54-C61)*100/C61</f>
        <v>11.061319529518807</v>
      </c>
      <c r="P54" s="50">
        <f t="shared" ref="P54:Y54" si="139">+(D54-D61)*100/D61</f>
        <v>33.066275645931675</v>
      </c>
      <c r="Q54" s="50">
        <f t="shared" si="139"/>
        <v>4.3646297203913695</v>
      </c>
      <c r="R54" s="50">
        <f t="shared" si="139"/>
        <v>88.258199726903143</v>
      </c>
      <c r="S54" s="50">
        <f t="shared" si="139"/>
        <v>-22.624564240538596</v>
      </c>
      <c r="T54" s="50">
        <f t="shared" si="139"/>
        <v>79.974734452274305</v>
      </c>
      <c r="U54" s="50">
        <f t="shared" si="139"/>
        <v>-15.425632320286699</v>
      </c>
      <c r="V54" s="50">
        <f t="shared" si="139"/>
        <v>-11.340239047017972</v>
      </c>
      <c r="W54" s="50">
        <f t="shared" si="139"/>
        <v>9.9590140141747305</v>
      </c>
      <c r="X54" s="50">
        <f t="shared" si="139"/>
        <v>168.91349852131947</v>
      </c>
      <c r="Y54" s="50">
        <f t="shared" si="139"/>
        <v>-67.059464729747575</v>
      </c>
      <c r="Z54" s="14" t="str">
        <f t="shared" si="119"/>
        <v>กุสุมาลย์,รพช.</v>
      </c>
      <c r="AA54" s="15">
        <f t="shared" si="120"/>
        <v>0.11061319529518807</v>
      </c>
      <c r="AB54" s="15">
        <f t="shared" si="121"/>
        <v>0.33066275645931675</v>
      </c>
      <c r="AC54" s="15">
        <f t="shared" si="122"/>
        <v>4.3646297203913692E-2</v>
      </c>
      <c r="AD54" s="15">
        <f t="shared" si="123"/>
        <v>0.88258199726903142</v>
      </c>
      <c r="AE54" s="15">
        <f t="shared" si="124"/>
        <v>-0.22624564240538597</v>
      </c>
      <c r="AF54" s="15">
        <f t="shared" si="125"/>
        <v>0.7997473445227431</v>
      </c>
      <c r="AG54" s="15">
        <f t="shared" si="126"/>
        <v>-0.15425632320286697</v>
      </c>
      <c r="AH54" s="15">
        <f t="shared" si="127"/>
        <v>-0.11340239047017972</v>
      </c>
      <c r="AI54" s="15">
        <f t="shared" si="128"/>
        <v>9.9590140141747302E-2</v>
      </c>
      <c r="AJ54" s="15">
        <f t="shared" si="129"/>
        <v>1.6891349852131947</v>
      </c>
      <c r="AK54" s="15">
        <f t="shared" si="130"/>
        <v>-0.67059464729747575</v>
      </c>
      <c r="AL54" s="14" t="str">
        <f t="shared" si="131"/>
        <v>กุสุมาลย์,รพช.</v>
      </c>
      <c r="AM54" s="16" t="str">
        <f>+IF(AND(C54&lt;C63),"OK","Not OK")</f>
        <v>Not OK</v>
      </c>
      <c r="AN54" s="16" t="str">
        <f t="shared" ref="AN54:AW54" si="140">+IF(AND(D54&lt;D63),"OK","Not OK")</f>
        <v>OK</v>
      </c>
      <c r="AO54" s="16" t="str">
        <f t="shared" si="140"/>
        <v>OK</v>
      </c>
      <c r="AP54" s="16" t="str">
        <f t="shared" si="140"/>
        <v>Not OK</v>
      </c>
      <c r="AQ54" s="16" t="str">
        <f t="shared" si="140"/>
        <v>OK</v>
      </c>
      <c r="AR54" s="16" t="str">
        <f t="shared" si="140"/>
        <v>Not OK</v>
      </c>
      <c r="AS54" s="16" t="str">
        <f t="shared" si="140"/>
        <v>OK</v>
      </c>
      <c r="AT54" s="16" t="str">
        <f t="shared" si="140"/>
        <v>OK</v>
      </c>
      <c r="AU54" s="16" t="str">
        <f t="shared" si="140"/>
        <v>OK</v>
      </c>
      <c r="AV54" s="16" t="str">
        <f t="shared" si="140"/>
        <v>Not OK</v>
      </c>
      <c r="AW54" s="16" t="str">
        <f t="shared" si="140"/>
        <v>OK</v>
      </c>
    </row>
    <row r="55" spans="1:49" ht="13.5" customHeight="1">
      <c r="A55" s="253" t="str">
        <f>+'8.คำนวณ'!E39</f>
        <v>สกลนคร</v>
      </c>
      <c r="B55" s="14" t="str">
        <f>++'8.คำนวณ'!G39</f>
        <v>วาริชภูมิ,รพช.</v>
      </c>
      <c r="C55" s="264">
        <f>+'8.คำนวณ'!X39</f>
        <v>10767.436920835</v>
      </c>
      <c r="D55" s="264">
        <f>+'8.คำนวณ'!Y39</f>
        <v>63.54984026907497</v>
      </c>
      <c r="E55" s="264">
        <f>+'8.คำนวณ'!Z39</f>
        <v>1754.4095197316876</v>
      </c>
      <c r="F55" s="264">
        <f>+'8.คำนวณ'!AA39</f>
        <v>578.86150098398059</v>
      </c>
      <c r="G55" s="264">
        <f>+'8.คำนวณ'!AB39</f>
        <v>644.40523323846367</v>
      </c>
      <c r="H55" s="264">
        <f>+'8.คำนวณ'!AC39</f>
        <v>945.83484918310216</v>
      </c>
      <c r="I55" s="264">
        <f>+'8.คำนวณ'!AD39</f>
        <v>722.0972158215643</v>
      </c>
      <c r="J55" s="264">
        <f>+'8.คำนวณ'!AE39</f>
        <v>217.21967784249912</v>
      </c>
      <c r="K55" s="264">
        <f>+'8.คำนวณ'!AF39</f>
        <v>402.41668328757765</v>
      </c>
      <c r="L55" s="264">
        <f>+'8.คำนวณ'!AG39</f>
        <v>26.738101441560538</v>
      </c>
      <c r="M55" s="264">
        <f>+'8.คำนวณ'!AH39</f>
        <v>211.02059994567855</v>
      </c>
      <c r="N55" s="14" t="str">
        <f t="shared" si="117"/>
        <v>วาริชภูมิ,รพช.</v>
      </c>
      <c r="O55" s="50">
        <f>+(C55-C61)*100/C61</f>
        <v>5.8239985164893611</v>
      </c>
      <c r="P55" s="50">
        <f t="shared" ref="P55:Y55" si="141">+(D55-D61)*100/D61</f>
        <v>-24.172438307921741</v>
      </c>
      <c r="Q55" s="50">
        <f t="shared" si="141"/>
        <v>21.309208095941834</v>
      </c>
      <c r="R55" s="50">
        <f t="shared" si="141"/>
        <v>-6.2698812453686035</v>
      </c>
      <c r="S55" s="50">
        <f t="shared" si="141"/>
        <v>-11.868838735482408</v>
      </c>
      <c r="T55" s="50">
        <f t="shared" si="141"/>
        <v>20.559872952637907</v>
      </c>
      <c r="U55" s="50">
        <f t="shared" si="141"/>
        <v>17.653829401965634</v>
      </c>
      <c r="V55" s="50">
        <f t="shared" si="141"/>
        <v>-15.604713855104</v>
      </c>
      <c r="W55" s="50">
        <f t="shared" si="141"/>
        <v>4.3254088406374391</v>
      </c>
      <c r="X55" s="50">
        <f t="shared" si="141"/>
        <v>-61.877636407014201</v>
      </c>
      <c r="Y55" s="50">
        <f t="shared" si="141"/>
        <v>-39.723316732962701</v>
      </c>
      <c r="Z55" s="14" t="str">
        <f t="shared" si="119"/>
        <v>วาริชภูมิ,รพช.</v>
      </c>
      <c r="AA55" s="15">
        <f t="shared" si="120"/>
        <v>5.8239985164893614E-2</v>
      </c>
      <c r="AB55" s="15">
        <f t="shared" si="121"/>
        <v>-0.2417243830792174</v>
      </c>
      <c r="AC55" s="15">
        <f t="shared" si="122"/>
        <v>0.21309208095941834</v>
      </c>
      <c r="AD55" s="15">
        <f t="shared" si="123"/>
        <v>-6.269881245368604E-2</v>
      </c>
      <c r="AE55" s="15">
        <f t="shared" si="124"/>
        <v>-0.11868838735482408</v>
      </c>
      <c r="AF55" s="15">
        <f t="shared" si="125"/>
        <v>0.20559872952637906</v>
      </c>
      <c r="AG55" s="15">
        <f t="shared" si="126"/>
        <v>0.17653829401965634</v>
      </c>
      <c r="AH55" s="15">
        <f t="shared" si="127"/>
        <v>-0.15604713855103999</v>
      </c>
      <c r="AI55" s="15">
        <f t="shared" si="128"/>
        <v>4.3254088406374389E-2</v>
      </c>
      <c r="AJ55" s="15">
        <f t="shared" si="129"/>
        <v>-0.61877636407014203</v>
      </c>
      <c r="AK55" s="15">
        <f t="shared" si="130"/>
        <v>-0.39723316732962699</v>
      </c>
      <c r="AL55" s="14" t="str">
        <f t="shared" si="131"/>
        <v>วาริชภูมิ,รพช.</v>
      </c>
      <c r="AM55" s="16" t="str">
        <f>+IF(AND(C55&lt;C63),"OK","Not OK")</f>
        <v>OK</v>
      </c>
      <c r="AN55" s="16" t="str">
        <f t="shared" ref="AN55:AW55" si="142">+IF(AND(D55&lt;D63),"OK","Not OK")</f>
        <v>OK</v>
      </c>
      <c r="AO55" s="16" t="str">
        <f t="shared" si="142"/>
        <v>Not OK</v>
      </c>
      <c r="AP55" s="16" t="str">
        <f t="shared" si="142"/>
        <v>OK</v>
      </c>
      <c r="AQ55" s="16" t="str">
        <f t="shared" si="142"/>
        <v>OK</v>
      </c>
      <c r="AR55" s="16" t="str">
        <f t="shared" si="142"/>
        <v>OK</v>
      </c>
      <c r="AS55" s="16" t="str">
        <f t="shared" si="142"/>
        <v>OK</v>
      </c>
      <c r="AT55" s="16" t="str">
        <f t="shared" si="142"/>
        <v>OK</v>
      </c>
      <c r="AU55" s="16" t="str">
        <f t="shared" si="142"/>
        <v>OK</v>
      </c>
      <c r="AV55" s="16" t="str">
        <f t="shared" si="142"/>
        <v>OK</v>
      </c>
      <c r="AW55" s="16" t="str">
        <f t="shared" si="142"/>
        <v>OK</v>
      </c>
    </row>
    <row r="56" spans="1:49" ht="13.5" customHeight="1">
      <c r="A56" s="253" t="str">
        <f>+'8.คำนวณ'!E40</f>
        <v>สกลนคร</v>
      </c>
      <c r="B56" s="14" t="str">
        <f>++'8.คำนวณ'!G40</f>
        <v>คำตากล้า,รพช.</v>
      </c>
      <c r="C56" s="264">
        <f>+'8.คำนวณ'!X40</f>
        <v>10044.507077171509</v>
      </c>
      <c r="D56" s="264">
        <f>+'8.คำนวณ'!Y40</f>
        <v>133.14726885570974</v>
      </c>
      <c r="E56" s="264">
        <f>+'8.คำนวณ'!Z40</f>
        <v>1494.2870355883349</v>
      </c>
      <c r="F56" s="264">
        <f>+'8.คำนวณ'!AA40</f>
        <v>663.04743343136488</v>
      </c>
      <c r="G56" s="264">
        <f>+'8.คำนวณ'!AB40</f>
        <v>846.61982438012205</v>
      </c>
      <c r="H56" s="264">
        <f>+'8.คำนวณ'!AC40</f>
        <v>710.5348133149821</v>
      </c>
      <c r="I56" s="264">
        <f>+'8.คำนวณ'!AD40</f>
        <v>933.26717255343283</v>
      </c>
      <c r="J56" s="264">
        <f>+'8.คำนวณ'!AE40</f>
        <v>464.27915612096774</v>
      </c>
      <c r="K56" s="264">
        <f>+'8.คำนวณ'!AF40</f>
        <v>395.88868728533845</v>
      </c>
      <c r="L56" s="264">
        <f>+'8.คำนวณ'!AG40</f>
        <v>23.493981818866381</v>
      </c>
      <c r="M56" s="264">
        <f>+'8.คำนวณ'!AH40</f>
        <v>192.8558283794695</v>
      </c>
      <c r="N56" s="14" t="str">
        <f t="shared" si="117"/>
        <v>คำตากล้า,รพช.</v>
      </c>
      <c r="O56" s="50">
        <f t="shared" ref="O56:Y56" si="143">+(C56-C61)*100/C61</f>
        <v>-1.2810653223650956</v>
      </c>
      <c r="P56" s="50">
        <f t="shared" si="143"/>
        <v>58.871095514006413</v>
      </c>
      <c r="Q56" s="50">
        <f t="shared" si="143"/>
        <v>3.3229556249650214</v>
      </c>
      <c r="R56" s="50">
        <f t="shared" si="143"/>
        <v>7.3616306661155129</v>
      </c>
      <c r="S56" s="50">
        <f t="shared" si="143"/>
        <v>15.786750981538301</v>
      </c>
      <c r="T56" s="50">
        <f t="shared" si="143"/>
        <v>-9.4324057781704624</v>
      </c>
      <c r="U56" s="50">
        <f t="shared" si="143"/>
        <v>52.060490333187253</v>
      </c>
      <c r="V56" s="50">
        <f t="shared" si="143"/>
        <v>80.38408223931981</v>
      </c>
      <c r="W56" s="50">
        <f t="shared" si="143"/>
        <v>2.6330439856819465</v>
      </c>
      <c r="X56" s="50">
        <f t="shared" si="143"/>
        <v>-66.503002499883223</v>
      </c>
      <c r="Y56" s="50">
        <f t="shared" si="143"/>
        <v>-44.911967426763795</v>
      </c>
      <c r="Z56" s="14" t="str">
        <f t="shared" si="119"/>
        <v>คำตากล้า,รพช.</v>
      </c>
      <c r="AA56" s="15">
        <f t="shared" si="120"/>
        <v>-1.2810653223650957E-2</v>
      </c>
      <c r="AB56" s="15">
        <f t="shared" si="121"/>
        <v>0.58871095514006411</v>
      </c>
      <c r="AC56" s="15">
        <f t="shared" si="122"/>
        <v>3.3229556249650211E-2</v>
      </c>
      <c r="AD56" s="15">
        <f t="shared" si="123"/>
        <v>7.3616306661155123E-2</v>
      </c>
      <c r="AE56" s="15">
        <f t="shared" si="124"/>
        <v>0.157867509815383</v>
      </c>
      <c r="AF56" s="15">
        <f t="shared" si="125"/>
        <v>-9.4324057781704621E-2</v>
      </c>
      <c r="AG56" s="15">
        <f t="shared" si="126"/>
        <v>0.52060490333187248</v>
      </c>
      <c r="AH56" s="15">
        <f t="shared" si="127"/>
        <v>0.8038408223931981</v>
      </c>
      <c r="AI56" s="15">
        <f t="shared" si="128"/>
        <v>2.6330439856819467E-2</v>
      </c>
      <c r="AJ56" s="15">
        <f t="shared" si="129"/>
        <v>-0.66503002499883224</v>
      </c>
      <c r="AK56" s="15">
        <f t="shared" si="130"/>
        <v>-0.44911967426763794</v>
      </c>
      <c r="AL56" s="14" t="str">
        <f t="shared" si="131"/>
        <v>คำตากล้า,รพช.</v>
      </c>
      <c r="AM56" s="16" t="str">
        <f>+IF(AND(C56&lt;C63),"OK","Not OK")</f>
        <v>OK</v>
      </c>
      <c r="AN56" s="16" t="str">
        <f t="shared" ref="AN56:AW56" si="144">+IF(AND(D56&lt;D63),"OK","Not OK")</f>
        <v>Not OK</v>
      </c>
      <c r="AO56" s="16" t="str">
        <f t="shared" si="144"/>
        <v>OK</v>
      </c>
      <c r="AP56" s="16" t="str">
        <f t="shared" si="144"/>
        <v>OK</v>
      </c>
      <c r="AQ56" s="16" t="str">
        <f t="shared" si="144"/>
        <v>OK</v>
      </c>
      <c r="AR56" s="16" t="str">
        <f t="shared" si="144"/>
        <v>OK</v>
      </c>
      <c r="AS56" s="16" t="str">
        <f t="shared" si="144"/>
        <v>Not OK</v>
      </c>
      <c r="AT56" s="16" t="str">
        <f t="shared" si="144"/>
        <v>Not OK</v>
      </c>
      <c r="AU56" s="16" t="str">
        <f t="shared" si="144"/>
        <v>OK</v>
      </c>
      <c r="AV56" s="16" t="str">
        <f t="shared" si="144"/>
        <v>OK</v>
      </c>
      <c r="AW56" s="16" t="str">
        <f t="shared" si="144"/>
        <v>OK</v>
      </c>
    </row>
    <row r="57" spans="1:49" ht="13.5" customHeight="1">
      <c r="A57" s="253" t="str">
        <f>+'8.คำนวณ'!E41</f>
        <v>นครพนม</v>
      </c>
      <c r="B57" s="14" t="str">
        <f>++'8.คำนวณ'!G41</f>
        <v>บ้านแพง,รพช.</v>
      </c>
      <c r="C57" s="264">
        <f>+'8.คำนวณ'!X41</f>
        <v>10018.154391902743</v>
      </c>
      <c r="D57" s="264">
        <f>+'8.คำนวณ'!Y41</f>
        <v>59.258352974868068</v>
      </c>
      <c r="E57" s="264">
        <f>+'8.คำนวณ'!Z41</f>
        <v>1598.811726173999</v>
      </c>
      <c r="F57" s="264">
        <f>+'8.คำนวณ'!AA41</f>
        <v>438.48793985657039</v>
      </c>
      <c r="G57" s="264">
        <f>+'8.คำนวณ'!AB41</f>
        <v>947.0211525414752</v>
      </c>
      <c r="H57" s="264">
        <f>+'8.คำนวณ'!AC41</f>
        <v>690.95464233690825</v>
      </c>
      <c r="I57" s="264">
        <f>+'8.คำนวณ'!AD41</f>
        <v>675.89750514709147</v>
      </c>
      <c r="J57" s="264">
        <f>+'8.คำนวณ'!AE41</f>
        <v>200.99690647360302</v>
      </c>
      <c r="K57" s="264">
        <f>+'8.คำนวณ'!AF41</f>
        <v>333.92084475803335</v>
      </c>
      <c r="L57" s="264">
        <f>+'8.คำนวณ'!AG41</f>
        <v>63.336858470860847</v>
      </c>
      <c r="M57" s="264">
        <f>+'8.คำนวณ'!AH41</f>
        <v>278.85582014246847</v>
      </c>
      <c r="N57" s="14" t="str">
        <f t="shared" si="117"/>
        <v>บ้านแพง,รพช.</v>
      </c>
      <c r="O57" s="50">
        <f t="shared" ref="O57:Y57" si="145">+(C57-C61)*100/C61</f>
        <v>-1.540063498745514</v>
      </c>
      <c r="P57" s="50">
        <f t="shared" si="145"/>
        <v>-29.293033673298268</v>
      </c>
      <c r="Q57" s="50">
        <f t="shared" si="145"/>
        <v>10.550348829807785</v>
      </c>
      <c r="R57" s="50">
        <f t="shared" si="145"/>
        <v>-28.999377907553399</v>
      </c>
      <c r="S57" s="50">
        <f t="shared" si="145"/>
        <v>29.517995215685549</v>
      </c>
      <c r="T57" s="50">
        <f t="shared" si="145"/>
        <v>-11.928172272232612</v>
      </c>
      <c r="U57" s="50">
        <f t="shared" si="145"/>
        <v>10.126348670814652</v>
      </c>
      <c r="V57" s="50">
        <f t="shared" si="145"/>
        <v>-21.907666908620332</v>
      </c>
      <c r="W57" s="50">
        <f t="shared" si="145"/>
        <v>-13.431947291067411</v>
      </c>
      <c r="X57" s="50">
        <f t="shared" si="145"/>
        <v>-9.6962530140390655</v>
      </c>
      <c r="Y57" s="50">
        <f t="shared" si="145"/>
        <v>-20.346620414194739</v>
      </c>
      <c r="Z57" s="14" t="str">
        <f t="shared" si="119"/>
        <v>บ้านแพง,รพช.</v>
      </c>
      <c r="AA57" s="15">
        <f t="shared" si="120"/>
        <v>-1.540063498745514E-2</v>
      </c>
      <c r="AB57" s="15">
        <f t="shared" si="121"/>
        <v>-0.29293033673298269</v>
      </c>
      <c r="AC57" s="15">
        <f t="shared" si="122"/>
        <v>0.10550348829807785</v>
      </c>
      <c r="AD57" s="15">
        <f t="shared" si="123"/>
        <v>-0.28999377907553398</v>
      </c>
      <c r="AE57" s="15">
        <f t="shared" si="124"/>
        <v>0.2951799521568555</v>
      </c>
      <c r="AF57" s="15">
        <f t="shared" si="125"/>
        <v>-0.11928172272232612</v>
      </c>
      <c r="AG57" s="15">
        <f t="shared" si="126"/>
        <v>0.10126348670814651</v>
      </c>
      <c r="AH57" s="15">
        <f t="shared" si="127"/>
        <v>-0.21907666908620332</v>
      </c>
      <c r="AI57" s="15">
        <f t="shared" si="128"/>
        <v>-0.13431947291067411</v>
      </c>
      <c r="AJ57" s="15">
        <f t="shared" si="129"/>
        <v>-9.6962530140390649E-2</v>
      </c>
      <c r="AK57" s="15">
        <f t="shared" si="130"/>
        <v>-0.20346620414194738</v>
      </c>
      <c r="AL57" s="14" t="str">
        <f t="shared" si="131"/>
        <v>บ้านแพง,รพช.</v>
      </c>
      <c r="AM57" s="16" t="str">
        <f>+IF(AND(C57&lt;C63),"OK","Not OK")</f>
        <v>OK</v>
      </c>
      <c r="AN57" s="16" t="str">
        <f t="shared" ref="AN57:AW57" si="146">+IF(AND(D57&lt;D63),"OK","Not OK")</f>
        <v>OK</v>
      </c>
      <c r="AO57" s="16" t="str">
        <f t="shared" si="146"/>
        <v>OK</v>
      </c>
      <c r="AP57" s="16" t="str">
        <f t="shared" si="146"/>
        <v>OK</v>
      </c>
      <c r="AQ57" s="16" t="str">
        <f t="shared" si="146"/>
        <v>OK</v>
      </c>
      <c r="AR57" s="16" t="str">
        <f t="shared" si="146"/>
        <v>OK</v>
      </c>
      <c r="AS57" s="16" t="str">
        <f t="shared" si="146"/>
        <v>OK</v>
      </c>
      <c r="AT57" s="16" t="str">
        <f t="shared" si="146"/>
        <v>OK</v>
      </c>
      <c r="AU57" s="16" t="str">
        <f t="shared" si="146"/>
        <v>OK</v>
      </c>
      <c r="AV57" s="16" t="str">
        <f t="shared" si="146"/>
        <v>OK</v>
      </c>
      <c r="AW57" s="16" t="str">
        <f t="shared" si="146"/>
        <v>OK</v>
      </c>
    </row>
    <row r="58" spans="1:49" ht="13.5" customHeight="1">
      <c r="A58" s="253" t="str">
        <f>+'8.คำนวณ'!E42</f>
        <v>นครพนม</v>
      </c>
      <c r="B58" s="14" t="str">
        <f>++'8.คำนวณ'!G42</f>
        <v>นาหว้า,รพช.</v>
      </c>
      <c r="C58" s="264">
        <f>+'8.คำนวณ'!X42</f>
        <v>9787.0629789816139</v>
      </c>
      <c r="D58" s="264">
        <f>+'8.คำนวณ'!Y42</f>
        <v>48.576264865052671</v>
      </c>
      <c r="E58" s="264">
        <f>+'8.คำนวณ'!Z42</f>
        <v>1543.5530126281269</v>
      </c>
      <c r="F58" s="264">
        <f>+'8.คำนวณ'!AA42</f>
        <v>410.60905207415084</v>
      </c>
      <c r="G58" s="264">
        <f>+'8.คำนวณ'!AB42</f>
        <v>708.57145909887117</v>
      </c>
      <c r="H58" s="264">
        <f>+'8.คำนวณ'!AC42</f>
        <v>840.90242857226337</v>
      </c>
      <c r="I58" s="264">
        <f>+'8.คำนวณ'!AD42</f>
        <v>1293.2660835588376</v>
      </c>
      <c r="J58" s="264">
        <f>+'8.คำนวณ'!AE42</f>
        <v>366.39652667323219</v>
      </c>
      <c r="K58" s="264">
        <f>+'8.คำนวณ'!AF42</f>
        <v>213.60753670507697</v>
      </c>
      <c r="L58" s="264">
        <f>+'8.คำนวณ'!AG42</f>
        <v>34.866711091050362</v>
      </c>
      <c r="M58" s="264">
        <f>+'8.คำนวณ'!AH42</f>
        <v>332.83307941382571</v>
      </c>
      <c r="N58" s="14" t="str">
        <f t="shared" si="117"/>
        <v>นาหว้า,รพช.</v>
      </c>
      <c r="O58" s="50">
        <f t="shared" ref="O58:Y58" si="147">+(C58-C61)*100/C61</f>
        <v>-3.8112648550142909</v>
      </c>
      <c r="P58" s="50">
        <f t="shared" si="147"/>
        <v>-42.038883099790198</v>
      </c>
      <c r="Q58" s="50">
        <f t="shared" si="147"/>
        <v>6.7294673849354254</v>
      </c>
      <c r="R58" s="50">
        <f t="shared" si="147"/>
        <v>-33.513569053710725</v>
      </c>
      <c r="S58" s="50">
        <f t="shared" si="147"/>
        <v>-3.0932365098152372</v>
      </c>
      <c r="T58" s="50">
        <f t="shared" si="147"/>
        <v>7.1847691399780311</v>
      </c>
      <c r="U58" s="50">
        <f t="shared" si="147"/>
        <v>110.71637423953042</v>
      </c>
      <c r="V58" s="50">
        <f t="shared" si="147"/>
        <v>42.354228761467759</v>
      </c>
      <c r="W58" s="50">
        <f t="shared" si="147"/>
        <v>-44.622838655341262</v>
      </c>
      <c r="X58" s="50">
        <f t="shared" si="147"/>
        <v>-50.288114494226583</v>
      </c>
      <c r="Y58" s="50">
        <f t="shared" si="147"/>
        <v>-4.9283619050259917</v>
      </c>
      <c r="Z58" s="14" t="str">
        <f t="shared" si="119"/>
        <v>นาหว้า,รพช.</v>
      </c>
      <c r="AA58" s="15">
        <f t="shared" si="120"/>
        <v>-3.8112648550142909E-2</v>
      </c>
      <c r="AB58" s="15">
        <f t="shared" si="121"/>
        <v>-0.42038883099790197</v>
      </c>
      <c r="AC58" s="15">
        <f t="shared" si="122"/>
        <v>6.7294673849354253E-2</v>
      </c>
      <c r="AD58" s="15">
        <f t="shared" si="123"/>
        <v>-0.33513569053710723</v>
      </c>
      <c r="AE58" s="15">
        <f t="shared" si="124"/>
        <v>-3.0932365098152372E-2</v>
      </c>
      <c r="AF58" s="15">
        <f t="shared" si="125"/>
        <v>7.1847691399780311E-2</v>
      </c>
      <c r="AG58" s="15">
        <f t="shared" si="126"/>
        <v>1.1071637423953042</v>
      </c>
      <c r="AH58" s="15">
        <f t="shared" si="127"/>
        <v>0.4235422876146776</v>
      </c>
      <c r="AI58" s="15">
        <f t="shared" si="128"/>
        <v>-0.44622838655341263</v>
      </c>
      <c r="AJ58" s="15">
        <f t="shared" si="129"/>
        <v>-0.50288114494226588</v>
      </c>
      <c r="AK58" s="15">
        <f t="shared" si="130"/>
        <v>-4.9283619050259915E-2</v>
      </c>
      <c r="AL58" s="14" t="str">
        <f t="shared" si="131"/>
        <v>นาหว้า,รพช.</v>
      </c>
      <c r="AM58" s="16" t="str">
        <f>+IF(AND(C58&lt;C63),"OK","Not OK")</f>
        <v>OK</v>
      </c>
      <c r="AN58" s="16" t="str">
        <f t="shared" ref="AN58:AW58" si="148">+IF(AND(D58&lt;D63),"OK","Not OK")</f>
        <v>OK</v>
      </c>
      <c r="AO58" s="16" t="str">
        <f t="shared" si="148"/>
        <v>OK</v>
      </c>
      <c r="AP58" s="16" t="str">
        <f t="shared" si="148"/>
        <v>OK</v>
      </c>
      <c r="AQ58" s="16" t="str">
        <f t="shared" si="148"/>
        <v>OK</v>
      </c>
      <c r="AR58" s="16" t="str">
        <f t="shared" si="148"/>
        <v>OK</v>
      </c>
      <c r="AS58" s="16" t="str">
        <f t="shared" si="148"/>
        <v>Not OK</v>
      </c>
      <c r="AT58" s="16" t="str">
        <f t="shared" si="148"/>
        <v>OK</v>
      </c>
      <c r="AU58" s="16" t="str">
        <f t="shared" si="148"/>
        <v>OK</v>
      </c>
      <c r="AV58" s="16" t="str">
        <f t="shared" si="148"/>
        <v>OK</v>
      </c>
      <c r="AW58" s="16" t="str">
        <f t="shared" si="148"/>
        <v>OK</v>
      </c>
    </row>
    <row r="59" spans="1:49" ht="13.5" customHeight="1">
      <c r="A59" s="253" t="str">
        <f>+'8.คำนวณ'!E43</f>
        <v>เลย</v>
      </c>
      <c r="B59" s="14" t="str">
        <f>++'8.คำนวณ'!G43</f>
        <v>เอราวัณ,รพช.</v>
      </c>
      <c r="C59" s="264">
        <f>+'8.คำนวณ'!X43</f>
        <v>10583.483970947782</v>
      </c>
      <c r="D59" s="264">
        <f>+'8.คำนวณ'!Y43</f>
        <v>77.399076080906426</v>
      </c>
      <c r="E59" s="264">
        <f>+'8.คำนวณ'!Z43</f>
        <v>1583.7338411653707</v>
      </c>
      <c r="F59" s="264">
        <f>+'8.คำนวณ'!AA43</f>
        <v>791.90965320822647</v>
      </c>
      <c r="G59" s="264">
        <f>+'8.คำนวณ'!AB43</f>
        <v>768.82023862136191</v>
      </c>
      <c r="H59" s="264">
        <f>+'8.คำนวณ'!AC43</f>
        <v>648.71833220509154</v>
      </c>
      <c r="I59" s="264">
        <f>+'8.คำนวณ'!AD43</f>
        <v>846.89641271789651</v>
      </c>
      <c r="J59" s="264">
        <f>+'8.คำนวณ'!AE43</f>
        <v>389.8405811091709</v>
      </c>
      <c r="K59" s="264">
        <f>+'8.คำนวณ'!AF43</f>
        <v>423.60021040704527</v>
      </c>
      <c r="L59" s="264">
        <f>+'8.คำนวณ'!AG43</f>
        <v>158.80247081402467</v>
      </c>
      <c r="M59" s="264">
        <f>+'8.คำนวณ'!AH43</f>
        <v>737.97469615215027</v>
      </c>
      <c r="N59" s="14" t="str">
        <f t="shared" si="117"/>
        <v>เอราวัณ,รพช.</v>
      </c>
      <c r="O59" s="50">
        <f t="shared" ref="O59:Y59" si="149">+(C59-C61)*100/C61</f>
        <v>4.0160811041011968</v>
      </c>
      <c r="P59" s="50">
        <f t="shared" si="149"/>
        <v>-7.6475536116997489</v>
      </c>
      <c r="Q59" s="50">
        <f t="shared" si="149"/>
        <v>9.5077836421553013</v>
      </c>
      <c r="R59" s="50">
        <f t="shared" si="149"/>
        <v>28.227193744916466</v>
      </c>
      <c r="S59" s="50">
        <f t="shared" si="149"/>
        <v>5.1466017630718079</v>
      </c>
      <c r="T59" s="50">
        <f t="shared" si="149"/>
        <v>-17.311780402000608</v>
      </c>
      <c r="U59" s="50">
        <f t="shared" si="149"/>
        <v>37.987799814021201</v>
      </c>
      <c r="V59" s="50">
        <f t="shared" si="149"/>
        <v>51.462831178013914</v>
      </c>
      <c r="W59" s="50">
        <f t="shared" si="149"/>
        <v>9.8171794833716497</v>
      </c>
      <c r="X59" s="50">
        <f t="shared" si="149"/>
        <v>126.41568419015748</v>
      </c>
      <c r="Y59" s="50">
        <f t="shared" si="149"/>
        <v>110.79774690481445</v>
      </c>
      <c r="Z59" s="14" t="str">
        <f t="shared" si="119"/>
        <v>เอราวัณ,รพช.</v>
      </c>
      <c r="AA59" s="15">
        <f t="shared" si="120"/>
        <v>4.0160811041011969E-2</v>
      </c>
      <c r="AB59" s="15">
        <f t="shared" si="121"/>
        <v>-7.6475536116997492E-2</v>
      </c>
      <c r="AC59" s="15">
        <f t="shared" si="122"/>
        <v>9.5077836421553014E-2</v>
      </c>
      <c r="AD59" s="15">
        <f t="shared" si="123"/>
        <v>0.28227193744916468</v>
      </c>
      <c r="AE59" s="15">
        <f t="shared" si="124"/>
        <v>5.1466017630718078E-2</v>
      </c>
      <c r="AF59" s="15">
        <f t="shared" si="125"/>
        <v>-0.17311780402000607</v>
      </c>
      <c r="AG59" s="15">
        <f t="shared" si="126"/>
        <v>0.379877998140212</v>
      </c>
      <c r="AH59" s="15">
        <f t="shared" si="127"/>
        <v>0.51462831178013912</v>
      </c>
      <c r="AI59" s="15">
        <f t="shared" si="128"/>
        <v>9.8171794833716491E-2</v>
      </c>
      <c r="AJ59" s="15">
        <f t="shared" si="129"/>
        <v>1.2641568419015747</v>
      </c>
      <c r="AK59" s="15">
        <f t="shared" si="130"/>
        <v>1.1079774690481445</v>
      </c>
      <c r="AL59" s="14" t="str">
        <f t="shared" si="131"/>
        <v>เอราวัณ,รพช.</v>
      </c>
      <c r="AM59" s="16" t="str">
        <f>+IF(AND(C59&lt;C63),"OK","Not OK")</f>
        <v>OK</v>
      </c>
      <c r="AN59" s="16" t="str">
        <f t="shared" ref="AN59:AW59" si="150">+IF(AND(D59&lt;D63),"OK","Not OK")</f>
        <v>OK</v>
      </c>
      <c r="AO59" s="16" t="str">
        <f t="shared" si="150"/>
        <v>OK</v>
      </c>
      <c r="AP59" s="16" t="str">
        <f t="shared" si="150"/>
        <v>OK</v>
      </c>
      <c r="AQ59" s="16" t="str">
        <f t="shared" si="150"/>
        <v>OK</v>
      </c>
      <c r="AR59" s="16" t="str">
        <f t="shared" si="150"/>
        <v>OK</v>
      </c>
      <c r="AS59" s="16" t="str">
        <f t="shared" si="150"/>
        <v>OK</v>
      </c>
      <c r="AT59" s="16" t="str">
        <f t="shared" si="150"/>
        <v>Not OK</v>
      </c>
      <c r="AU59" s="16" t="str">
        <f t="shared" si="150"/>
        <v>OK</v>
      </c>
      <c r="AV59" s="16" t="str">
        <f t="shared" si="150"/>
        <v>Not OK</v>
      </c>
      <c r="AW59" s="16" t="str">
        <f t="shared" si="150"/>
        <v>Not OK</v>
      </c>
    </row>
    <row r="60" spans="1:49" ht="13.5" customHeight="1">
      <c r="A60" s="253" t="str">
        <f>+'8.คำนวณ'!E44</f>
        <v>หนองบัวลำภู</v>
      </c>
      <c r="B60" s="14" t="str">
        <f>++'8.คำนวณ'!G44</f>
        <v>นาวัง เฉลิมพระเกียรติ 80 พรรษา,รพช.</v>
      </c>
      <c r="C60" s="264">
        <f>+'8.คำนวณ'!X44</f>
        <v>11164.320708482912</v>
      </c>
      <c r="D60" s="264">
        <f>+'8.คำนวณ'!Y44</f>
        <v>208.08231531408165</v>
      </c>
      <c r="E60" s="264">
        <f>+'8.คำนวณ'!Z44</f>
        <v>1775.2179776939586</v>
      </c>
      <c r="F60" s="264">
        <f>+'8.คำนวณ'!AA44</f>
        <v>685.83962826356878</v>
      </c>
      <c r="G60" s="264">
        <f>+'8.คำนวณ'!AB44</f>
        <v>1395.1938227314463</v>
      </c>
      <c r="H60" s="264">
        <f>+'8.คำนวณ'!AC44</f>
        <v>732.81964416332369</v>
      </c>
      <c r="I60" s="264">
        <f>+'8.คำนวณ'!AD44</f>
        <v>620.25964043644058</v>
      </c>
      <c r="J60" s="264">
        <f>+'8.คำนวณ'!AE44</f>
        <v>307.85526846768431</v>
      </c>
      <c r="K60" s="264">
        <f>+'8.คำนวณ'!AF44</f>
        <v>485.4324286633618</v>
      </c>
      <c r="L60" s="264">
        <f>+'8.คำนวณ'!AG44</f>
        <v>235.45904633334584</v>
      </c>
      <c r="M60" s="264">
        <f>+'8.คำนวณ'!AH44</f>
        <v>314.67179499641725</v>
      </c>
      <c r="N60" s="14" t="str">
        <f t="shared" si="117"/>
        <v>นาวัง เฉลิมพระเกียรติ 80 พรรษา,รพช.</v>
      </c>
      <c r="O60" s="50">
        <f t="shared" ref="O60:Y60" si="151">+(C60-C61)*100/C61</f>
        <v>9.7246324058787295</v>
      </c>
      <c r="P60" s="50">
        <f t="shared" si="151"/>
        <v>148.2834659332288</v>
      </c>
      <c r="Q60" s="50">
        <f t="shared" si="151"/>
        <v>22.748015585704444</v>
      </c>
      <c r="R60" s="50">
        <f t="shared" si="151"/>
        <v>11.052176892924072</v>
      </c>
      <c r="S60" s="50">
        <f t="shared" si="151"/>
        <v>90.811690290699758</v>
      </c>
      <c r="T60" s="50">
        <f t="shared" si="151"/>
        <v>-6.5918925763493457</v>
      </c>
      <c r="U60" s="50">
        <f t="shared" si="151"/>
        <v>1.0610764338778842</v>
      </c>
      <c r="V60" s="50">
        <f t="shared" si="151"/>
        <v>19.609483503527677</v>
      </c>
      <c r="W60" s="50">
        <f t="shared" si="151"/>
        <v>25.847010544088203</v>
      </c>
      <c r="X60" s="50">
        <f t="shared" si="151"/>
        <v>235.71027453823638</v>
      </c>
      <c r="Y60" s="50">
        <f t="shared" si="151"/>
        <v>-10.116016517099462</v>
      </c>
      <c r="Z60" s="14" t="str">
        <f t="shared" si="119"/>
        <v>นาวัง เฉลิมพระเกียรติ 80 พรรษา,รพช.</v>
      </c>
      <c r="AA60" s="15">
        <f t="shared" si="120"/>
        <v>9.724632405878729E-2</v>
      </c>
      <c r="AB60" s="15">
        <f t="shared" si="121"/>
        <v>1.4828346593322879</v>
      </c>
      <c r="AC60" s="15">
        <f t="shared" si="122"/>
        <v>0.22748015585704442</v>
      </c>
      <c r="AD60" s="15">
        <f t="shared" si="123"/>
        <v>0.11052176892924072</v>
      </c>
      <c r="AE60" s="15">
        <f t="shared" si="124"/>
        <v>0.90811690290699754</v>
      </c>
      <c r="AF60" s="15">
        <f t="shared" si="125"/>
        <v>-6.5918925763493452E-2</v>
      </c>
      <c r="AG60" s="15">
        <f t="shared" si="126"/>
        <v>1.0610764338778842E-2</v>
      </c>
      <c r="AH60" s="15">
        <f t="shared" si="127"/>
        <v>0.19609483503527678</v>
      </c>
      <c r="AI60" s="15">
        <f t="shared" si="128"/>
        <v>0.258470105440882</v>
      </c>
      <c r="AJ60" s="15">
        <f t="shared" si="129"/>
        <v>2.3571027453823636</v>
      </c>
      <c r="AK60" s="15">
        <f t="shared" si="130"/>
        <v>-0.10116016517099462</v>
      </c>
      <c r="AL60" s="14" t="str">
        <f t="shared" si="131"/>
        <v>นาวัง เฉลิมพระเกียรติ 80 พรรษา,รพช.</v>
      </c>
      <c r="AM60" s="16" t="str">
        <f>+IF(AND(C60&lt;C63),"OK","Not OK")</f>
        <v>Not OK</v>
      </c>
      <c r="AN60" s="16" t="str">
        <f t="shared" ref="AN60:AW60" si="152">+IF(AND(D60&lt;D63),"OK","Not OK")</f>
        <v>Not OK</v>
      </c>
      <c r="AO60" s="16" t="str">
        <f t="shared" si="152"/>
        <v>Not OK</v>
      </c>
      <c r="AP60" s="16" t="str">
        <f t="shared" si="152"/>
        <v>OK</v>
      </c>
      <c r="AQ60" s="16" t="str">
        <f t="shared" si="152"/>
        <v>Not OK</v>
      </c>
      <c r="AR60" s="16" t="str">
        <f t="shared" si="152"/>
        <v>OK</v>
      </c>
      <c r="AS60" s="16" t="str">
        <f t="shared" si="152"/>
        <v>OK</v>
      </c>
      <c r="AT60" s="16" t="str">
        <f t="shared" si="152"/>
        <v>OK</v>
      </c>
      <c r="AU60" s="16" t="str">
        <f t="shared" si="152"/>
        <v>Not OK</v>
      </c>
      <c r="AV60" s="16" t="str">
        <f t="shared" si="152"/>
        <v>Not OK</v>
      </c>
      <c r="AW60" s="16" t="str">
        <f t="shared" si="152"/>
        <v>OK</v>
      </c>
    </row>
    <row r="61" spans="1:49" ht="13.5" customHeight="1">
      <c r="B61" s="18" t="s">
        <v>144</v>
      </c>
      <c r="C61" s="19">
        <f>AVERAGE(C49:C60)</f>
        <v>10174.853598219719</v>
      </c>
      <c r="D61" s="19">
        <f t="shared" ref="D61:M61" si="153">AVERAGE(D49:D60)</f>
        <v>83.808365785437161</v>
      </c>
      <c r="E61" s="19">
        <f t="shared" si="153"/>
        <v>1446.2294719986537</v>
      </c>
      <c r="F61" s="19">
        <f t="shared" si="153"/>
        <v>617.58323650409102</v>
      </c>
      <c r="G61" s="19">
        <f t="shared" si="153"/>
        <v>731.18885986801024</v>
      </c>
      <c r="H61" s="19">
        <f t="shared" si="153"/>
        <v>784.53537318729138</v>
      </c>
      <c r="I61" s="19">
        <f t="shared" si="153"/>
        <v>613.74731234162471</v>
      </c>
      <c r="J61" s="19">
        <f t="shared" si="153"/>
        <v>257.38366177177301</v>
      </c>
      <c r="K61" s="19">
        <f t="shared" si="153"/>
        <v>385.73218907993004</v>
      </c>
      <c r="L61" s="19">
        <f t="shared" si="153"/>
        <v>70.137575222329929</v>
      </c>
      <c r="M61" s="19">
        <f t="shared" si="153"/>
        <v>350.08661477078414</v>
      </c>
      <c r="N61" s="23"/>
      <c r="V61" s="49"/>
      <c r="W61" s="49"/>
      <c r="X61" s="49"/>
      <c r="Y61" s="49"/>
      <c r="Z61" s="23"/>
      <c r="AL61" s="23"/>
    </row>
    <row r="62" spans="1:49" ht="13.5" customHeight="1">
      <c r="B62" s="20" t="s">
        <v>268</v>
      </c>
      <c r="C62" s="21">
        <f>+STDEV(C49:C61)</f>
        <v>933.86890254300442</v>
      </c>
      <c r="D62" s="21">
        <f t="shared" ref="D62:M62" si="154">+STDEV(D49:D61)</f>
        <v>47.850542677907249</v>
      </c>
      <c r="E62" s="21">
        <f t="shared" si="154"/>
        <v>278.75057208403172</v>
      </c>
      <c r="F62" s="21">
        <f t="shared" si="154"/>
        <v>198.35438325569339</v>
      </c>
      <c r="G62" s="21">
        <f t="shared" si="154"/>
        <v>237.0635173588029</v>
      </c>
      <c r="H62" s="21">
        <f t="shared" si="154"/>
        <v>215.15280709750633</v>
      </c>
      <c r="I62" s="21">
        <f t="shared" si="154"/>
        <v>288.99101091507185</v>
      </c>
      <c r="J62" s="21">
        <f t="shared" si="154"/>
        <v>113.81892980767726</v>
      </c>
      <c r="K62" s="21">
        <f t="shared" si="154"/>
        <v>92.92670395321899</v>
      </c>
      <c r="L62" s="21">
        <f t="shared" si="154"/>
        <v>75.271819462014747</v>
      </c>
      <c r="M62" s="21">
        <f t="shared" si="154"/>
        <v>188.17981349723797</v>
      </c>
      <c r="N62" s="23"/>
      <c r="O62" s="51"/>
      <c r="P62" s="51"/>
      <c r="Q62" s="51"/>
      <c r="R62" s="51"/>
      <c r="S62" s="51"/>
      <c r="T62" s="51"/>
      <c r="U62" s="51"/>
      <c r="V62" s="51"/>
      <c r="W62" s="51"/>
      <c r="X62" s="51"/>
      <c r="Y62" s="51"/>
      <c r="Z62" s="23"/>
      <c r="AA62" s="61"/>
      <c r="AB62" s="61"/>
      <c r="AC62" s="61"/>
      <c r="AD62" s="61"/>
      <c r="AE62" s="61"/>
      <c r="AF62" s="61"/>
      <c r="AG62" s="61"/>
      <c r="AH62" s="61"/>
      <c r="AI62" s="61"/>
      <c r="AJ62" s="61"/>
      <c r="AK62" s="61"/>
      <c r="AL62" s="23"/>
      <c r="AM62" s="26"/>
      <c r="AN62" s="26"/>
      <c r="AO62" s="26"/>
      <c r="AP62" s="26"/>
      <c r="AQ62" s="26"/>
      <c r="AR62" s="26"/>
      <c r="AS62" s="26"/>
      <c r="AT62" s="61"/>
      <c r="AU62" s="61"/>
      <c r="AV62" s="61"/>
      <c r="AW62" s="61"/>
    </row>
    <row r="63" spans="1:49" ht="13.5" customHeight="1">
      <c r="B63" s="20" t="s">
        <v>269</v>
      </c>
      <c r="C63" s="21">
        <f>+C61+C62</f>
        <v>11108.722500762724</v>
      </c>
      <c r="D63" s="21">
        <f t="shared" ref="D63:M63" si="155">+D61+D62</f>
        <v>131.6589084633444</v>
      </c>
      <c r="E63" s="21">
        <f t="shared" si="155"/>
        <v>1724.9800440826855</v>
      </c>
      <c r="F63" s="21">
        <f t="shared" si="155"/>
        <v>815.93761975978441</v>
      </c>
      <c r="G63" s="21">
        <f t="shared" si="155"/>
        <v>968.25237722681311</v>
      </c>
      <c r="H63" s="21">
        <f t="shared" si="155"/>
        <v>999.68818028479768</v>
      </c>
      <c r="I63" s="21">
        <f t="shared" si="155"/>
        <v>902.7383232566965</v>
      </c>
      <c r="J63" s="21">
        <f t="shared" si="155"/>
        <v>371.20259157945026</v>
      </c>
      <c r="K63" s="21">
        <f t="shared" si="155"/>
        <v>478.65889303314901</v>
      </c>
      <c r="L63" s="21">
        <f t="shared" si="155"/>
        <v>145.40939468434468</v>
      </c>
      <c r="M63" s="21">
        <f t="shared" si="155"/>
        <v>538.26642826802208</v>
      </c>
      <c r="N63" s="23"/>
      <c r="O63" s="51"/>
      <c r="P63" s="51"/>
      <c r="Q63" s="51"/>
      <c r="R63" s="51"/>
      <c r="S63" s="51"/>
      <c r="T63" s="51"/>
      <c r="U63" s="51"/>
      <c r="V63" s="173"/>
      <c r="W63" s="173"/>
      <c r="X63" s="173"/>
      <c r="Y63" s="173"/>
      <c r="Z63" s="23"/>
      <c r="AA63" s="61"/>
      <c r="AB63" s="61"/>
      <c r="AC63" s="61"/>
      <c r="AD63" s="61"/>
      <c r="AE63" s="61"/>
      <c r="AF63" s="61"/>
      <c r="AG63" s="61"/>
      <c r="AH63" s="61"/>
      <c r="AI63" s="61"/>
      <c r="AJ63" s="61"/>
      <c r="AK63" s="61"/>
      <c r="AL63" s="23"/>
      <c r="AM63" s="26"/>
      <c r="AN63" s="26"/>
      <c r="AO63" s="26"/>
      <c r="AP63" s="26"/>
      <c r="AQ63" s="26"/>
      <c r="AR63" s="26"/>
      <c r="AS63" s="26"/>
      <c r="AT63" s="61"/>
      <c r="AU63" s="61"/>
      <c r="AV63" s="61"/>
      <c r="AW63" s="61"/>
    </row>
    <row r="64" spans="1:49" ht="13.5" customHeight="1">
      <c r="B64" s="423" t="s">
        <v>149</v>
      </c>
      <c r="C64" s="435" t="s">
        <v>248</v>
      </c>
      <c r="D64" s="436"/>
      <c r="E64" s="436"/>
      <c r="F64" s="436"/>
      <c r="G64" s="436"/>
      <c r="H64" s="436"/>
      <c r="I64" s="436"/>
      <c r="J64" s="436"/>
      <c r="K64" s="436"/>
      <c r="L64" s="436"/>
      <c r="M64" s="437"/>
      <c r="N64" s="423" t="s">
        <v>149</v>
      </c>
      <c r="O64" s="435" t="s">
        <v>719</v>
      </c>
      <c r="P64" s="436"/>
      <c r="Q64" s="436"/>
      <c r="R64" s="436"/>
      <c r="S64" s="436"/>
      <c r="T64" s="436"/>
      <c r="U64" s="436"/>
      <c r="V64" s="436"/>
      <c r="W64" s="436"/>
      <c r="X64" s="436"/>
      <c r="Y64" s="437"/>
      <c r="Z64" s="423" t="s">
        <v>149</v>
      </c>
      <c r="AA64" s="435" t="s">
        <v>719</v>
      </c>
      <c r="AB64" s="436"/>
      <c r="AC64" s="436"/>
      <c r="AD64" s="436"/>
      <c r="AE64" s="436"/>
      <c r="AF64" s="436"/>
      <c r="AG64" s="436"/>
      <c r="AH64" s="436"/>
      <c r="AI64" s="436"/>
      <c r="AJ64" s="436"/>
      <c r="AK64" s="437"/>
      <c r="AL64" s="423" t="s">
        <v>149</v>
      </c>
      <c r="AM64" s="435" t="s">
        <v>720</v>
      </c>
      <c r="AN64" s="436"/>
      <c r="AO64" s="436"/>
      <c r="AP64" s="436"/>
      <c r="AQ64" s="436"/>
      <c r="AR64" s="436"/>
      <c r="AS64" s="436"/>
      <c r="AT64" s="436"/>
      <c r="AU64" s="436"/>
      <c r="AV64" s="436"/>
      <c r="AW64" s="437"/>
    </row>
    <row r="65" spans="1:49" ht="13.5" customHeight="1">
      <c r="B65" s="423"/>
      <c r="C65" s="38" t="s">
        <v>5</v>
      </c>
      <c r="D65" s="38" t="s">
        <v>8</v>
      </c>
      <c r="E65" s="38" t="s">
        <v>11</v>
      </c>
      <c r="F65" s="38" t="s">
        <v>17</v>
      </c>
      <c r="G65" s="38" t="s">
        <v>20</v>
      </c>
      <c r="H65" s="38" t="s">
        <v>23</v>
      </c>
      <c r="I65" s="38" t="s">
        <v>26</v>
      </c>
      <c r="J65" s="38" t="s">
        <v>29</v>
      </c>
      <c r="K65" s="38" t="s">
        <v>32</v>
      </c>
      <c r="L65" s="38" t="s">
        <v>35</v>
      </c>
      <c r="M65" s="38" t="s">
        <v>38</v>
      </c>
      <c r="N65" s="423"/>
      <c r="O65" s="38" t="s">
        <v>5</v>
      </c>
      <c r="P65" s="38" t="s">
        <v>8</v>
      </c>
      <c r="Q65" s="38" t="s">
        <v>11</v>
      </c>
      <c r="R65" s="38" t="s">
        <v>17</v>
      </c>
      <c r="S65" s="38" t="s">
        <v>20</v>
      </c>
      <c r="T65" s="38" t="s">
        <v>23</v>
      </c>
      <c r="U65" s="38" t="s">
        <v>26</v>
      </c>
      <c r="V65" s="38" t="s">
        <v>29</v>
      </c>
      <c r="W65" s="38" t="s">
        <v>32</v>
      </c>
      <c r="X65" s="38" t="s">
        <v>35</v>
      </c>
      <c r="Y65" s="38" t="s">
        <v>38</v>
      </c>
      <c r="Z65" s="423"/>
      <c r="AA65" s="38" t="s">
        <v>5</v>
      </c>
      <c r="AB65" s="38" t="s">
        <v>8</v>
      </c>
      <c r="AC65" s="38" t="s">
        <v>11</v>
      </c>
      <c r="AD65" s="38" t="s">
        <v>17</v>
      </c>
      <c r="AE65" s="38" t="s">
        <v>20</v>
      </c>
      <c r="AF65" s="38" t="s">
        <v>23</v>
      </c>
      <c r="AG65" s="38" t="s">
        <v>26</v>
      </c>
      <c r="AH65" s="38" t="s">
        <v>29</v>
      </c>
      <c r="AI65" s="38" t="s">
        <v>32</v>
      </c>
      <c r="AJ65" s="38" t="s">
        <v>35</v>
      </c>
      <c r="AK65" s="38" t="s">
        <v>38</v>
      </c>
      <c r="AL65" s="423"/>
      <c r="AM65" s="12" t="s">
        <v>5</v>
      </c>
      <c r="AN65" s="13" t="s">
        <v>8</v>
      </c>
      <c r="AO65" s="12" t="s">
        <v>11</v>
      </c>
      <c r="AP65" s="12" t="s">
        <v>17</v>
      </c>
      <c r="AQ65" s="12" t="s">
        <v>20</v>
      </c>
      <c r="AR65" s="12" t="s">
        <v>23</v>
      </c>
      <c r="AS65" s="12" t="s">
        <v>26</v>
      </c>
      <c r="AT65" s="38" t="s">
        <v>29</v>
      </c>
      <c r="AU65" s="38" t="s">
        <v>32</v>
      </c>
      <c r="AV65" s="38" t="s">
        <v>35</v>
      </c>
      <c r="AW65" s="38" t="s">
        <v>38</v>
      </c>
    </row>
    <row r="66" spans="1:49" ht="13.5" customHeight="1">
      <c r="A66" s="253" t="str">
        <f>+'8.คำนวณ'!E45</f>
        <v>อุดรธานี</v>
      </c>
      <c r="B66" s="14" t="str">
        <f>+'8.คำนวณ'!G45</f>
        <v>ศรีธาตุ,รพช.</v>
      </c>
      <c r="C66" s="264">
        <f>+'8.คำนวณ'!X45</f>
        <v>10560.067432682541</v>
      </c>
      <c r="D66" s="264">
        <f>+'8.คำนวณ'!Y45</f>
        <v>58.369184092265186</v>
      </c>
      <c r="E66" s="264">
        <f>+'8.คำนวณ'!Z45</f>
        <v>1589.6894361821098</v>
      </c>
      <c r="F66" s="264">
        <f>+'8.คำนวณ'!AA45</f>
        <v>674.46408552315461</v>
      </c>
      <c r="G66" s="264">
        <f>+'8.คำนวณ'!AB45</f>
        <v>871.89853780191038</v>
      </c>
      <c r="H66" s="264">
        <f>+'8.คำนวณ'!AC45</f>
        <v>598.11518288689297</v>
      </c>
      <c r="I66" s="264">
        <f>+'8.คำนวณ'!AD45</f>
        <v>545.69193530757036</v>
      </c>
      <c r="J66" s="264">
        <f>+'8.คำนวณ'!AE45</f>
        <v>199.37644148903203</v>
      </c>
      <c r="K66" s="264">
        <f>+'8.คำนวณ'!AF45</f>
        <v>326.14758499101447</v>
      </c>
      <c r="L66" s="264">
        <f>+'8.คำนวณ'!AG45</f>
        <v>16.951184190799864</v>
      </c>
      <c r="M66" s="264">
        <f>+'8.คำนวณ'!AH45</f>
        <v>536.13499162366963</v>
      </c>
      <c r="N66" s="14" t="str">
        <f t="shared" ref="N66:N71" si="156">+B66</f>
        <v>ศรีธาตุ,รพช.</v>
      </c>
      <c r="O66" s="50">
        <f>+(C66-C72)*100/C72</f>
        <v>3.7407551840415789</v>
      </c>
      <c r="P66" s="50">
        <f t="shared" ref="P66:Y66" si="157">+(D66-D72)*100/D72</f>
        <v>-0.4647179774279292</v>
      </c>
      <c r="Q66" s="50">
        <f t="shared" si="157"/>
        <v>-4.83280535727787</v>
      </c>
      <c r="R66" s="50">
        <f t="shared" si="157"/>
        <v>-2.2269167156042067</v>
      </c>
      <c r="S66" s="50">
        <f t="shared" si="157"/>
        <v>5.4755003994009694</v>
      </c>
      <c r="T66" s="50">
        <f t="shared" si="157"/>
        <v>-7.9736266709296313</v>
      </c>
      <c r="U66" s="50">
        <f t="shared" si="157"/>
        <v>-32.186055411554506</v>
      </c>
      <c r="V66" s="50">
        <f t="shared" si="157"/>
        <v>-25.180568874164209</v>
      </c>
      <c r="W66" s="50">
        <f t="shared" si="157"/>
        <v>-3.3636657543974606</v>
      </c>
      <c r="X66" s="50">
        <f t="shared" si="157"/>
        <v>-55.179761797840584</v>
      </c>
      <c r="Y66" s="50">
        <f t="shared" si="157"/>
        <v>33.738553172758024</v>
      </c>
      <c r="Z66" s="14" t="str">
        <f t="shared" ref="Z66:Z71" si="158">+N66</f>
        <v>ศรีธาตุ,รพช.</v>
      </c>
      <c r="AA66" s="15">
        <f t="shared" ref="AA66:AK71" si="159">+O66/100</f>
        <v>3.740755184041579E-2</v>
      </c>
      <c r="AB66" s="15">
        <f t="shared" si="159"/>
        <v>-4.6471797742792921E-3</v>
      </c>
      <c r="AC66" s="15">
        <f t="shared" si="159"/>
        <v>-4.8328053572778702E-2</v>
      </c>
      <c r="AD66" s="15">
        <f t="shared" si="159"/>
        <v>-2.2269167156042068E-2</v>
      </c>
      <c r="AE66" s="15">
        <f t="shared" si="159"/>
        <v>5.4755003994009697E-2</v>
      </c>
      <c r="AF66" s="15">
        <f t="shared" si="159"/>
        <v>-7.9736266709296316E-2</v>
      </c>
      <c r="AG66" s="15">
        <f t="shared" si="159"/>
        <v>-0.32186055411554504</v>
      </c>
      <c r="AH66" s="15">
        <f t="shared" si="159"/>
        <v>-0.25180568874164211</v>
      </c>
      <c r="AI66" s="15">
        <f t="shared" si="159"/>
        <v>-3.3636657543974609E-2</v>
      </c>
      <c r="AJ66" s="15">
        <f t="shared" si="159"/>
        <v>-0.55179761797840587</v>
      </c>
      <c r="AK66" s="15">
        <f t="shared" si="159"/>
        <v>0.33738553172758023</v>
      </c>
      <c r="AL66" s="14" t="str">
        <f t="shared" ref="AL66:AL71" si="160">+Z66</f>
        <v>ศรีธาตุ,รพช.</v>
      </c>
      <c r="AM66" s="16" t="str">
        <f>+IF(AND(C66&lt;C74),"OK","Not OK")</f>
        <v>OK</v>
      </c>
      <c r="AN66" s="16" t="str">
        <f t="shared" ref="AN66:AW66" si="161">+IF(AND(D66&lt;D74),"OK","Not OK")</f>
        <v>OK</v>
      </c>
      <c r="AO66" s="16" t="str">
        <f t="shared" si="161"/>
        <v>OK</v>
      </c>
      <c r="AP66" s="16" t="str">
        <f t="shared" si="161"/>
        <v>OK</v>
      </c>
      <c r="AQ66" s="16" t="str">
        <f t="shared" si="161"/>
        <v>OK</v>
      </c>
      <c r="AR66" s="16" t="str">
        <f t="shared" si="161"/>
        <v>OK</v>
      </c>
      <c r="AS66" s="16" t="str">
        <f t="shared" si="161"/>
        <v>OK</v>
      </c>
      <c r="AT66" s="16" t="str">
        <f t="shared" si="161"/>
        <v>OK</v>
      </c>
      <c r="AU66" s="16" t="str">
        <f t="shared" si="161"/>
        <v>OK</v>
      </c>
      <c r="AV66" s="16" t="str">
        <f t="shared" si="161"/>
        <v>OK</v>
      </c>
      <c r="AW66" s="16" t="str">
        <f t="shared" si="161"/>
        <v>OK</v>
      </c>
    </row>
    <row r="67" spans="1:49" ht="13.5" customHeight="1">
      <c r="A67" s="253" t="str">
        <f>+'8.คำนวณ'!E46</f>
        <v>บึงกาฬ</v>
      </c>
      <c r="B67" s="14" t="str">
        <f>+'8.คำนวณ'!G46</f>
        <v>ปากคาด,รพช.</v>
      </c>
      <c r="C67" s="264">
        <f>+'8.คำนวณ'!X46</f>
        <v>9069.4120605068001</v>
      </c>
      <c r="D67" s="264">
        <f>+'8.คำนวณ'!Y46</f>
        <v>37.512186246865902</v>
      </c>
      <c r="E67" s="264">
        <f>+'8.คำนวณ'!Z46</f>
        <v>1348.6234383009914</v>
      </c>
      <c r="F67" s="264">
        <f>+'8.คำนวณ'!AA46</f>
        <v>448.3499587789143</v>
      </c>
      <c r="G67" s="264">
        <f>+'8.คำนวณ'!AB46</f>
        <v>724.78687244532364</v>
      </c>
      <c r="H67" s="264">
        <f>+'8.คำนวณ'!AC46</f>
        <v>642.10987315812145</v>
      </c>
      <c r="I67" s="264">
        <f>+'8.คำนวณ'!AD46</f>
        <v>715.70598845141387</v>
      </c>
      <c r="J67" s="264">
        <f>+'8.คำนวณ'!AE46</f>
        <v>380.15002166793192</v>
      </c>
      <c r="K67" s="264">
        <f>+'8.คำนวณ'!AF46</f>
        <v>383.63341071319968</v>
      </c>
      <c r="L67" s="264">
        <f>+'8.คำนวณ'!AG46</f>
        <v>57.232074598737022</v>
      </c>
      <c r="M67" s="264">
        <f>+'8.คำนวณ'!AH46</f>
        <v>47.418569922571791</v>
      </c>
      <c r="N67" s="14" t="str">
        <f t="shared" si="156"/>
        <v>ปากคาด,รพช.</v>
      </c>
      <c r="O67" s="50">
        <f>+(C67-C72)*100/C72</f>
        <v>-10.903253011403891</v>
      </c>
      <c r="P67" s="50">
        <f t="shared" ref="P67:Y67" si="162">+(D67-D72)*100/D72</f>
        <v>-36.031553371330567</v>
      </c>
      <c r="Q67" s="50">
        <f t="shared" si="162"/>
        <v>-19.264287519726057</v>
      </c>
      <c r="R67" s="50">
        <f t="shared" si="162"/>
        <v>-35.005348985715145</v>
      </c>
      <c r="S67" s="50">
        <f t="shared" si="162"/>
        <v>-12.320924121728913</v>
      </c>
      <c r="T67" s="50">
        <f t="shared" si="162"/>
        <v>-1.2045763153520181</v>
      </c>
      <c r="U67" s="50">
        <f t="shared" si="162"/>
        <v>-11.058157355565616</v>
      </c>
      <c r="V67" s="50">
        <f t="shared" si="162"/>
        <v>42.657819305263722</v>
      </c>
      <c r="W67" s="50">
        <f t="shared" si="162"/>
        <v>13.669173746856536</v>
      </c>
      <c r="X67" s="50">
        <f t="shared" si="162"/>
        <v>51.326018728023179</v>
      </c>
      <c r="Y67" s="50">
        <f t="shared" si="162"/>
        <v>-88.171466078421062</v>
      </c>
      <c r="Z67" s="14" t="str">
        <f t="shared" si="158"/>
        <v>ปากคาด,รพช.</v>
      </c>
      <c r="AA67" s="15">
        <f t="shared" si="159"/>
        <v>-0.10903253011403891</v>
      </c>
      <c r="AB67" s="15">
        <f t="shared" si="159"/>
        <v>-0.36031553371330566</v>
      </c>
      <c r="AC67" s="15">
        <f t="shared" si="159"/>
        <v>-0.19264287519726056</v>
      </c>
      <c r="AD67" s="15">
        <f t="shared" si="159"/>
        <v>-0.35005348985715146</v>
      </c>
      <c r="AE67" s="15">
        <f t="shared" si="159"/>
        <v>-0.12320924121728913</v>
      </c>
      <c r="AF67" s="15">
        <f t="shared" si="159"/>
        <v>-1.2045763153520182E-2</v>
      </c>
      <c r="AG67" s="15">
        <f t="shared" si="159"/>
        <v>-0.11058157355565616</v>
      </c>
      <c r="AH67" s="15">
        <f t="shared" si="159"/>
        <v>0.42657819305263722</v>
      </c>
      <c r="AI67" s="15">
        <f t="shared" si="159"/>
        <v>0.13669173746856536</v>
      </c>
      <c r="AJ67" s="15">
        <f t="shared" si="159"/>
        <v>0.51326018728023182</v>
      </c>
      <c r="AK67" s="15">
        <f t="shared" si="159"/>
        <v>-0.88171466078421057</v>
      </c>
      <c r="AL67" s="14" t="str">
        <f t="shared" si="160"/>
        <v>ปากคาด,รพช.</v>
      </c>
      <c r="AM67" s="16" t="str">
        <f>+IF(AND(C67&lt;C74),"OK","Not OK")</f>
        <v>OK</v>
      </c>
      <c r="AN67" s="16" t="str">
        <f t="shared" ref="AN67:AW67" si="163">+IF(AND(D67&lt;D74),"OK","Not OK")</f>
        <v>OK</v>
      </c>
      <c r="AO67" s="16" t="str">
        <f t="shared" si="163"/>
        <v>OK</v>
      </c>
      <c r="AP67" s="16" t="str">
        <f t="shared" si="163"/>
        <v>OK</v>
      </c>
      <c r="AQ67" s="16" t="str">
        <f t="shared" si="163"/>
        <v>OK</v>
      </c>
      <c r="AR67" s="16" t="str">
        <f t="shared" si="163"/>
        <v>OK</v>
      </c>
      <c r="AS67" s="16" t="str">
        <f t="shared" si="163"/>
        <v>OK</v>
      </c>
      <c r="AT67" s="16" t="str">
        <f t="shared" si="163"/>
        <v>OK</v>
      </c>
      <c r="AU67" s="16" t="str">
        <f t="shared" si="163"/>
        <v>OK</v>
      </c>
      <c r="AV67" s="16" t="str">
        <f t="shared" si="163"/>
        <v>OK</v>
      </c>
      <c r="AW67" s="16" t="str">
        <f t="shared" si="163"/>
        <v>OK</v>
      </c>
    </row>
    <row r="68" spans="1:49" ht="13.5" customHeight="1">
      <c r="A68" s="253" t="str">
        <f>+'8.คำนวณ'!E47</f>
        <v>บึงกาฬ</v>
      </c>
      <c r="B68" s="14" t="str">
        <f>+'8.คำนวณ'!G47</f>
        <v>บึงโขงหลง,รพช.</v>
      </c>
      <c r="C68" s="264">
        <f>+'8.คำนวณ'!X47</f>
        <v>10943.668002346038</v>
      </c>
      <c r="D68" s="264">
        <f>+'8.คำนวณ'!Y47</f>
        <v>48.820765166109666</v>
      </c>
      <c r="E68" s="264">
        <f>+'8.คำนวณ'!Z47</f>
        <v>2067.6808018236252</v>
      </c>
      <c r="F68" s="264">
        <f>+'8.คำนวณ'!AA47</f>
        <v>911.43314491870274</v>
      </c>
      <c r="G68" s="264">
        <f>+'8.คำนวณ'!AB47</f>
        <v>666.1839277293551</v>
      </c>
      <c r="H68" s="264">
        <f>+'8.คำนวณ'!AC47</f>
        <v>729.95009361432869</v>
      </c>
      <c r="I68" s="264">
        <f>+'8.คำนวณ'!AD47</f>
        <v>955.01132376216572</v>
      </c>
      <c r="J68" s="264">
        <f>+'8.คำนวณ'!AE47</f>
        <v>536.73893712910399</v>
      </c>
      <c r="K68" s="264">
        <f>+'8.คำนวณ'!AF47</f>
        <v>241.43383679715018</v>
      </c>
      <c r="L68" s="264">
        <f>+'8.คำนวณ'!AG47</f>
        <v>27.18985303330404</v>
      </c>
      <c r="M68" s="264">
        <f>+'8.คำนวณ'!AH47</f>
        <v>517.45319160407689</v>
      </c>
      <c r="N68" s="14" t="str">
        <f t="shared" si="156"/>
        <v>บึงโขงหลง,รพช.</v>
      </c>
      <c r="O68" s="50">
        <f>+(C68-C72)*100/C72</f>
        <v>7.5091982398839487</v>
      </c>
      <c r="P68" s="50">
        <f t="shared" ref="P68:Y68" si="164">+(D68-D72)*100/D72</f>
        <v>-16.747360701750296</v>
      </c>
      <c r="Q68" s="50">
        <f t="shared" si="164"/>
        <v>23.782279008380307</v>
      </c>
      <c r="R68" s="50">
        <f t="shared" si="164"/>
        <v>32.125091163561741</v>
      </c>
      <c r="S68" s="50">
        <f t="shared" si="164"/>
        <v>-19.410252352945118</v>
      </c>
      <c r="T68" s="50">
        <f t="shared" si="164"/>
        <v>12.310574532339189</v>
      </c>
      <c r="U68" s="50">
        <f t="shared" si="164"/>
        <v>18.680670907190205</v>
      </c>
      <c r="V68" s="50">
        <f t="shared" si="164"/>
        <v>101.42049702143208</v>
      </c>
      <c r="W68" s="50">
        <f t="shared" si="164"/>
        <v>-28.464038905667667</v>
      </c>
      <c r="X68" s="50">
        <f t="shared" si="164"/>
        <v>-28.107931816597763</v>
      </c>
      <c r="Y68" s="50">
        <f t="shared" si="164"/>
        <v>29.078389325372189</v>
      </c>
      <c r="Z68" s="14" t="str">
        <f t="shared" si="158"/>
        <v>บึงโขงหลง,รพช.</v>
      </c>
      <c r="AA68" s="15">
        <f t="shared" si="159"/>
        <v>7.5091982398839491E-2</v>
      </c>
      <c r="AB68" s="15">
        <f t="shared" si="159"/>
        <v>-0.16747360701750297</v>
      </c>
      <c r="AC68" s="15">
        <f t="shared" si="159"/>
        <v>0.23782279008380308</v>
      </c>
      <c r="AD68" s="15">
        <f t="shared" si="159"/>
        <v>0.32125091163561742</v>
      </c>
      <c r="AE68" s="15">
        <f t="shared" si="159"/>
        <v>-0.19410252352945118</v>
      </c>
      <c r="AF68" s="15">
        <f t="shared" si="159"/>
        <v>0.12310574532339189</v>
      </c>
      <c r="AG68" s="15">
        <f t="shared" si="159"/>
        <v>0.18680670907190206</v>
      </c>
      <c r="AH68" s="15">
        <f t="shared" si="159"/>
        <v>1.0142049702143208</v>
      </c>
      <c r="AI68" s="15">
        <f t="shared" si="159"/>
        <v>-0.28464038905667666</v>
      </c>
      <c r="AJ68" s="15">
        <f t="shared" si="159"/>
        <v>-0.28107931816597764</v>
      </c>
      <c r="AK68" s="15">
        <f t="shared" si="159"/>
        <v>0.29078389325372189</v>
      </c>
      <c r="AL68" s="14" t="str">
        <f t="shared" si="160"/>
        <v>บึงโขงหลง,รพช.</v>
      </c>
      <c r="AM68" s="16" t="str">
        <f>+IF(AND(C68&lt;C74),"OK","Not OK")</f>
        <v>Not OK</v>
      </c>
      <c r="AN68" s="16" t="str">
        <f t="shared" ref="AN68:AW68" si="165">+IF(AND(D68&lt;D74),"OK","Not OK")</f>
        <v>OK</v>
      </c>
      <c r="AO68" s="16" t="str">
        <f t="shared" si="165"/>
        <v>Not OK</v>
      </c>
      <c r="AP68" s="16" t="str">
        <f t="shared" si="165"/>
        <v>OK</v>
      </c>
      <c r="AQ68" s="16" t="str">
        <f t="shared" si="165"/>
        <v>OK</v>
      </c>
      <c r="AR68" s="16" t="str">
        <f t="shared" si="165"/>
        <v>OK</v>
      </c>
      <c r="AS68" s="16" t="str">
        <f t="shared" si="165"/>
        <v>OK</v>
      </c>
      <c r="AT68" s="16" t="str">
        <f t="shared" si="165"/>
        <v>Not OK</v>
      </c>
      <c r="AU68" s="16" t="str">
        <f t="shared" si="165"/>
        <v>OK</v>
      </c>
      <c r="AV68" s="16" t="str">
        <f t="shared" si="165"/>
        <v>OK</v>
      </c>
      <c r="AW68" s="16" t="str">
        <f t="shared" si="165"/>
        <v>OK</v>
      </c>
    </row>
    <row r="69" spans="1:49" ht="13.5" customHeight="1">
      <c r="A69" s="253" t="str">
        <f>+'8.คำนวณ'!E48</f>
        <v>สกลนคร</v>
      </c>
      <c r="B69" s="14" t="str">
        <f>+'8.คำนวณ'!G48</f>
        <v>โคกศรีสุพรรณ,รพช.</v>
      </c>
      <c r="C69" s="264">
        <f>+'8.คำนวณ'!X48</f>
        <v>10440.397476778529</v>
      </c>
      <c r="D69" s="264">
        <f>+'8.คำนวณ'!Y48</f>
        <v>47.496179406988034</v>
      </c>
      <c r="E69" s="264">
        <f>+'8.คำนวณ'!Z48</f>
        <v>1490.8570399274199</v>
      </c>
      <c r="F69" s="264">
        <f>+'8.คำนวณ'!AA48</f>
        <v>533.52288575264663</v>
      </c>
      <c r="G69" s="264">
        <f>+'8.คำนวณ'!AB48</f>
        <v>806.82055211956936</v>
      </c>
      <c r="H69" s="264">
        <f>+'8.คำนวณ'!AC48</f>
        <v>637.2285265385666</v>
      </c>
      <c r="I69" s="264">
        <f>+'8.คำนวณ'!AD48</f>
        <v>1581.9434617662068</v>
      </c>
      <c r="J69" s="264">
        <f>+'8.คำนวณ'!AE48</f>
        <v>190.09986966549616</v>
      </c>
      <c r="K69" s="264">
        <f>+'8.คำนวณ'!AF48</f>
        <v>388.99790358293609</v>
      </c>
      <c r="L69" s="264">
        <f>+'8.คำนวณ'!AG48</f>
        <v>78.423157927653321</v>
      </c>
      <c r="M69" s="264">
        <f>+'8.คำนวณ'!AH48</f>
        <v>4.549808747846634</v>
      </c>
      <c r="N69" s="14" t="str">
        <f t="shared" si="156"/>
        <v>โคกศรีสุพรรณ,รพช.</v>
      </c>
      <c r="O69" s="50">
        <f>+(C69-C72)*100/C72</f>
        <v>2.565132804974112</v>
      </c>
      <c r="P69" s="50">
        <f t="shared" ref="P69:Y69" si="166">+(D69-D72)*100/D72</f>
        <v>-19.006138499446557</v>
      </c>
      <c r="Q69" s="50">
        <f t="shared" si="166"/>
        <v>-10.74943389949537</v>
      </c>
      <c r="R69" s="50">
        <f t="shared" si="166"/>
        <v>-22.658331759261799</v>
      </c>
      <c r="S69" s="50">
        <f t="shared" si="166"/>
        <v>-2.3971279022070529</v>
      </c>
      <c r="T69" s="50">
        <f t="shared" si="166"/>
        <v>-1.9556233364150142</v>
      </c>
      <c r="U69" s="50">
        <f t="shared" si="166"/>
        <v>96.590455744598458</v>
      </c>
      <c r="V69" s="50">
        <f t="shared" si="166"/>
        <v>-28.661761644239267</v>
      </c>
      <c r="W69" s="50">
        <f t="shared" si="166"/>
        <v>15.258653325656057</v>
      </c>
      <c r="X69" s="50">
        <f t="shared" si="166"/>
        <v>107.35687721396481</v>
      </c>
      <c r="Y69" s="50">
        <f t="shared" si="166"/>
        <v>-98.865052927608801</v>
      </c>
      <c r="Z69" s="14" t="str">
        <f t="shared" si="158"/>
        <v>โคกศรีสุพรรณ,รพช.</v>
      </c>
      <c r="AA69" s="15">
        <f t="shared" si="159"/>
        <v>2.5651328049741118E-2</v>
      </c>
      <c r="AB69" s="15">
        <f t="shared" si="159"/>
        <v>-0.19006138499446557</v>
      </c>
      <c r="AC69" s="15">
        <f t="shared" si="159"/>
        <v>-0.1074943389949537</v>
      </c>
      <c r="AD69" s="15">
        <f t="shared" si="159"/>
        <v>-0.22658331759261799</v>
      </c>
      <c r="AE69" s="15">
        <f t="shared" si="159"/>
        <v>-2.3971279022070528E-2</v>
      </c>
      <c r="AF69" s="15">
        <f t="shared" si="159"/>
        <v>-1.9556233364150143E-2</v>
      </c>
      <c r="AG69" s="15">
        <f t="shared" si="159"/>
        <v>0.96590455744598458</v>
      </c>
      <c r="AH69" s="15">
        <f t="shared" si="159"/>
        <v>-0.28661761644239264</v>
      </c>
      <c r="AI69" s="15">
        <f t="shared" si="159"/>
        <v>0.15258653325656057</v>
      </c>
      <c r="AJ69" s="15">
        <f t="shared" si="159"/>
        <v>1.0735687721396481</v>
      </c>
      <c r="AK69" s="15">
        <f t="shared" si="159"/>
        <v>-0.98865052927608799</v>
      </c>
      <c r="AL69" s="14" t="str">
        <f t="shared" si="160"/>
        <v>โคกศรีสุพรรณ,รพช.</v>
      </c>
      <c r="AM69" s="16" t="str">
        <f>+IF(AND(C69&lt;C74),"OK","Not OK")</f>
        <v>OK</v>
      </c>
      <c r="AN69" s="16" t="str">
        <f t="shared" ref="AN69:AW69" si="167">+IF(AND(D69&lt;D74),"OK","Not OK")</f>
        <v>OK</v>
      </c>
      <c r="AO69" s="16" t="str">
        <f t="shared" si="167"/>
        <v>OK</v>
      </c>
      <c r="AP69" s="16" t="str">
        <f t="shared" si="167"/>
        <v>OK</v>
      </c>
      <c r="AQ69" s="16" t="str">
        <f t="shared" si="167"/>
        <v>OK</v>
      </c>
      <c r="AR69" s="16" t="str">
        <f t="shared" si="167"/>
        <v>OK</v>
      </c>
      <c r="AS69" s="16" t="str">
        <f t="shared" si="167"/>
        <v>Not OK</v>
      </c>
      <c r="AT69" s="16" t="str">
        <f t="shared" si="167"/>
        <v>OK</v>
      </c>
      <c r="AU69" s="16" t="str">
        <f t="shared" si="167"/>
        <v>OK</v>
      </c>
      <c r="AV69" s="16" t="str">
        <f t="shared" si="167"/>
        <v>Not OK</v>
      </c>
      <c r="AW69" s="16" t="str">
        <f t="shared" si="167"/>
        <v>OK</v>
      </c>
    </row>
    <row r="70" spans="1:49" ht="12" customHeight="1">
      <c r="A70" s="253" t="str">
        <f>+'8.คำนวณ'!E49</f>
        <v>นครพนม</v>
      </c>
      <c r="B70" s="14" t="str">
        <f>+'8.คำนวณ'!G49</f>
        <v>เรณูนคร,รพช.</v>
      </c>
      <c r="C70" s="264">
        <f>+'8.คำนวณ'!X49</f>
        <v>9592.6275666195979</v>
      </c>
      <c r="D70" s="264">
        <f>+'8.คำนวณ'!Y49</f>
        <v>50.644749092138838</v>
      </c>
      <c r="E70" s="264">
        <f>+'8.คำนวณ'!Z49</f>
        <v>2019.0819048921903</v>
      </c>
      <c r="F70" s="264">
        <f>+'8.คำนวณ'!AA49</f>
        <v>1207.2680917225352</v>
      </c>
      <c r="G70" s="264">
        <f>+'8.คำนวณ'!AB49</f>
        <v>669.69716675098027</v>
      </c>
      <c r="H70" s="264">
        <f>+'8.คำนวณ'!AC49</f>
        <v>456.62901336436903</v>
      </c>
      <c r="I70" s="264">
        <f>+'8.คำนวณ'!AD49</f>
        <v>407.52915624031073</v>
      </c>
      <c r="J70" s="264">
        <f>+'8.คำนวณ'!AE49</f>
        <v>141.25391954018599</v>
      </c>
      <c r="K70" s="264">
        <f>+'8.คำนวณ'!AF49</f>
        <v>299.26313866674354</v>
      </c>
      <c r="L70" s="264">
        <f>+'8.คำนวณ'!AG49</f>
        <v>10.510859022936884</v>
      </c>
      <c r="M70" s="264">
        <f>+'8.คำนวณ'!AH49</f>
        <v>838.66319762260002</v>
      </c>
      <c r="N70" s="14" t="str">
        <f t="shared" si="156"/>
        <v>เรณูนคร,รพช.</v>
      </c>
      <c r="O70" s="50">
        <f t="shared" ref="O70:Y70" si="168">+(C70-C72)*100/C72</f>
        <v>-5.7632506322378418</v>
      </c>
      <c r="P70" s="50">
        <f t="shared" si="168"/>
        <v>-13.636973648969645</v>
      </c>
      <c r="Q70" s="50">
        <f t="shared" si="168"/>
        <v>20.872892697804346</v>
      </c>
      <c r="R70" s="50">
        <f t="shared" si="168"/>
        <v>75.010539793269274</v>
      </c>
      <c r="S70" s="50">
        <f t="shared" si="168"/>
        <v>-18.985248034480708</v>
      </c>
      <c r="T70" s="50">
        <f t="shared" si="168"/>
        <v>-29.742776543592488</v>
      </c>
      <c r="U70" s="50">
        <f t="shared" si="168"/>
        <v>-49.355748488605194</v>
      </c>
      <c r="V70" s="50">
        <f t="shared" si="168"/>
        <v>-46.992042663813486</v>
      </c>
      <c r="W70" s="50">
        <f t="shared" si="168"/>
        <v>-11.329428680625421</v>
      </c>
      <c r="X70" s="50">
        <f t="shared" si="168"/>
        <v>-72.208478191568858</v>
      </c>
      <c r="Y70" s="50">
        <f t="shared" si="168"/>
        <v>109.2040333155781</v>
      </c>
      <c r="Z70" s="14" t="str">
        <f t="shared" si="158"/>
        <v>เรณูนคร,รพช.</v>
      </c>
      <c r="AA70" s="15">
        <f t="shared" si="159"/>
        <v>-5.7632506322378416E-2</v>
      </c>
      <c r="AB70" s="15">
        <f t="shared" si="159"/>
        <v>-0.13636973648969644</v>
      </c>
      <c r="AC70" s="15">
        <f t="shared" si="159"/>
        <v>0.20872892697804346</v>
      </c>
      <c r="AD70" s="15">
        <f t="shared" si="159"/>
        <v>0.75010539793269271</v>
      </c>
      <c r="AE70" s="15">
        <f t="shared" si="159"/>
        <v>-0.18985248034480709</v>
      </c>
      <c r="AF70" s="15">
        <f t="shared" si="159"/>
        <v>-0.29742776543592486</v>
      </c>
      <c r="AG70" s="15">
        <f t="shared" si="159"/>
        <v>-0.49355748488605194</v>
      </c>
      <c r="AH70" s="15">
        <f t="shared" si="159"/>
        <v>-0.46992042663813488</v>
      </c>
      <c r="AI70" s="15">
        <f t="shared" si="159"/>
        <v>-0.11329428680625421</v>
      </c>
      <c r="AJ70" s="15">
        <f t="shared" si="159"/>
        <v>-0.72208478191568859</v>
      </c>
      <c r="AK70" s="15">
        <f t="shared" si="159"/>
        <v>1.0920403331557811</v>
      </c>
      <c r="AL70" s="14" t="str">
        <f t="shared" si="160"/>
        <v>เรณูนคร,รพช.</v>
      </c>
      <c r="AM70" s="16" t="str">
        <f>+IF(AND(C70&lt;C74),"OK","Not OK")</f>
        <v>OK</v>
      </c>
      <c r="AN70" s="16" t="str">
        <f t="shared" ref="AN70:AW70" si="169">+IF(AND(D70&lt;D74),"OK","Not OK")</f>
        <v>OK</v>
      </c>
      <c r="AO70" s="16" t="str">
        <f t="shared" si="169"/>
        <v>Not OK</v>
      </c>
      <c r="AP70" s="16" t="str">
        <f t="shared" si="169"/>
        <v>Not OK</v>
      </c>
      <c r="AQ70" s="16" t="str">
        <f t="shared" si="169"/>
        <v>OK</v>
      </c>
      <c r="AR70" s="16" t="str">
        <f t="shared" si="169"/>
        <v>OK</v>
      </c>
      <c r="AS70" s="16" t="str">
        <f t="shared" si="169"/>
        <v>OK</v>
      </c>
      <c r="AT70" s="16" t="str">
        <f t="shared" si="169"/>
        <v>OK</v>
      </c>
      <c r="AU70" s="16" t="str">
        <f t="shared" si="169"/>
        <v>OK</v>
      </c>
      <c r="AV70" s="16" t="str">
        <f t="shared" si="169"/>
        <v>OK</v>
      </c>
      <c r="AW70" s="16" t="str">
        <f t="shared" si="169"/>
        <v>Not OK</v>
      </c>
    </row>
    <row r="71" spans="1:49" ht="13.5" customHeight="1">
      <c r="A71" s="253" t="str">
        <f>+'8.คำนวณ'!E50</f>
        <v>นครพนม</v>
      </c>
      <c r="B71" s="14" t="str">
        <f>+'8.คำนวณ'!G50</f>
        <v>โพนสวรรค์,รพช.</v>
      </c>
      <c r="C71" s="264">
        <f>+'8.คำนวณ'!X50</f>
        <v>10469.539203949549</v>
      </c>
      <c r="D71" s="264">
        <f>+'8.คำนวณ'!Y50</f>
        <v>109.00715175547849</v>
      </c>
      <c r="E71" s="264">
        <f>+'8.คำนวณ'!Z50</f>
        <v>1506.5721431475822</v>
      </c>
      <c r="F71" s="264">
        <f>+'8.คำนวณ'!AA50</f>
        <v>363.91744071586533</v>
      </c>
      <c r="G71" s="264">
        <f>+'8.คำนวณ'!AB50</f>
        <v>1220.4294000569832</v>
      </c>
      <c r="H71" s="264">
        <f>+'8.คำนวณ'!AC50</f>
        <v>835.60060848025137</v>
      </c>
      <c r="I71" s="264">
        <f>+'8.คำนวณ'!AD50</f>
        <v>622.25729038760403</v>
      </c>
      <c r="J71" s="264">
        <f>+'8.คำนวณ'!AE50</f>
        <v>151.24173598394978</v>
      </c>
      <c r="K71" s="264">
        <f>+'8.คำนวณ'!AF50</f>
        <v>385.52385772290961</v>
      </c>
      <c r="L71" s="264">
        <f>+'8.คำนวณ'!AG50</f>
        <v>36.615148359622971</v>
      </c>
      <c r="M71" s="264">
        <f>+'8.คำนวณ'!AH50</f>
        <v>461.07764607227529</v>
      </c>
      <c r="N71" s="14" t="str">
        <f t="shared" si="156"/>
        <v>โพนสวรรค์,รพช.</v>
      </c>
      <c r="O71" s="50">
        <f t="shared" ref="O71:Y71" si="170">+(C71-C72)*100/C72</f>
        <v>2.8514174147420746</v>
      </c>
      <c r="P71" s="50">
        <f t="shared" si="170"/>
        <v>85.886744198925044</v>
      </c>
      <c r="Q71" s="50">
        <f t="shared" si="170"/>
        <v>-9.8086449296853395</v>
      </c>
      <c r="R71" s="50">
        <f t="shared" si="170"/>
        <v>-47.245033496249889</v>
      </c>
      <c r="S71" s="50">
        <f t="shared" si="170"/>
        <v>47.638052011960802</v>
      </c>
      <c r="T71" s="50">
        <f t="shared" si="170"/>
        <v>28.566028333950012</v>
      </c>
      <c r="U71" s="50">
        <f t="shared" si="170"/>
        <v>-22.671165396063333</v>
      </c>
      <c r="V71" s="50">
        <f t="shared" si="170"/>
        <v>-43.243943144478934</v>
      </c>
      <c r="W71" s="50">
        <f t="shared" si="170"/>
        <v>14.229306268178016</v>
      </c>
      <c r="X71" s="50">
        <f t="shared" si="170"/>
        <v>-3.1867241359808038</v>
      </c>
      <c r="Y71" s="50">
        <f t="shared" si="170"/>
        <v>15.015543192321493</v>
      </c>
      <c r="Z71" s="14" t="str">
        <f t="shared" si="158"/>
        <v>โพนสวรรค์,รพช.</v>
      </c>
      <c r="AA71" s="15">
        <f t="shared" si="159"/>
        <v>2.8514174147420746E-2</v>
      </c>
      <c r="AB71" s="15">
        <f t="shared" si="159"/>
        <v>0.85886744198925047</v>
      </c>
      <c r="AC71" s="15">
        <f t="shared" si="159"/>
        <v>-9.8086449296853395E-2</v>
      </c>
      <c r="AD71" s="15">
        <f t="shared" si="159"/>
        <v>-0.47245033496249889</v>
      </c>
      <c r="AE71" s="15">
        <f t="shared" si="159"/>
        <v>0.47638052011960802</v>
      </c>
      <c r="AF71" s="15">
        <f t="shared" si="159"/>
        <v>0.28566028333950011</v>
      </c>
      <c r="AG71" s="15">
        <f t="shared" si="159"/>
        <v>-0.22671165396063334</v>
      </c>
      <c r="AH71" s="15">
        <f t="shared" si="159"/>
        <v>-0.43243943144478936</v>
      </c>
      <c r="AI71" s="15">
        <f t="shared" si="159"/>
        <v>0.14229306268178016</v>
      </c>
      <c r="AJ71" s="15">
        <f t="shared" si="159"/>
        <v>-3.1867241359808035E-2</v>
      </c>
      <c r="AK71" s="15">
        <f t="shared" si="159"/>
        <v>0.15015543192321493</v>
      </c>
      <c r="AL71" s="14" t="str">
        <f t="shared" si="160"/>
        <v>โพนสวรรค์,รพช.</v>
      </c>
      <c r="AM71" s="16" t="str">
        <f>+IF(AND(C71&lt;C74),"OK","Not OK")</f>
        <v>OK</v>
      </c>
      <c r="AN71" s="16" t="str">
        <f t="shared" ref="AN71:AW71" si="171">+IF(AND(D71&lt;D74),"OK","Not OK")</f>
        <v>Not OK</v>
      </c>
      <c r="AO71" s="16" t="str">
        <f t="shared" si="171"/>
        <v>OK</v>
      </c>
      <c r="AP71" s="16" t="str">
        <f t="shared" si="171"/>
        <v>OK</v>
      </c>
      <c r="AQ71" s="16" t="str">
        <f t="shared" si="171"/>
        <v>Not OK</v>
      </c>
      <c r="AR71" s="16" t="str">
        <f t="shared" si="171"/>
        <v>Not OK</v>
      </c>
      <c r="AS71" s="16" t="str">
        <f t="shared" si="171"/>
        <v>OK</v>
      </c>
      <c r="AT71" s="16" t="str">
        <f t="shared" si="171"/>
        <v>OK</v>
      </c>
      <c r="AU71" s="16" t="str">
        <f t="shared" si="171"/>
        <v>OK</v>
      </c>
      <c r="AV71" s="16" t="str">
        <f t="shared" si="171"/>
        <v>OK</v>
      </c>
      <c r="AW71" s="16" t="str">
        <f t="shared" si="171"/>
        <v>OK</v>
      </c>
    </row>
    <row r="72" spans="1:49" ht="13.5" customHeight="1">
      <c r="B72" s="18" t="s">
        <v>144</v>
      </c>
      <c r="C72" s="19">
        <f t="shared" ref="C72:M72" si="172">AVERAGE(C66:C71)</f>
        <v>10179.28529048051</v>
      </c>
      <c r="D72" s="19">
        <f t="shared" si="172"/>
        <v>58.641702626641013</v>
      </c>
      <c r="E72" s="19">
        <f t="shared" si="172"/>
        <v>1670.4174607123198</v>
      </c>
      <c r="F72" s="19">
        <f t="shared" si="172"/>
        <v>689.82593456863651</v>
      </c>
      <c r="G72" s="19">
        <f t="shared" si="172"/>
        <v>826.63607615068702</v>
      </c>
      <c r="H72" s="19">
        <f t="shared" si="172"/>
        <v>649.93888300708829</v>
      </c>
      <c r="I72" s="19">
        <f t="shared" si="172"/>
        <v>804.68985931921191</v>
      </c>
      <c r="J72" s="19">
        <f t="shared" si="172"/>
        <v>266.47682091261669</v>
      </c>
      <c r="K72" s="19">
        <f t="shared" si="172"/>
        <v>337.49995541232556</v>
      </c>
      <c r="L72" s="19">
        <f t="shared" si="172"/>
        <v>37.820379522175685</v>
      </c>
      <c r="M72" s="19">
        <f t="shared" si="172"/>
        <v>400.88290093217341</v>
      </c>
      <c r="P72" s="48"/>
      <c r="U72" s="48"/>
      <c r="V72" s="48"/>
      <c r="W72" s="48"/>
      <c r="X72" s="48"/>
      <c r="Y72" s="48"/>
      <c r="AB72" s="59"/>
      <c r="AG72" s="59"/>
      <c r="AH72" s="59"/>
      <c r="AI72" s="59"/>
      <c r="AJ72" s="59"/>
      <c r="AK72" s="59"/>
      <c r="AN72" s="11"/>
      <c r="AS72" s="11"/>
      <c r="AT72" s="59"/>
      <c r="AU72" s="59"/>
      <c r="AV72" s="59"/>
      <c r="AW72" s="59"/>
    </row>
    <row r="73" spans="1:49" ht="13.5" customHeight="1">
      <c r="B73" s="20" t="s">
        <v>268</v>
      </c>
      <c r="C73" s="21">
        <f t="shared" ref="C73:M73" si="173">STDEV(C66:C71)</f>
        <v>701.09753240390626</v>
      </c>
      <c r="D73" s="21">
        <f t="shared" si="173"/>
        <v>25.564952419360214</v>
      </c>
      <c r="E73" s="21">
        <f t="shared" si="173"/>
        <v>299.51317047192629</v>
      </c>
      <c r="F73" s="21">
        <f t="shared" si="173"/>
        <v>318.1351173333332</v>
      </c>
      <c r="G73" s="21">
        <f t="shared" si="173"/>
        <v>208.93180748394104</v>
      </c>
      <c r="H73" s="21">
        <f t="shared" si="173"/>
        <v>127.39648211839648</v>
      </c>
      <c r="I73" s="21">
        <f t="shared" si="173"/>
        <v>422.54846476662908</v>
      </c>
      <c r="J73" s="21">
        <f t="shared" si="173"/>
        <v>158.2776089401232</v>
      </c>
      <c r="K73" s="21">
        <f t="shared" si="173"/>
        <v>59.843561344091363</v>
      </c>
      <c r="L73" s="21">
        <f t="shared" si="173"/>
        <v>25.772828402226132</v>
      </c>
      <c r="M73" s="21">
        <f t="shared" si="173"/>
        <v>319.11556197498351</v>
      </c>
      <c r="V73" s="49"/>
      <c r="W73" s="49"/>
      <c r="X73" s="49"/>
      <c r="Y73" s="49"/>
    </row>
    <row r="74" spans="1:49" ht="13.5" customHeight="1">
      <c r="B74" s="20" t="s">
        <v>269</v>
      </c>
      <c r="C74" s="21">
        <f>+C72+C73</f>
        <v>10880.382822884416</v>
      </c>
      <c r="D74" s="21">
        <f t="shared" ref="D74:M74" si="174">+D72+D73</f>
        <v>84.206655046001231</v>
      </c>
      <c r="E74" s="21">
        <f t="shared" si="174"/>
        <v>1969.9306311842461</v>
      </c>
      <c r="F74" s="21">
        <f t="shared" si="174"/>
        <v>1007.9610519019698</v>
      </c>
      <c r="G74" s="21">
        <f t="shared" si="174"/>
        <v>1035.5678836346281</v>
      </c>
      <c r="H74" s="21">
        <f t="shared" si="174"/>
        <v>777.33536512548471</v>
      </c>
      <c r="I74" s="21">
        <f t="shared" si="174"/>
        <v>1227.238324085841</v>
      </c>
      <c r="J74" s="21">
        <f t="shared" si="174"/>
        <v>424.75442985273992</v>
      </c>
      <c r="K74" s="21">
        <f t="shared" si="174"/>
        <v>397.34351675641693</v>
      </c>
      <c r="L74" s="21">
        <f t="shared" si="174"/>
        <v>63.593207924401817</v>
      </c>
      <c r="M74" s="21">
        <f t="shared" si="174"/>
        <v>719.99846290715686</v>
      </c>
      <c r="V74" s="173"/>
      <c r="W74" s="173"/>
      <c r="X74" s="173"/>
      <c r="Y74" s="173"/>
    </row>
    <row r="75" spans="1:49" ht="13.5" customHeight="1">
      <c r="B75" s="423" t="s">
        <v>150</v>
      </c>
      <c r="C75" s="435" t="s">
        <v>248</v>
      </c>
      <c r="D75" s="436"/>
      <c r="E75" s="436"/>
      <c r="F75" s="436"/>
      <c r="G75" s="436"/>
      <c r="H75" s="436"/>
      <c r="I75" s="436"/>
      <c r="J75" s="436"/>
      <c r="K75" s="436"/>
      <c r="L75" s="436"/>
      <c r="M75" s="437"/>
      <c r="N75" s="423" t="s">
        <v>150</v>
      </c>
      <c r="O75" s="435" t="s">
        <v>719</v>
      </c>
      <c r="P75" s="436"/>
      <c r="Q75" s="436"/>
      <c r="R75" s="436"/>
      <c r="S75" s="436"/>
      <c r="T75" s="436"/>
      <c r="U75" s="436"/>
      <c r="V75" s="436"/>
      <c r="W75" s="436"/>
      <c r="X75" s="436"/>
      <c r="Y75" s="437"/>
      <c r="Z75" s="423" t="s">
        <v>150</v>
      </c>
      <c r="AA75" s="435" t="s">
        <v>719</v>
      </c>
      <c r="AB75" s="436"/>
      <c r="AC75" s="436"/>
      <c r="AD75" s="436"/>
      <c r="AE75" s="436"/>
      <c r="AF75" s="436"/>
      <c r="AG75" s="436"/>
      <c r="AH75" s="436"/>
      <c r="AI75" s="436"/>
      <c r="AJ75" s="436"/>
      <c r="AK75" s="437"/>
      <c r="AL75" s="423" t="s">
        <v>150</v>
      </c>
      <c r="AM75" s="435" t="s">
        <v>720</v>
      </c>
      <c r="AN75" s="436"/>
      <c r="AO75" s="436"/>
      <c r="AP75" s="436"/>
      <c r="AQ75" s="436"/>
      <c r="AR75" s="436"/>
      <c r="AS75" s="436"/>
      <c r="AT75" s="436"/>
      <c r="AU75" s="436"/>
      <c r="AV75" s="436"/>
      <c r="AW75" s="437"/>
    </row>
    <row r="76" spans="1:49" ht="13.5" customHeight="1">
      <c r="B76" s="423"/>
      <c r="C76" s="38" t="s">
        <v>5</v>
      </c>
      <c r="D76" s="38" t="s">
        <v>8</v>
      </c>
      <c r="E76" s="38" t="s">
        <v>11</v>
      </c>
      <c r="F76" s="38" t="s">
        <v>17</v>
      </c>
      <c r="G76" s="38" t="s">
        <v>20</v>
      </c>
      <c r="H76" s="38" t="s">
        <v>23</v>
      </c>
      <c r="I76" s="38" t="s">
        <v>26</v>
      </c>
      <c r="J76" s="38" t="s">
        <v>29</v>
      </c>
      <c r="K76" s="38" t="s">
        <v>32</v>
      </c>
      <c r="L76" s="38" t="s">
        <v>35</v>
      </c>
      <c r="M76" s="38" t="s">
        <v>38</v>
      </c>
      <c r="N76" s="423"/>
      <c r="O76" s="38" t="s">
        <v>5</v>
      </c>
      <c r="P76" s="38" t="s">
        <v>8</v>
      </c>
      <c r="Q76" s="38" t="s">
        <v>11</v>
      </c>
      <c r="R76" s="38" t="s">
        <v>17</v>
      </c>
      <c r="S76" s="38" t="s">
        <v>20</v>
      </c>
      <c r="T76" s="38" t="s">
        <v>23</v>
      </c>
      <c r="U76" s="38" t="s">
        <v>26</v>
      </c>
      <c r="V76" s="38" t="s">
        <v>29</v>
      </c>
      <c r="W76" s="38" t="s">
        <v>32</v>
      </c>
      <c r="X76" s="38" t="s">
        <v>35</v>
      </c>
      <c r="Y76" s="38" t="s">
        <v>38</v>
      </c>
      <c r="Z76" s="423"/>
      <c r="AA76" s="38" t="s">
        <v>5</v>
      </c>
      <c r="AB76" s="38" t="s">
        <v>8</v>
      </c>
      <c r="AC76" s="38" t="s">
        <v>11</v>
      </c>
      <c r="AD76" s="38" t="s">
        <v>17</v>
      </c>
      <c r="AE76" s="38" t="s">
        <v>20</v>
      </c>
      <c r="AF76" s="38" t="s">
        <v>23</v>
      </c>
      <c r="AG76" s="38" t="s">
        <v>26</v>
      </c>
      <c r="AH76" s="38" t="s">
        <v>29</v>
      </c>
      <c r="AI76" s="38" t="s">
        <v>32</v>
      </c>
      <c r="AJ76" s="38" t="s">
        <v>35</v>
      </c>
      <c r="AK76" s="38" t="s">
        <v>38</v>
      </c>
      <c r="AL76" s="423"/>
      <c r="AM76" s="12" t="s">
        <v>5</v>
      </c>
      <c r="AN76" s="13" t="s">
        <v>8</v>
      </c>
      <c r="AO76" s="12" t="s">
        <v>11</v>
      </c>
      <c r="AP76" s="12" t="s">
        <v>17</v>
      </c>
      <c r="AQ76" s="12" t="s">
        <v>20</v>
      </c>
      <c r="AR76" s="12" t="s">
        <v>23</v>
      </c>
      <c r="AS76" s="12" t="s">
        <v>26</v>
      </c>
      <c r="AT76" s="38" t="s">
        <v>29</v>
      </c>
      <c r="AU76" s="38" t="s">
        <v>32</v>
      </c>
      <c r="AV76" s="38" t="s">
        <v>35</v>
      </c>
      <c r="AW76" s="38" t="s">
        <v>38</v>
      </c>
    </row>
    <row r="77" spans="1:49" ht="13.5" customHeight="1">
      <c r="A77" s="253" t="str">
        <f>+'8.คำนวณ'!E51</f>
        <v>หนองบัวลำภู</v>
      </c>
      <c r="B77" s="14" t="str">
        <f>+'8.คำนวณ'!G51</f>
        <v>โนนสัง,รพช.</v>
      </c>
      <c r="C77" s="264">
        <f>+'8.คำนวณ'!X51</f>
        <v>10550.119565263692</v>
      </c>
      <c r="D77" s="264">
        <f>+'8.คำนวณ'!Y51</f>
        <v>111.48809564647128</v>
      </c>
      <c r="E77" s="264">
        <f>+'8.คำนวณ'!Z51</f>
        <v>1906.9577512093135</v>
      </c>
      <c r="F77" s="264">
        <f>+'8.คำนวณ'!AA51</f>
        <v>795.78844776269989</v>
      </c>
      <c r="G77" s="264">
        <f>+'8.คำนวณ'!AB51</f>
        <v>762.6690605189259</v>
      </c>
      <c r="H77" s="264">
        <f>+'8.คำนวณ'!AC51</f>
        <v>648.187322022118</v>
      </c>
      <c r="I77" s="264">
        <f>+'8.คำนวณ'!AD51</f>
        <v>850.12432426978751</v>
      </c>
      <c r="J77" s="264">
        <f>+'8.คำนวณ'!AE51</f>
        <v>400.78423156042078</v>
      </c>
      <c r="K77" s="264">
        <f>+'8.คำนวณ'!AF51</f>
        <v>475.63783954665456</v>
      </c>
      <c r="L77" s="264">
        <f>+'8.คำนวณ'!AG51</f>
        <v>72.867260141137962</v>
      </c>
      <c r="M77" s="264">
        <f>+'8.คำนวณ'!AH51</f>
        <v>191.48175419125931</v>
      </c>
      <c r="N77" s="14" t="str">
        <f t="shared" ref="N77:N82" si="175">+B77</f>
        <v>โนนสัง,รพช.</v>
      </c>
      <c r="O77" s="50">
        <f>+(C77-C83)*100/C83</f>
        <v>0.51758625287513016</v>
      </c>
      <c r="P77" s="50">
        <f t="shared" ref="P77:Y77" si="176">+(D77-D83)*100/D83</f>
        <v>63.903127344226981</v>
      </c>
      <c r="Q77" s="50">
        <f t="shared" si="176"/>
        <v>12.987652324531103</v>
      </c>
      <c r="R77" s="50">
        <f t="shared" si="176"/>
        <v>11.35846954659581</v>
      </c>
      <c r="S77" s="50">
        <f t="shared" si="176"/>
        <v>5.3311229002175899</v>
      </c>
      <c r="T77" s="50">
        <f t="shared" si="176"/>
        <v>-16.129826088392235</v>
      </c>
      <c r="U77" s="50">
        <f t="shared" si="176"/>
        <v>15.563402595623716</v>
      </c>
      <c r="V77" s="50">
        <f t="shared" si="176"/>
        <v>21.583050905568587</v>
      </c>
      <c r="W77" s="50">
        <f t="shared" si="176"/>
        <v>23.867903080524098</v>
      </c>
      <c r="X77" s="50">
        <f t="shared" si="176"/>
        <v>6.7407716042691455</v>
      </c>
      <c r="Y77" s="50">
        <f t="shared" si="176"/>
        <v>-65.232750400920239</v>
      </c>
      <c r="Z77" s="14" t="str">
        <f t="shared" ref="Z77:Z82" si="177">+N77</f>
        <v>โนนสัง,รพช.</v>
      </c>
      <c r="AA77" s="15">
        <f t="shared" ref="AA77:AK82" si="178">+O77/100</f>
        <v>5.1758625287513012E-3</v>
      </c>
      <c r="AB77" s="15">
        <f t="shared" si="178"/>
        <v>0.63903127344226984</v>
      </c>
      <c r="AC77" s="15">
        <f t="shared" si="178"/>
        <v>0.12987652324531104</v>
      </c>
      <c r="AD77" s="15">
        <f t="shared" si="178"/>
        <v>0.1135846954659581</v>
      </c>
      <c r="AE77" s="15">
        <f t="shared" si="178"/>
        <v>5.33112290021759E-2</v>
      </c>
      <c r="AF77" s="15">
        <f t="shared" si="178"/>
        <v>-0.16129826088392235</v>
      </c>
      <c r="AG77" s="15">
        <f t="shared" si="178"/>
        <v>0.15563402595623715</v>
      </c>
      <c r="AH77" s="15">
        <f t="shared" si="178"/>
        <v>0.21583050905568588</v>
      </c>
      <c r="AI77" s="15">
        <f t="shared" si="178"/>
        <v>0.23867903080524097</v>
      </c>
      <c r="AJ77" s="15">
        <f t="shared" si="178"/>
        <v>6.7407716042691454E-2</v>
      </c>
      <c r="AK77" s="15">
        <f t="shared" si="178"/>
        <v>-0.65232750400920236</v>
      </c>
      <c r="AL77" s="14" t="str">
        <f t="shared" ref="AL77:AL82" si="179">+Z77</f>
        <v>โนนสัง,รพช.</v>
      </c>
      <c r="AM77" s="16" t="str">
        <f>+IF(AND(C77&lt;C85),"OK","Not OK")</f>
        <v>OK</v>
      </c>
      <c r="AN77" s="16" t="str">
        <f t="shared" ref="AN77:AW77" si="180">+IF(AND(D77&lt;D85),"OK","Not OK")</f>
        <v>Not OK</v>
      </c>
      <c r="AO77" s="16" t="str">
        <f t="shared" si="180"/>
        <v>OK</v>
      </c>
      <c r="AP77" s="16" t="str">
        <f t="shared" si="180"/>
        <v>OK</v>
      </c>
      <c r="AQ77" s="16" t="str">
        <f t="shared" si="180"/>
        <v>OK</v>
      </c>
      <c r="AR77" s="16" t="str">
        <f t="shared" si="180"/>
        <v>OK</v>
      </c>
      <c r="AS77" s="16" t="str">
        <f t="shared" si="180"/>
        <v>OK</v>
      </c>
      <c r="AT77" s="16" t="str">
        <f t="shared" si="180"/>
        <v>OK</v>
      </c>
      <c r="AU77" s="16" t="str">
        <f t="shared" si="180"/>
        <v>Not OK</v>
      </c>
      <c r="AV77" s="16" t="str">
        <f t="shared" si="180"/>
        <v>OK</v>
      </c>
      <c r="AW77" s="16" t="str">
        <f t="shared" si="180"/>
        <v>OK</v>
      </c>
    </row>
    <row r="78" spans="1:49" ht="13.5" customHeight="1">
      <c r="A78" s="253" t="str">
        <f>+'8.คำนวณ'!E52</f>
        <v>หนองบัวลำภู</v>
      </c>
      <c r="B78" s="14" t="str">
        <f>+'8.คำนวณ'!G52</f>
        <v>สุวรรณคูหา,รพช.</v>
      </c>
      <c r="C78" s="264">
        <f>+'8.คำนวณ'!X52</f>
        <v>12785.186272489967</v>
      </c>
      <c r="D78" s="264">
        <f>+'8.คำนวณ'!Y52</f>
        <v>27.074910834768112</v>
      </c>
      <c r="E78" s="264">
        <f>+'8.คำนวณ'!Z52</f>
        <v>2276.711969224129</v>
      </c>
      <c r="F78" s="264">
        <f>+'8.คำนวณ'!AA52</f>
        <v>846.22669449798798</v>
      </c>
      <c r="G78" s="264">
        <f>+'8.คำนวณ'!AB52</f>
        <v>995.52970592621716</v>
      </c>
      <c r="H78" s="264">
        <f>+'8.คำนวณ'!AC52</f>
        <v>1307.848310458035</v>
      </c>
      <c r="I78" s="264">
        <f>+'8.คำนวณ'!AD52</f>
        <v>668.28741237444626</v>
      </c>
      <c r="J78" s="264">
        <f>+'8.คำนวณ'!AE52</f>
        <v>523.72908692104886</v>
      </c>
      <c r="K78" s="264">
        <f>+'8.คำนวณ'!AF52</f>
        <v>472.24483992084112</v>
      </c>
      <c r="L78" s="264">
        <f>+'8.คำนวณ'!AG52</f>
        <v>168.42763646783692</v>
      </c>
      <c r="M78" s="264">
        <f>+'8.คำนวณ'!AH52</f>
        <v>107.11211420645878</v>
      </c>
      <c r="N78" s="14" t="str">
        <f t="shared" si="175"/>
        <v>สุวรรณคูหา,รพช.</v>
      </c>
      <c r="O78" s="50">
        <f>+(C78-C83)*100/C83</f>
        <v>21.812464394754407</v>
      </c>
      <c r="P78" s="50">
        <f t="shared" ref="P78:Y78" si="181">+(D78-D83)*100/D83</f>
        <v>-60.196086114373905</v>
      </c>
      <c r="Q78" s="50">
        <f t="shared" si="181"/>
        <v>34.895668379995982</v>
      </c>
      <c r="R78" s="50">
        <f t="shared" si="181"/>
        <v>18.416533758065921</v>
      </c>
      <c r="S78" s="50">
        <f t="shared" si="181"/>
        <v>37.491170461778175</v>
      </c>
      <c r="T78" s="50">
        <f t="shared" si="181"/>
        <v>69.224947050684321</v>
      </c>
      <c r="U78" s="50">
        <f t="shared" si="181"/>
        <v>-9.1549728892278033</v>
      </c>
      <c r="V78" s="50">
        <f t="shared" si="181"/>
        <v>58.879953904197428</v>
      </c>
      <c r="W78" s="50">
        <f t="shared" si="181"/>
        <v>22.984281732813201</v>
      </c>
      <c r="X78" s="50">
        <f t="shared" si="181"/>
        <v>146.72391745261373</v>
      </c>
      <c r="Y78" s="50">
        <f t="shared" si="181"/>
        <v>-80.551705171964201</v>
      </c>
      <c r="Z78" s="14" t="str">
        <f t="shared" si="177"/>
        <v>สุวรรณคูหา,รพช.</v>
      </c>
      <c r="AA78" s="15">
        <f t="shared" si="178"/>
        <v>0.21812464394754408</v>
      </c>
      <c r="AB78" s="15">
        <f t="shared" si="178"/>
        <v>-0.60196086114373903</v>
      </c>
      <c r="AC78" s="15">
        <f t="shared" si="178"/>
        <v>0.34895668379995981</v>
      </c>
      <c r="AD78" s="15">
        <f t="shared" si="178"/>
        <v>0.1841653375806592</v>
      </c>
      <c r="AE78" s="15">
        <f t="shared" si="178"/>
        <v>0.37491170461778173</v>
      </c>
      <c r="AF78" s="15">
        <f t="shared" si="178"/>
        <v>0.69224947050684316</v>
      </c>
      <c r="AG78" s="15">
        <f t="shared" si="178"/>
        <v>-9.1549728892278026E-2</v>
      </c>
      <c r="AH78" s="15">
        <f t="shared" si="178"/>
        <v>0.58879953904197424</v>
      </c>
      <c r="AI78" s="15">
        <f t="shared" si="178"/>
        <v>0.22984281732813203</v>
      </c>
      <c r="AJ78" s="15">
        <f t="shared" si="178"/>
        <v>1.4672391745261373</v>
      </c>
      <c r="AK78" s="15">
        <f t="shared" si="178"/>
        <v>-0.80551705171964205</v>
      </c>
      <c r="AL78" s="14" t="str">
        <f t="shared" si="179"/>
        <v>สุวรรณคูหา,รพช.</v>
      </c>
      <c r="AM78" s="16" t="str">
        <f>+IF(AND(C78&lt;C85),"OK","Not OK")</f>
        <v>Not OK</v>
      </c>
      <c r="AN78" s="16" t="str">
        <f t="shared" ref="AN78:AW78" si="182">+IF(AND(D78&lt;D85),"OK","Not OK")</f>
        <v>OK</v>
      </c>
      <c r="AO78" s="16" t="str">
        <f t="shared" si="182"/>
        <v>Not OK</v>
      </c>
      <c r="AP78" s="16" t="str">
        <f t="shared" si="182"/>
        <v>OK</v>
      </c>
      <c r="AQ78" s="16" t="str">
        <f t="shared" si="182"/>
        <v>Not OK</v>
      </c>
      <c r="AR78" s="16" t="str">
        <f t="shared" si="182"/>
        <v>Not OK</v>
      </c>
      <c r="AS78" s="16" t="str">
        <f t="shared" si="182"/>
        <v>OK</v>
      </c>
      <c r="AT78" s="16" t="str">
        <f t="shared" si="182"/>
        <v>Not OK</v>
      </c>
      <c r="AU78" s="16" t="str">
        <f t="shared" si="182"/>
        <v>Not OK</v>
      </c>
      <c r="AV78" s="16" t="str">
        <f t="shared" si="182"/>
        <v>Not OK</v>
      </c>
      <c r="AW78" s="16" t="str">
        <f t="shared" si="182"/>
        <v>OK</v>
      </c>
    </row>
    <row r="79" spans="1:49" s="41" customFormat="1" ht="13.5" customHeight="1">
      <c r="A79" s="253" t="str">
        <f>+'8.คำนวณ'!E53</f>
        <v>อุดรธานี</v>
      </c>
      <c r="B79" s="14" t="str">
        <f>+'8.คำนวณ'!G53</f>
        <v>โนนสะอาด,รพช.</v>
      </c>
      <c r="C79" s="264">
        <f>+'8.คำนวณ'!X53</f>
        <v>9679.2489709574038</v>
      </c>
      <c r="D79" s="264">
        <f>+'8.คำนวณ'!Y53</f>
        <v>25.768136944268036</v>
      </c>
      <c r="E79" s="264">
        <f>+'8.คำนวณ'!Z53</f>
        <v>1329.7443655480492</v>
      </c>
      <c r="F79" s="264">
        <f>+'8.คำนวณ'!AA53</f>
        <v>527.66670996638868</v>
      </c>
      <c r="G79" s="264">
        <f>+'8.คำนวณ'!AB53</f>
        <v>638.16188316893169</v>
      </c>
      <c r="H79" s="264">
        <f>+'8.คำนวณ'!AC53</f>
        <v>526.44314669615687</v>
      </c>
      <c r="I79" s="264">
        <f>+'8.คำนวณ'!AD53</f>
        <v>718.55044144167505</v>
      </c>
      <c r="J79" s="264">
        <f>+'8.คำนวณ'!AE53</f>
        <v>122.07353547952262</v>
      </c>
      <c r="K79" s="264">
        <f>+'8.คำนวณ'!AF53</f>
        <v>359.44717258737444</v>
      </c>
      <c r="L79" s="264">
        <f>+'8.คำนวณ'!AG53</f>
        <v>37.692981581311393</v>
      </c>
      <c r="M79" s="264">
        <f>+'8.คำนวณ'!AH53</f>
        <v>295.02581084337447</v>
      </c>
      <c r="N79" s="14" t="str">
        <f t="shared" si="175"/>
        <v>โนนสะอาด,รพช.</v>
      </c>
      <c r="O79" s="52">
        <f>+(C79-C83)*100/C83</f>
        <v>-7.7797424680707019</v>
      </c>
      <c r="P79" s="52">
        <f t="shared" ref="P79:Y79" si="183">+(D79-D83)*100/D83</f>
        <v>-62.117226897547049</v>
      </c>
      <c r="Q79" s="52">
        <f t="shared" si="183"/>
        <v>-21.212363535705901</v>
      </c>
      <c r="R79" s="52">
        <f t="shared" si="183"/>
        <v>-26.161082863486754</v>
      </c>
      <c r="S79" s="52">
        <f t="shared" si="183"/>
        <v>-11.86438361539776</v>
      </c>
      <c r="T79" s="52">
        <f t="shared" si="183"/>
        <v>-31.882533385196179</v>
      </c>
      <c r="U79" s="52">
        <f t="shared" si="183"/>
        <v>-2.322364413095853</v>
      </c>
      <c r="V79" s="52">
        <f t="shared" si="183"/>
        <v>-62.967423092861893</v>
      </c>
      <c r="W79" s="52">
        <f t="shared" si="183"/>
        <v>-6.3910315061171037</v>
      </c>
      <c r="X79" s="52">
        <f t="shared" si="183"/>
        <v>-44.784832992736014</v>
      </c>
      <c r="Y79" s="52">
        <f t="shared" si="183"/>
        <v>-46.432306059212443</v>
      </c>
      <c r="Z79" s="14" t="str">
        <f t="shared" si="177"/>
        <v>โนนสะอาด,รพช.</v>
      </c>
      <c r="AA79" s="15">
        <f t="shared" si="178"/>
        <v>-7.7797424680707022E-2</v>
      </c>
      <c r="AB79" s="15">
        <f t="shared" si="178"/>
        <v>-0.62117226897547051</v>
      </c>
      <c r="AC79" s="15">
        <f t="shared" si="178"/>
        <v>-0.212123635357059</v>
      </c>
      <c r="AD79" s="15">
        <f t="shared" si="178"/>
        <v>-0.26161082863486756</v>
      </c>
      <c r="AE79" s="15">
        <f t="shared" si="178"/>
        <v>-0.1186438361539776</v>
      </c>
      <c r="AF79" s="15">
        <f t="shared" si="178"/>
        <v>-0.31882533385196177</v>
      </c>
      <c r="AG79" s="15">
        <f t="shared" si="178"/>
        <v>-2.322364413095853E-2</v>
      </c>
      <c r="AH79" s="15">
        <f t="shared" si="178"/>
        <v>-0.62967423092861896</v>
      </c>
      <c r="AI79" s="15">
        <f t="shared" si="178"/>
        <v>-6.3910315061171036E-2</v>
      </c>
      <c r="AJ79" s="15">
        <f t="shared" si="178"/>
        <v>-0.44784832992736012</v>
      </c>
      <c r="AK79" s="15">
        <f t="shared" si="178"/>
        <v>-0.46432306059212441</v>
      </c>
      <c r="AL79" s="14" t="str">
        <f t="shared" si="179"/>
        <v>โนนสะอาด,รพช.</v>
      </c>
      <c r="AM79" s="16" t="str">
        <f>+IF(AND(C79&lt;C85),"OK","Not OK")</f>
        <v>OK</v>
      </c>
      <c r="AN79" s="16" t="str">
        <f t="shared" ref="AN79:AW79" si="184">+IF(AND(D79&lt;D85),"OK","Not OK")</f>
        <v>OK</v>
      </c>
      <c r="AO79" s="16" t="str">
        <f t="shared" si="184"/>
        <v>OK</v>
      </c>
      <c r="AP79" s="16" t="str">
        <f t="shared" si="184"/>
        <v>OK</v>
      </c>
      <c r="AQ79" s="16" t="str">
        <f t="shared" si="184"/>
        <v>OK</v>
      </c>
      <c r="AR79" s="16" t="str">
        <f t="shared" si="184"/>
        <v>OK</v>
      </c>
      <c r="AS79" s="16" t="str">
        <f t="shared" si="184"/>
        <v>OK</v>
      </c>
      <c r="AT79" s="16" t="str">
        <f t="shared" si="184"/>
        <v>OK</v>
      </c>
      <c r="AU79" s="16" t="str">
        <f t="shared" si="184"/>
        <v>OK</v>
      </c>
      <c r="AV79" s="16" t="str">
        <f t="shared" si="184"/>
        <v>OK</v>
      </c>
      <c r="AW79" s="16" t="str">
        <f t="shared" si="184"/>
        <v>OK</v>
      </c>
    </row>
    <row r="80" spans="1:49" ht="13.5" customHeight="1">
      <c r="A80" s="253" t="str">
        <f>+'8.คำนวณ'!E54</f>
        <v>เลย</v>
      </c>
      <c r="B80" s="14" t="str">
        <f>+'8.คำนวณ'!G54</f>
        <v>ปากชม,รพช.</v>
      </c>
      <c r="C80" s="264">
        <f>+'8.คำนวณ'!X54</f>
        <v>8910.8831122008523</v>
      </c>
      <c r="D80" s="264">
        <f>+'8.คำนวณ'!Y54</f>
        <v>126.66859433828201</v>
      </c>
      <c r="E80" s="264">
        <f>+'8.คำนวณ'!Z54</f>
        <v>1217.3285850675966</v>
      </c>
      <c r="F80" s="264">
        <f>+'8.คำนวณ'!AA54</f>
        <v>664.15790496550392</v>
      </c>
      <c r="G80" s="264">
        <f>+'8.คำนวณ'!AB54</f>
        <v>651.40320783691686</v>
      </c>
      <c r="H80" s="264">
        <f>+'8.คำนวณ'!AC54</f>
        <v>753.76475214326695</v>
      </c>
      <c r="I80" s="264">
        <f>+'8.คำนวณ'!AD54</f>
        <v>940.0655276118141</v>
      </c>
      <c r="J80" s="264">
        <f>+'8.คำนวณ'!AE54</f>
        <v>209.06492807846578</v>
      </c>
      <c r="K80" s="264">
        <f>+'8.คำนวณ'!AF54</f>
        <v>409.68042808324026</v>
      </c>
      <c r="L80" s="264">
        <f>+'8.คำนวณ'!AG54</f>
        <v>22.706213212847192</v>
      </c>
      <c r="M80" s="264">
        <f>+'8.คำนวณ'!AH54</f>
        <v>242.74857660855241</v>
      </c>
      <c r="N80" s="14" t="str">
        <f t="shared" si="175"/>
        <v>ปากชม,รพช.</v>
      </c>
      <c r="O80" s="50">
        <f t="shared" ref="O80:Y80" si="185">+(C80-C83)*100/C83</f>
        <v>-15.10044447562143</v>
      </c>
      <c r="P80" s="50">
        <f t="shared" si="185"/>
        <v>86.220588197828675</v>
      </c>
      <c r="Q80" s="50">
        <f t="shared" si="185"/>
        <v>-27.873022437383913</v>
      </c>
      <c r="R80" s="50">
        <f t="shared" si="185"/>
        <v>-7.0612195462702623</v>
      </c>
      <c r="S80" s="50">
        <f t="shared" si="185"/>
        <v>-10.035643381702888</v>
      </c>
      <c r="T80" s="50">
        <f t="shared" si="185"/>
        <v>-2.4689642903282047</v>
      </c>
      <c r="U80" s="50">
        <f t="shared" si="185"/>
        <v>27.789745490443607</v>
      </c>
      <c r="V80" s="50">
        <f t="shared" si="185"/>
        <v>-36.577465400354448</v>
      </c>
      <c r="W80" s="50">
        <f t="shared" si="185"/>
        <v>6.6909554718570865</v>
      </c>
      <c r="X80" s="50">
        <f t="shared" si="185"/>
        <v>-66.738440366003999</v>
      </c>
      <c r="Y80" s="50">
        <f t="shared" si="185"/>
        <v>-55.924258222843619</v>
      </c>
      <c r="Z80" s="14" t="str">
        <f t="shared" si="177"/>
        <v>ปากชม,รพช.</v>
      </c>
      <c r="AA80" s="15">
        <f t="shared" si="178"/>
        <v>-0.1510044447562143</v>
      </c>
      <c r="AB80" s="15">
        <f t="shared" si="178"/>
        <v>0.86220588197828674</v>
      </c>
      <c r="AC80" s="15">
        <f t="shared" si="178"/>
        <v>-0.27873022437383915</v>
      </c>
      <c r="AD80" s="15">
        <f t="shared" si="178"/>
        <v>-7.0612195462702629E-2</v>
      </c>
      <c r="AE80" s="15">
        <f t="shared" si="178"/>
        <v>-0.10035643381702888</v>
      </c>
      <c r="AF80" s="15">
        <f t="shared" si="178"/>
        <v>-2.4689642903282048E-2</v>
      </c>
      <c r="AG80" s="15">
        <f t="shared" si="178"/>
        <v>0.27789745490443607</v>
      </c>
      <c r="AH80" s="15">
        <f t="shared" si="178"/>
        <v>-0.36577465400354447</v>
      </c>
      <c r="AI80" s="15">
        <f t="shared" si="178"/>
        <v>6.6909554718570866E-2</v>
      </c>
      <c r="AJ80" s="15">
        <f t="shared" si="178"/>
        <v>-0.66738440366004004</v>
      </c>
      <c r="AK80" s="15">
        <f t="shared" si="178"/>
        <v>-0.55924258222843615</v>
      </c>
      <c r="AL80" s="14" t="str">
        <f t="shared" si="179"/>
        <v>ปากชม,รพช.</v>
      </c>
      <c r="AM80" s="16" t="str">
        <f>+IF(AND(C80&lt;C85),"OK","Not OK")</f>
        <v>OK</v>
      </c>
      <c r="AN80" s="16" t="str">
        <f t="shared" ref="AN80:AW80" si="186">+IF(AND(D80&lt;D85),"OK","Not OK")</f>
        <v>Not OK</v>
      </c>
      <c r="AO80" s="16" t="str">
        <f t="shared" si="186"/>
        <v>OK</v>
      </c>
      <c r="AP80" s="16" t="str">
        <f t="shared" si="186"/>
        <v>OK</v>
      </c>
      <c r="AQ80" s="16" t="str">
        <f t="shared" si="186"/>
        <v>OK</v>
      </c>
      <c r="AR80" s="16" t="str">
        <f t="shared" si="186"/>
        <v>OK</v>
      </c>
      <c r="AS80" s="16" t="str">
        <f t="shared" si="186"/>
        <v>Not OK</v>
      </c>
      <c r="AT80" s="16" t="str">
        <f t="shared" si="186"/>
        <v>OK</v>
      </c>
      <c r="AU80" s="16" t="str">
        <f t="shared" si="186"/>
        <v>OK</v>
      </c>
      <c r="AV80" s="16" t="str">
        <f t="shared" si="186"/>
        <v>OK</v>
      </c>
      <c r="AW80" s="16" t="str">
        <f t="shared" si="186"/>
        <v>OK</v>
      </c>
    </row>
    <row r="81" spans="1:49" ht="13.5" customHeight="1">
      <c r="A81" s="253" t="str">
        <f>+'8.คำนวณ'!E55</f>
        <v>บึงกาฬ</v>
      </c>
      <c r="B81" s="14" t="str">
        <f>+'8.คำนวณ'!G55</f>
        <v>พรเจริญ,รพช.</v>
      </c>
      <c r="C81" s="264">
        <f>+'8.คำนวณ'!X55</f>
        <v>9458.4267636693694</v>
      </c>
      <c r="D81" s="264">
        <f>+'8.คำนวณ'!Y55</f>
        <v>46.508700008684386</v>
      </c>
      <c r="E81" s="264">
        <f>+'8.คำนวณ'!Z55</f>
        <v>1717.7923635299285</v>
      </c>
      <c r="F81" s="264">
        <f>+'8.คำนวณ'!AA55</f>
        <v>880.88054404997786</v>
      </c>
      <c r="G81" s="264">
        <f>+'8.คำนวณ'!AB55</f>
        <v>524.5909252148773</v>
      </c>
      <c r="H81" s="264">
        <f>+'8.คำนวณ'!AC55</f>
        <v>688.99899723677242</v>
      </c>
      <c r="I81" s="264">
        <f>+'8.คำนวณ'!AD55</f>
        <v>603.83788035734335</v>
      </c>
      <c r="J81" s="264">
        <f>+'8.คำนวณ'!AE55</f>
        <v>423.42975350281722</v>
      </c>
      <c r="K81" s="264">
        <f>+'8.คำนวณ'!AF55</f>
        <v>312.20829959263028</v>
      </c>
      <c r="L81" s="264">
        <f>+'8.คำนวณ'!AG55</f>
        <v>36.893058372705354</v>
      </c>
      <c r="M81" s="264">
        <f>+'8.คำนวณ'!AH55</f>
        <v>659.21462341852657</v>
      </c>
      <c r="N81" s="14" t="str">
        <f t="shared" si="175"/>
        <v>พรเจริญ,รพช.</v>
      </c>
      <c r="O81" s="50">
        <f t="shared" ref="O81:Y81" si="187">+(C81-C83)*100/C83</f>
        <v>-9.8836537204803321</v>
      </c>
      <c r="P81" s="50">
        <f t="shared" si="187"/>
        <v>-31.625692089044833</v>
      </c>
      <c r="Q81" s="50">
        <f t="shared" si="187"/>
        <v>1.7795628734672804</v>
      </c>
      <c r="R81" s="50">
        <f t="shared" si="187"/>
        <v>23.26581205666006</v>
      </c>
      <c r="S81" s="50">
        <f t="shared" si="187"/>
        <v>-27.549504658612143</v>
      </c>
      <c r="T81" s="50">
        <f t="shared" si="187"/>
        <v>-10.849126849784907</v>
      </c>
      <c r="U81" s="50">
        <f t="shared" si="187"/>
        <v>-17.916052890072923</v>
      </c>
      <c r="V81" s="50">
        <f t="shared" si="187"/>
        <v>28.452861218179347</v>
      </c>
      <c r="W81" s="50">
        <f t="shared" si="187"/>
        <v>-18.693206932957178</v>
      </c>
      <c r="X81" s="50">
        <f t="shared" si="187"/>
        <v>-45.9566133004543</v>
      </c>
      <c r="Y81" s="50">
        <f t="shared" si="187"/>
        <v>19.693280691709315</v>
      </c>
      <c r="Z81" s="14" t="str">
        <f t="shared" si="177"/>
        <v>พรเจริญ,รพช.</v>
      </c>
      <c r="AA81" s="15">
        <f t="shared" si="178"/>
        <v>-9.8836537204803315E-2</v>
      </c>
      <c r="AB81" s="15">
        <f t="shared" si="178"/>
        <v>-0.31625692089044832</v>
      </c>
      <c r="AC81" s="15">
        <f t="shared" si="178"/>
        <v>1.7795628734672803E-2</v>
      </c>
      <c r="AD81" s="15">
        <f t="shared" si="178"/>
        <v>0.2326581205666006</v>
      </c>
      <c r="AE81" s="15">
        <f t="shared" si="178"/>
        <v>-0.27549504658612145</v>
      </c>
      <c r="AF81" s="15">
        <f t="shared" si="178"/>
        <v>-0.10849126849784907</v>
      </c>
      <c r="AG81" s="15">
        <f t="shared" si="178"/>
        <v>-0.17916052890072923</v>
      </c>
      <c r="AH81" s="15">
        <f t="shared" si="178"/>
        <v>0.28452861218179348</v>
      </c>
      <c r="AI81" s="15">
        <f t="shared" si="178"/>
        <v>-0.18693206932957179</v>
      </c>
      <c r="AJ81" s="15">
        <f t="shared" si="178"/>
        <v>-0.45956613300454302</v>
      </c>
      <c r="AK81" s="15">
        <f t="shared" si="178"/>
        <v>0.19693280691709314</v>
      </c>
      <c r="AL81" s="14" t="str">
        <f t="shared" si="179"/>
        <v>พรเจริญ,รพช.</v>
      </c>
      <c r="AM81" s="16" t="str">
        <f>+IF(AND(C81&lt;C85),"OK","Not OK")</f>
        <v>OK</v>
      </c>
      <c r="AN81" s="16" t="str">
        <f t="shared" ref="AN81:AW81" si="188">+IF(AND(D81&lt;D85),"OK","Not OK")</f>
        <v>OK</v>
      </c>
      <c r="AO81" s="16" t="str">
        <f t="shared" si="188"/>
        <v>OK</v>
      </c>
      <c r="AP81" s="16" t="str">
        <f t="shared" si="188"/>
        <v>Not OK</v>
      </c>
      <c r="AQ81" s="16" t="str">
        <f t="shared" si="188"/>
        <v>OK</v>
      </c>
      <c r="AR81" s="16" t="str">
        <f t="shared" si="188"/>
        <v>OK</v>
      </c>
      <c r="AS81" s="16" t="str">
        <f t="shared" si="188"/>
        <v>OK</v>
      </c>
      <c r="AT81" s="16" t="str">
        <f t="shared" si="188"/>
        <v>OK</v>
      </c>
      <c r="AU81" s="16" t="str">
        <f t="shared" si="188"/>
        <v>OK</v>
      </c>
      <c r="AV81" s="16" t="str">
        <f t="shared" si="188"/>
        <v>OK</v>
      </c>
      <c r="AW81" s="16" t="str">
        <f t="shared" si="188"/>
        <v>OK</v>
      </c>
    </row>
    <row r="82" spans="1:49" ht="13.5" customHeight="1">
      <c r="A82" s="253" t="str">
        <f>+'8.คำนวณ'!E56</f>
        <v>นครพนม</v>
      </c>
      <c r="B82" s="14" t="str">
        <f>+'8.คำนวณ'!G56</f>
        <v>นาแก,รพช.</v>
      </c>
      <c r="C82" s="264">
        <f>+'8.คำนวณ'!X56</f>
        <v>11590.903961707749</v>
      </c>
      <c r="D82" s="264">
        <f>+'8.คำนวณ'!Y56</f>
        <v>70.615912700689222</v>
      </c>
      <c r="E82" s="264">
        <f>+'8.คำนวณ'!Z56</f>
        <v>1678.0108948753707</v>
      </c>
      <c r="F82" s="264">
        <f>+'8.คำนวณ'!AA56</f>
        <v>572.99190063742992</v>
      </c>
      <c r="G82" s="264">
        <f>+'8.คำนวณ'!AB56</f>
        <v>772.05381862523382</v>
      </c>
      <c r="H82" s="264">
        <f>+'8.คำนวณ'!AC56</f>
        <v>711.83374152689055</v>
      </c>
      <c r="I82" s="264">
        <f>+'8.คำนวณ'!AD56</f>
        <v>632.9417535116952</v>
      </c>
      <c r="J82" s="264">
        <f>+'8.คำนวณ'!AE56</f>
        <v>298.74791638537607</v>
      </c>
      <c r="K82" s="264">
        <f>+'8.คำนวณ'!AF56</f>
        <v>274.70920648899568</v>
      </c>
      <c r="L82" s="264">
        <f>+'8.คำนวณ'!AG56</f>
        <v>71.006629879152541</v>
      </c>
      <c r="M82" s="264">
        <f>+'8.คำนวณ'!AH56</f>
        <v>1808.9365704899858</v>
      </c>
      <c r="N82" s="14" t="str">
        <f t="shared" si="175"/>
        <v>นาแก,รพช.</v>
      </c>
      <c r="O82" s="50">
        <f t="shared" ref="O82:Y82" si="189">+(C82-C83)*100/C83</f>
        <v>10.433790016542824</v>
      </c>
      <c r="P82" s="50">
        <f t="shared" si="189"/>
        <v>3.8152895589101075</v>
      </c>
      <c r="Q82" s="50">
        <f t="shared" si="189"/>
        <v>-0.577497604904609</v>
      </c>
      <c r="R82" s="50">
        <f t="shared" si="189"/>
        <v>-19.818512951564777</v>
      </c>
      <c r="S82" s="50">
        <f t="shared" si="189"/>
        <v>6.627238293717026</v>
      </c>
      <c r="T82" s="50">
        <f t="shared" si="189"/>
        <v>-7.8944964369828075</v>
      </c>
      <c r="U82" s="50">
        <f t="shared" si="189"/>
        <v>-13.95975789367076</v>
      </c>
      <c r="V82" s="50">
        <f t="shared" si="189"/>
        <v>-9.3709775347290556</v>
      </c>
      <c r="W82" s="50">
        <f t="shared" si="189"/>
        <v>-28.458901846120089</v>
      </c>
      <c r="X82" s="50">
        <f t="shared" si="189"/>
        <v>4.015197602311404</v>
      </c>
      <c r="Y82" s="50">
        <f t="shared" si="189"/>
        <v>228.44773916323118</v>
      </c>
      <c r="Z82" s="14" t="str">
        <f t="shared" si="177"/>
        <v>นาแก,รพช.</v>
      </c>
      <c r="AA82" s="15">
        <f t="shared" si="178"/>
        <v>0.10433790016542824</v>
      </c>
      <c r="AB82" s="15">
        <f t="shared" si="178"/>
        <v>3.8152895589101073E-2</v>
      </c>
      <c r="AC82" s="15">
        <f t="shared" si="178"/>
        <v>-5.7749760490460903E-3</v>
      </c>
      <c r="AD82" s="15">
        <f t="shared" si="178"/>
        <v>-0.19818512951564776</v>
      </c>
      <c r="AE82" s="15">
        <f t="shared" si="178"/>
        <v>6.6272382937170263E-2</v>
      </c>
      <c r="AF82" s="15">
        <f t="shared" si="178"/>
        <v>-7.8944964369828077E-2</v>
      </c>
      <c r="AG82" s="15">
        <f t="shared" si="178"/>
        <v>-0.1395975789367076</v>
      </c>
      <c r="AH82" s="15">
        <f t="shared" si="178"/>
        <v>-9.3709775347290553E-2</v>
      </c>
      <c r="AI82" s="15">
        <f t="shared" si="178"/>
        <v>-0.28458901846120088</v>
      </c>
      <c r="AJ82" s="15">
        <f t="shared" si="178"/>
        <v>4.0151976023114037E-2</v>
      </c>
      <c r="AK82" s="15">
        <f t="shared" si="178"/>
        <v>2.2844773916323118</v>
      </c>
      <c r="AL82" s="14" t="str">
        <f t="shared" si="179"/>
        <v>นาแก,รพช.</v>
      </c>
      <c r="AM82" s="16" t="str">
        <f>+IF(AND(C82&lt;C85),"OK","Not OK")</f>
        <v>OK</v>
      </c>
      <c r="AN82" s="16" t="str">
        <f t="shared" ref="AN82:AW82" si="190">+IF(AND(D82&lt;D85),"OK","Not OK")</f>
        <v>OK</v>
      </c>
      <c r="AO82" s="16" t="str">
        <f t="shared" si="190"/>
        <v>OK</v>
      </c>
      <c r="AP82" s="16" t="str">
        <f t="shared" si="190"/>
        <v>OK</v>
      </c>
      <c r="AQ82" s="16" t="str">
        <f t="shared" si="190"/>
        <v>OK</v>
      </c>
      <c r="AR82" s="16" t="str">
        <f t="shared" si="190"/>
        <v>OK</v>
      </c>
      <c r="AS82" s="16" t="str">
        <f t="shared" si="190"/>
        <v>OK</v>
      </c>
      <c r="AT82" s="16" t="str">
        <f t="shared" si="190"/>
        <v>OK</v>
      </c>
      <c r="AU82" s="16" t="str">
        <f t="shared" si="190"/>
        <v>OK</v>
      </c>
      <c r="AV82" s="16" t="str">
        <f t="shared" si="190"/>
        <v>OK</v>
      </c>
      <c r="AW82" s="16" t="str">
        <f t="shared" si="190"/>
        <v>Not OK</v>
      </c>
    </row>
    <row r="83" spans="1:49" ht="13.5" customHeight="1">
      <c r="B83" s="18" t="s">
        <v>144</v>
      </c>
      <c r="C83" s="19">
        <f t="shared" ref="C83:M83" si="191">AVERAGE(C77:C82)</f>
        <v>10495.794774381508</v>
      </c>
      <c r="D83" s="19">
        <f t="shared" si="191"/>
        <v>68.020725078860508</v>
      </c>
      <c r="E83" s="19">
        <f t="shared" si="191"/>
        <v>1687.7576549090647</v>
      </c>
      <c r="F83" s="19">
        <f t="shared" si="191"/>
        <v>714.61870031333137</v>
      </c>
      <c r="G83" s="19">
        <f t="shared" si="191"/>
        <v>724.06810021518379</v>
      </c>
      <c r="H83" s="19">
        <f t="shared" si="191"/>
        <v>772.84604501387332</v>
      </c>
      <c r="I83" s="19">
        <f t="shared" si="191"/>
        <v>735.63455659446026</v>
      </c>
      <c r="J83" s="19">
        <f t="shared" si="191"/>
        <v>329.63824198794191</v>
      </c>
      <c r="K83" s="19">
        <f t="shared" si="191"/>
        <v>383.98796436995605</v>
      </c>
      <c r="L83" s="19">
        <f t="shared" si="191"/>
        <v>68.265629942498563</v>
      </c>
      <c r="M83" s="19">
        <f t="shared" si="191"/>
        <v>550.75324162635957</v>
      </c>
      <c r="V83" s="49"/>
      <c r="W83" s="49"/>
      <c r="X83" s="49"/>
      <c r="Y83" s="49"/>
    </row>
    <row r="84" spans="1:49" ht="13.5" customHeight="1">
      <c r="B84" s="20" t="s">
        <v>268</v>
      </c>
      <c r="C84" s="21">
        <f t="shared" ref="C84:M84" si="192">+STDEV(C77:C82)</f>
        <v>1462.7613039957319</v>
      </c>
      <c r="D84" s="21">
        <f t="shared" si="192"/>
        <v>43.035631753996107</v>
      </c>
      <c r="E84" s="21">
        <f t="shared" si="192"/>
        <v>386.10619646218117</v>
      </c>
      <c r="F84" s="21">
        <f t="shared" si="192"/>
        <v>147.72114382529585</v>
      </c>
      <c r="G84" s="21">
        <f t="shared" si="192"/>
        <v>161.20500906644133</v>
      </c>
      <c r="H84" s="21">
        <f t="shared" si="192"/>
        <v>273.34905665943961</v>
      </c>
      <c r="I84" s="21">
        <f t="shared" si="192"/>
        <v>132.39607948178838</v>
      </c>
      <c r="J84" s="21">
        <f t="shared" si="192"/>
        <v>148.39481067895287</v>
      </c>
      <c r="K84" s="21">
        <f t="shared" si="192"/>
        <v>83.120991397401198</v>
      </c>
      <c r="L84" s="21">
        <f t="shared" si="192"/>
        <v>53.020187023027972</v>
      </c>
      <c r="M84" s="21">
        <f t="shared" si="192"/>
        <v>645.12727496525054</v>
      </c>
      <c r="O84" s="11"/>
      <c r="P84" s="11"/>
      <c r="Q84" s="11"/>
      <c r="R84" s="11"/>
      <c r="S84" s="11"/>
      <c r="T84" s="11"/>
      <c r="U84" s="11"/>
      <c r="AB84" s="59"/>
      <c r="AG84" s="59"/>
      <c r="AH84" s="59"/>
      <c r="AI84" s="59"/>
      <c r="AJ84" s="59"/>
      <c r="AK84" s="59"/>
      <c r="AT84" s="59"/>
      <c r="AU84" s="59"/>
      <c r="AV84" s="59"/>
      <c r="AW84" s="59"/>
    </row>
    <row r="85" spans="1:49" ht="13.5" customHeight="1">
      <c r="B85" s="20" t="s">
        <v>269</v>
      </c>
      <c r="C85" s="21">
        <f>+C83+C84</f>
        <v>11958.55607837724</v>
      </c>
      <c r="D85" s="21">
        <f t="shared" ref="D85:M85" si="193">+D83+D84</f>
        <v>111.05635683285661</v>
      </c>
      <c r="E85" s="21">
        <f t="shared" si="193"/>
        <v>2073.8638513712458</v>
      </c>
      <c r="F85" s="21">
        <f t="shared" si="193"/>
        <v>862.3398441386272</v>
      </c>
      <c r="G85" s="21">
        <f t="shared" si="193"/>
        <v>885.27310928162512</v>
      </c>
      <c r="H85" s="21">
        <f t="shared" si="193"/>
        <v>1046.1951016733128</v>
      </c>
      <c r="I85" s="21">
        <f t="shared" si="193"/>
        <v>868.03063607624858</v>
      </c>
      <c r="J85" s="21">
        <f t="shared" si="193"/>
        <v>478.03305266689478</v>
      </c>
      <c r="K85" s="21">
        <f t="shared" si="193"/>
        <v>467.10895576735726</v>
      </c>
      <c r="L85" s="21">
        <f t="shared" si="193"/>
        <v>121.28581696552654</v>
      </c>
      <c r="M85" s="21">
        <f t="shared" si="193"/>
        <v>1195.8805165916101</v>
      </c>
      <c r="V85" s="173"/>
      <c r="W85" s="173"/>
      <c r="X85" s="173"/>
      <c r="Y85" s="173"/>
    </row>
    <row r="86" spans="1:49" ht="13.5" customHeight="1">
      <c r="B86" s="423" t="s">
        <v>151</v>
      </c>
      <c r="C86" s="435" t="s">
        <v>248</v>
      </c>
      <c r="D86" s="436"/>
      <c r="E86" s="436"/>
      <c r="F86" s="436"/>
      <c r="G86" s="436"/>
      <c r="H86" s="436"/>
      <c r="I86" s="436"/>
      <c r="J86" s="436"/>
      <c r="K86" s="436"/>
      <c r="L86" s="436"/>
      <c r="M86" s="437"/>
      <c r="N86" s="427" t="s">
        <v>151</v>
      </c>
      <c r="O86" s="435" t="s">
        <v>719</v>
      </c>
      <c r="P86" s="436"/>
      <c r="Q86" s="436"/>
      <c r="R86" s="436"/>
      <c r="S86" s="436"/>
      <c r="T86" s="436"/>
      <c r="U86" s="436"/>
      <c r="V86" s="436"/>
      <c r="W86" s="436"/>
      <c r="X86" s="436"/>
      <c r="Y86" s="437"/>
      <c r="Z86" s="427" t="s">
        <v>151</v>
      </c>
      <c r="AA86" s="435" t="s">
        <v>719</v>
      </c>
      <c r="AB86" s="436"/>
      <c r="AC86" s="436"/>
      <c r="AD86" s="436"/>
      <c r="AE86" s="436"/>
      <c r="AF86" s="436"/>
      <c r="AG86" s="436"/>
      <c r="AH86" s="436"/>
      <c r="AI86" s="436"/>
      <c r="AJ86" s="436"/>
      <c r="AK86" s="437"/>
      <c r="AL86" s="427" t="s">
        <v>151</v>
      </c>
      <c r="AM86" s="435" t="s">
        <v>720</v>
      </c>
      <c r="AN86" s="436"/>
      <c r="AO86" s="436"/>
      <c r="AP86" s="436"/>
      <c r="AQ86" s="436"/>
      <c r="AR86" s="436"/>
      <c r="AS86" s="436"/>
      <c r="AT86" s="436"/>
      <c r="AU86" s="436"/>
      <c r="AV86" s="436"/>
      <c r="AW86" s="437"/>
    </row>
    <row r="87" spans="1:49" ht="13.5" customHeight="1">
      <c r="B87" s="423"/>
      <c r="C87" s="38" t="s">
        <v>5</v>
      </c>
      <c r="D87" s="38" t="s">
        <v>8</v>
      </c>
      <c r="E87" s="38" t="s">
        <v>11</v>
      </c>
      <c r="F87" s="38" t="s">
        <v>17</v>
      </c>
      <c r="G87" s="38" t="s">
        <v>20</v>
      </c>
      <c r="H87" s="38" t="s">
        <v>23</v>
      </c>
      <c r="I87" s="38" t="s">
        <v>26</v>
      </c>
      <c r="J87" s="38" t="s">
        <v>29</v>
      </c>
      <c r="K87" s="38" t="s">
        <v>32</v>
      </c>
      <c r="L87" s="38" t="s">
        <v>35</v>
      </c>
      <c r="M87" s="38" t="s">
        <v>38</v>
      </c>
      <c r="N87" s="428"/>
      <c r="O87" s="38" t="s">
        <v>5</v>
      </c>
      <c r="P87" s="38" t="s">
        <v>8</v>
      </c>
      <c r="Q87" s="38" t="s">
        <v>11</v>
      </c>
      <c r="R87" s="38" t="s">
        <v>17</v>
      </c>
      <c r="S87" s="38" t="s">
        <v>20</v>
      </c>
      <c r="T87" s="38" t="s">
        <v>23</v>
      </c>
      <c r="U87" s="38" t="s">
        <v>26</v>
      </c>
      <c r="V87" s="38" t="s">
        <v>29</v>
      </c>
      <c r="W87" s="38" t="s">
        <v>32</v>
      </c>
      <c r="X87" s="38" t="s">
        <v>35</v>
      </c>
      <c r="Y87" s="38" t="s">
        <v>38</v>
      </c>
      <c r="Z87" s="428"/>
      <c r="AA87" s="38" t="s">
        <v>5</v>
      </c>
      <c r="AB87" s="38" t="s">
        <v>8</v>
      </c>
      <c r="AC87" s="38" t="s">
        <v>11</v>
      </c>
      <c r="AD87" s="38" t="s">
        <v>17</v>
      </c>
      <c r="AE87" s="38" t="s">
        <v>20</v>
      </c>
      <c r="AF87" s="38" t="s">
        <v>23</v>
      </c>
      <c r="AG87" s="38" t="s">
        <v>26</v>
      </c>
      <c r="AH87" s="38" t="s">
        <v>29</v>
      </c>
      <c r="AI87" s="38" t="s">
        <v>32</v>
      </c>
      <c r="AJ87" s="38" t="s">
        <v>35</v>
      </c>
      <c r="AK87" s="38" t="s">
        <v>38</v>
      </c>
      <c r="AL87" s="428"/>
      <c r="AM87" s="12" t="s">
        <v>5</v>
      </c>
      <c r="AN87" s="13" t="s">
        <v>8</v>
      </c>
      <c r="AO87" s="12" t="s">
        <v>11</v>
      </c>
      <c r="AP87" s="12" t="s">
        <v>17</v>
      </c>
      <c r="AQ87" s="12" t="s">
        <v>20</v>
      </c>
      <c r="AR87" s="12" t="s">
        <v>23</v>
      </c>
      <c r="AS87" s="12" t="s">
        <v>26</v>
      </c>
      <c r="AT87" s="38" t="s">
        <v>29</v>
      </c>
      <c r="AU87" s="38" t="s">
        <v>32</v>
      </c>
      <c r="AV87" s="38" t="s">
        <v>35</v>
      </c>
      <c r="AW87" s="38" t="s">
        <v>38</v>
      </c>
    </row>
    <row r="88" spans="1:49" ht="14.4" customHeight="1">
      <c r="A88" s="253" t="str">
        <f>+'8.คำนวณ'!E57</f>
        <v>อุดรธานี</v>
      </c>
      <c r="B88" s="14" t="str">
        <f>+'8.คำนวณ'!G57</f>
        <v>กุดจับ,รพช.</v>
      </c>
      <c r="C88" s="264">
        <f>+'8.คำนวณ'!X57</f>
        <v>8501.3260596918899</v>
      </c>
      <c r="D88" s="264">
        <f>+'8.คำนวณ'!Y57</f>
        <v>31.80037231299448</v>
      </c>
      <c r="E88" s="264">
        <f>+'8.คำนวณ'!Z57</f>
        <v>1331.5431428605475</v>
      </c>
      <c r="F88" s="264">
        <f>+'8.คำนวณ'!AA57</f>
        <v>427.64591968393114</v>
      </c>
      <c r="G88" s="264">
        <f>+'8.คำนวณ'!AB57</f>
        <v>514.76036654028951</v>
      </c>
      <c r="H88" s="264">
        <f>+'8.คำนวณ'!AC57</f>
        <v>583.87630523045482</v>
      </c>
      <c r="I88" s="264">
        <f>+'8.คำนวณ'!AD57</f>
        <v>1167.6010016503847</v>
      </c>
      <c r="J88" s="264">
        <f>+'8.คำนวณ'!AE57</f>
        <v>200.50249841614718</v>
      </c>
      <c r="K88" s="264">
        <f>+'8.คำนวณ'!AF57</f>
        <v>315.37060137419508</v>
      </c>
      <c r="L88" s="264">
        <f>+'8.คำนวณ'!AG57</f>
        <v>1.9531371540431774</v>
      </c>
      <c r="M88" s="264">
        <f>+'8.คำนวณ'!AH57</f>
        <v>190.17938482294943</v>
      </c>
      <c r="N88" s="14" t="str">
        <f>+B88</f>
        <v>กุดจับ,รพช.</v>
      </c>
      <c r="O88" s="50">
        <f>+(C88-C93)*100/C93</f>
        <v>-4.6609537768957638</v>
      </c>
      <c r="P88" s="50">
        <f t="shared" ref="P88:Y88" si="194">+(D88-D93)*100/D93</f>
        <v>-34.77829544197165</v>
      </c>
      <c r="Q88" s="50">
        <f t="shared" si="194"/>
        <v>-2.4918971724106305</v>
      </c>
      <c r="R88" s="50">
        <f t="shared" si="194"/>
        <v>-12.147705935373018</v>
      </c>
      <c r="S88" s="50">
        <f t="shared" si="194"/>
        <v>-26.164786205889058</v>
      </c>
      <c r="T88" s="50">
        <f t="shared" si="194"/>
        <v>-27.729172510932504</v>
      </c>
      <c r="U88" s="50">
        <f t="shared" si="194"/>
        <v>28.277538174523219</v>
      </c>
      <c r="V88" s="50">
        <f t="shared" si="194"/>
        <v>42.523638692210568</v>
      </c>
      <c r="W88" s="50">
        <f t="shared" si="194"/>
        <v>-11.054071431764019</v>
      </c>
      <c r="X88" s="50">
        <f t="shared" si="194"/>
        <v>-92.90299504288771</v>
      </c>
      <c r="Y88" s="50">
        <f t="shared" si="194"/>
        <v>-45.626421483712612</v>
      </c>
      <c r="Z88" s="14" t="str">
        <f>+N88</f>
        <v>กุดจับ,รพช.</v>
      </c>
      <c r="AA88" s="15">
        <f t="shared" ref="AA88:AK92" si="195">+O88/100</f>
        <v>-4.660953776895764E-2</v>
      </c>
      <c r="AB88" s="15">
        <f t="shared" si="195"/>
        <v>-0.34778295441971652</v>
      </c>
      <c r="AC88" s="15">
        <f t="shared" si="195"/>
        <v>-2.4918971724106304E-2</v>
      </c>
      <c r="AD88" s="15">
        <f t="shared" si="195"/>
        <v>-0.12147705935373018</v>
      </c>
      <c r="AE88" s="15">
        <f t="shared" si="195"/>
        <v>-0.26164786205889057</v>
      </c>
      <c r="AF88" s="15">
        <f t="shared" si="195"/>
        <v>-0.27729172510932504</v>
      </c>
      <c r="AG88" s="15">
        <f t="shared" si="195"/>
        <v>0.2827753817452322</v>
      </c>
      <c r="AH88" s="15">
        <f t="shared" si="195"/>
        <v>0.42523638692210569</v>
      </c>
      <c r="AI88" s="15">
        <f t="shared" si="195"/>
        <v>-0.11054071431764019</v>
      </c>
      <c r="AJ88" s="15">
        <f t="shared" si="195"/>
        <v>-0.92902995042887715</v>
      </c>
      <c r="AK88" s="15">
        <f t="shared" si="195"/>
        <v>-0.45626421483712609</v>
      </c>
      <c r="AL88" s="14" t="str">
        <f>+Z88</f>
        <v>กุดจับ,รพช.</v>
      </c>
      <c r="AM88" s="16" t="str">
        <f>+IF(AND(C88&lt;C95),"OK","Not OK")</f>
        <v>OK</v>
      </c>
      <c r="AN88" s="16" t="str">
        <f t="shared" ref="AN88:AW88" si="196">+IF(AND(D88&lt;D95),"OK","Not OK")</f>
        <v>OK</v>
      </c>
      <c r="AO88" s="16" t="str">
        <f t="shared" si="196"/>
        <v>OK</v>
      </c>
      <c r="AP88" s="16" t="str">
        <f t="shared" si="196"/>
        <v>OK</v>
      </c>
      <c r="AQ88" s="16" t="str">
        <f t="shared" si="196"/>
        <v>OK</v>
      </c>
      <c r="AR88" s="16" t="str">
        <f t="shared" si="196"/>
        <v>OK</v>
      </c>
      <c r="AS88" s="16" t="str">
        <f t="shared" si="196"/>
        <v>OK</v>
      </c>
      <c r="AT88" s="16" t="str">
        <f t="shared" si="196"/>
        <v>OK</v>
      </c>
      <c r="AU88" s="16" t="str">
        <f t="shared" si="196"/>
        <v>OK</v>
      </c>
      <c r="AV88" s="16" t="str">
        <f t="shared" si="196"/>
        <v>OK</v>
      </c>
      <c r="AW88" s="16" t="str">
        <f t="shared" si="196"/>
        <v>OK</v>
      </c>
    </row>
    <row r="89" spans="1:49" ht="13.5" customHeight="1">
      <c r="A89" s="253" t="str">
        <f>+'8.คำนวณ'!E58</f>
        <v>อุดรธานี</v>
      </c>
      <c r="B89" s="14" t="str">
        <f>+'8.คำนวณ'!G58</f>
        <v>หนองวัวซอ,รพช.</v>
      </c>
      <c r="C89" s="264">
        <f>+'8.คำนวณ'!X58</f>
        <v>9964.5713470699611</v>
      </c>
      <c r="D89" s="264">
        <f>+'8.คำนวณ'!Y58</f>
        <v>43.662348762568577</v>
      </c>
      <c r="E89" s="264">
        <f>+'8.คำนวณ'!Z58</f>
        <v>1349.2999983035413</v>
      </c>
      <c r="F89" s="264">
        <f>+'8.คำนวณ'!AA58</f>
        <v>595.7539755765373</v>
      </c>
      <c r="G89" s="264">
        <f>+'8.คำนวณ'!AB58</f>
        <v>589.8053679331598</v>
      </c>
      <c r="H89" s="264">
        <f>+'8.คำนวณ'!AC58</f>
        <v>693.04665538442805</v>
      </c>
      <c r="I89" s="264">
        <f>+'8.คำนวณ'!AD58</f>
        <v>241.54862189092688</v>
      </c>
      <c r="J89" s="264">
        <f>+'8.คำนวณ'!AE58</f>
        <v>113.62660485158791</v>
      </c>
      <c r="K89" s="264">
        <f>+'8.คำนวณ'!AF58</f>
        <v>311.70660051514216</v>
      </c>
      <c r="L89" s="264">
        <f>+'8.คำนวณ'!AG58</f>
        <v>4.9048319806384733</v>
      </c>
      <c r="M89" s="264">
        <f>+'8.คำนวณ'!AH58</f>
        <v>81.524183221050521</v>
      </c>
      <c r="N89" s="14" t="str">
        <f>+B89</f>
        <v>หนองวัวซอ,รพช.</v>
      </c>
      <c r="O89" s="50">
        <f>+(C89-C93)*100/C93</f>
        <v>11.748769730889959</v>
      </c>
      <c r="P89" s="50">
        <f t="shared" ref="P89:Y89" si="197">+(D89-D93)*100/D93</f>
        <v>-10.449702183575281</v>
      </c>
      <c r="Q89" s="50">
        <f t="shared" si="197"/>
        <v>-1.1915733370819137</v>
      </c>
      <c r="R89" s="50">
        <f t="shared" si="197"/>
        <v>22.38712225105132</v>
      </c>
      <c r="S89" s="50">
        <f t="shared" si="197"/>
        <v>-15.400624700482542</v>
      </c>
      <c r="T89" s="50">
        <f t="shared" si="197"/>
        <v>-14.216324888549897</v>
      </c>
      <c r="U89" s="50">
        <f t="shared" si="197"/>
        <v>-73.462456334124681</v>
      </c>
      <c r="V89" s="50">
        <f t="shared" si="197"/>
        <v>-19.230546733246605</v>
      </c>
      <c r="W89" s="50">
        <f t="shared" si="197"/>
        <v>-12.087452340647756</v>
      </c>
      <c r="X89" s="50">
        <f t="shared" si="197"/>
        <v>-82.177587063798853</v>
      </c>
      <c r="Y89" s="50">
        <f t="shared" si="197"/>
        <v>-76.6916820060558</v>
      </c>
      <c r="Z89" s="14" t="str">
        <f>+N89</f>
        <v>หนองวัวซอ,รพช.</v>
      </c>
      <c r="AA89" s="15">
        <f t="shared" si="195"/>
        <v>0.11748769730889959</v>
      </c>
      <c r="AB89" s="15">
        <f t="shared" si="195"/>
        <v>-0.10449702183575281</v>
      </c>
      <c r="AC89" s="15">
        <f t="shared" si="195"/>
        <v>-1.1915733370819137E-2</v>
      </c>
      <c r="AD89" s="15">
        <f t="shared" si="195"/>
        <v>0.2238712225105132</v>
      </c>
      <c r="AE89" s="15">
        <f t="shared" si="195"/>
        <v>-0.15400624700482543</v>
      </c>
      <c r="AF89" s="15">
        <f t="shared" si="195"/>
        <v>-0.14216324888549897</v>
      </c>
      <c r="AG89" s="15">
        <f t="shared" si="195"/>
        <v>-0.73462456334124682</v>
      </c>
      <c r="AH89" s="15">
        <f t="shared" si="195"/>
        <v>-0.19230546733246606</v>
      </c>
      <c r="AI89" s="15">
        <f t="shared" si="195"/>
        <v>-0.12087452340647756</v>
      </c>
      <c r="AJ89" s="15">
        <f t="shared" si="195"/>
        <v>-0.82177587063798851</v>
      </c>
      <c r="AK89" s="15">
        <f t="shared" si="195"/>
        <v>-0.76691682006055795</v>
      </c>
      <c r="AL89" s="14" t="str">
        <f>+Z89</f>
        <v>หนองวัวซอ,รพช.</v>
      </c>
      <c r="AM89" s="16" t="str">
        <f>+IF(AND(C89&lt;C95),"OK","Not OK")</f>
        <v>Not OK</v>
      </c>
      <c r="AN89" s="16" t="str">
        <f t="shared" ref="AN89:AW89" si="198">+IF(AND(D89&lt;D95),"OK","Not OK")</f>
        <v>OK</v>
      </c>
      <c r="AO89" s="16" t="str">
        <f t="shared" si="198"/>
        <v>OK</v>
      </c>
      <c r="AP89" s="16" t="str">
        <f t="shared" si="198"/>
        <v>Not OK</v>
      </c>
      <c r="AQ89" s="16" t="str">
        <f t="shared" si="198"/>
        <v>OK</v>
      </c>
      <c r="AR89" s="16" t="str">
        <f t="shared" si="198"/>
        <v>OK</v>
      </c>
      <c r="AS89" s="16" t="str">
        <f t="shared" si="198"/>
        <v>OK</v>
      </c>
      <c r="AT89" s="16" t="str">
        <f t="shared" si="198"/>
        <v>OK</v>
      </c>
      <c r="AU89" s="16" t="str">
        <f t="shared" si="198"/>
        <v>OK</v>
      </c>
      <c r="AV89" s="16" t="str">
        <f t="shared" si="198"/>
        <v>OK</v>
      </c>
      <c r="AW89" s="16" t="str">
        <f t="shared" si="198"/>
        <v>OK</v>
      </c>
    </row>
    <row r="90" spans="1:49" ht="13.5" customHeight="1">
      <c r="A90" s="253" t="str">
        <f>+'8.คำนวณ'!E59</f>
        <v>อุดรธานี</v>
      </c>
      <c r="B90" s="14" t="str">
        <f>+'8.คำนวณ'!G59</f>
        <v>วังสามหมอ,รพช.</v>
      </c>
      <c r="C90" s="264">
        <f>+'8.คำนวณ'!X59</f>
        <v>8631.9509999581642</v>
      </c>
      <c r="D90" s="264">
        <f>+'8.คำนวณ'!Y59</f>
        <v>42.91587112721848</v>
      </c>
      <c r="E90" s="264">
        <f>+'8.คำนวณ'!Z59</f>
        <v>1585.0831210791778</v>
      </c>
      <c r="F90" s="264">
        <f>+'8.คำนวณ'!AA59</f>
        <v>497.57723262180923</v>
      </c>
      <c r="G90" s="264">
        <f>+'8.คำนวณ'!AB59</f>
        <v>807.34290651575361</v>
      </c>
      <c r="H90" s="264">
        <f>+'8.คำนวณ'!AC59</f>
        <v>1345.612002476141</v>
      </c>
      <c r="I90" s="264">
        <f>+'8.คำนวณ'!AD59</f>
        <v>2247.2212288664709</v>
      </c>
      <c r="J90" s="264">
        <f>+'8.คำนวณ'!AE59</f>
        <v>218.10116085059553</v>
      </c>
      <c r="K90" s="264">
        <f>+'8.คำนวณ'!AF59</f>
        <v>377.20581591750175</v>
      </c>
      <c r="L90" s="264">
        <f>+'8.คำนวณ'!AG59</f>
        <v>10.585420302228174</v>
      </c>
      <c r="M90" s="264">
        <f>+'8.คำนวณ'!AH59</f>
        <v>551.84886286845187</v>
      </c>
      <c r="N90" s="14" t="str">
        <f>+B90</f>
        <v>วังสามหมอ,รพช.</v>
      </c>
      <c r="O90" s="50">
        <f>+(C90-C93)*100/C93</f>
        <v>-3.1960461694832905</v>
      </c>
      <c r="P90" s="50">
        <f t="shared" ref="P90:Y90" si="199">+(D90-D93)*100/D93</f>
        <v>-11.980707648315862</v>
      </c>
      <c r="Q90" s="50">
        <f t="shared" si="199"/>
        <v>16.07468281382728</v>
      </c>
      <c r="R90" s="50">
        <f t="shared" si="199"/>
        <v>2.2184460276449207</v>
      </c>
      <c r="S90" s="50">
        <f t="shared" si="199"/>
        <v>15.802109063662698</v>
      </c>
      <c r="T90" s="50">
        <f t="shared" si="199"/>
        <v>66.556669669593916</v>
      </c>
      <c r="U90" s="50">
        <f t="shared" si="199"/>
        <v>146.88913983891388</v>
      </c>
      <c r="V90" s="50">
        <f t="shared" si="199"/>
        <v>55.03333521014433</v>
      </c>
      <c r="W90" s="50">
        <f t="shared" si="199"/>
        <v>6.3856980071274219</v>
      </c>
      <c r="X90" s="50">
        <f t="shared" si="199"/>
        <v>-61.536351810974836</v>
      </c>
      <c r="Y90" s="50">
        <f t="shared" si="199"/>
        <v>57.777340074142366</v>
      </c>
      <c r="Z90" s="14" t="str">
        <f>+N90</f>
        <v>วังสามหมอ,รพช.</v>
      </c>
      <c r="AA90" s="15">
        <f t="shared" si="195"/>
        <v>-3.1960461694832902E-2</v>
      </c>
      <c r="AB90" s="15">
        <f t="shared" si="195"/>
        <v>-0.11980707648315862</v>
      </c>
      <c r="AC90" s="15">
        <f t="shared" si="195"/>
        <v>0.16074682813827279</v>
      </c>
      <c r="AD90" s="15">
        <f t="shared" si="195"/>
        <v>2.2184460276449207E-2</v>
      </c>
      <c r="AE90" s="15">
        <f t="shared" si="195"/>
        <v>0.15802109063662698</v>
      </c>
      <c r="AF90" s="15">
        <f t="shared" si="195"/>
        <v>0.66556669669593915</v>
      </c>
      <c r="AG90" s="15">
        <f t="shared" si="195"/>
        <v>1.4688913983891387</v>
      </c>
      <c r="AH90" s="15">
        <f t="shared" si="195"/>
        <v>0.5503333521014433</v>
      </c>
      <c r="AI90" s="15">
        <f t="shared" si="195"/>
        <v>6.3856980071274216E-2</v>
      </c>
      <c r="AJ90" s="15">
        <f t="shared" si="195"/>
        <v>-0.61536351810974832</v>
      </c>
      <c r="AK90" s="15">
        <f t="shared" si="195"/>
        <v>0.57777340074142369</v>
      </c>
      <c r="AL90" s="14" t="str">
        <f>+Z90</f>
        <v>วังสามหมอ,รพช.</v>
      </c>
      <c r="AM90" s="16" t="str">
        <f>+IF(AND(C90&lt;C95),"OK","Not OK")</f>
        <v>OK</v>
      </c>
      <c r="AN90" s="16" t="str">
        <f t="shared" ref="AN90:AW90" si="200">+IF(AND(D90&lt;D95),"OK","Not OK")</f>
        <v>OK</v>
      </c>
      <c r="AO90" s="16" t="str">
        <f t="shared" si="200"/>
        <v>Not OK</v>
      </c>
      <c r="AP90" s="16" t="str">
        <f t="shared" si="200"/>
        <v>OK</v>
      </c>
      <c r="AQ90" s="16" t="str">
        <f t="shared" si="200"/>
        <v>OK</v>
      </c>
      <c r="AR90" s="16" t="str">
        <f t="shared" si="200"/>
        <v>Not OK</v>
      </c>
      <c r="AS90" s="16" t="str">
        <f t="shared" si="200"/>
        <v>Not OK</v>
      </c>
      <c r="AT90" s="16" t="str">
        <f t="shared" si="200"/>
        <v>Not OK</v>
      </c>
      <c r="AU90" s="16" t="str">
        <f t="shared" si="200"/>
        <v>OK</v>
      </c>
      <c r="AV90" s="16" t="str">
        <f t="shared" si="200"/>
        <v>OK</v>
      </c>
      <c r="AW90" s="16" t="str">
        <f t="shared" si="200"/>
        <v>OK</v>
      </c>
    </row>
    <row r="91" spans="1:49" ht="13.5" customHeight="1">
      <c r="A91" s="253" t="str">
        <f>+'8.คำนวณ'!E60</f>
        <v>อุดรธานี</v>
      </c>
      <c r="B91" s="14" t="str">
        <f>+'8.คำนวณ'!G60</f>
        <v>น้ำโสม,รพช.</v>
      </c>
      <c r="C91" s="264">
        <f>+'8.คำนวณ'!X60</f>
        <v>9401.6533617267978</v>
      </c>
      <c r="D91" s="264">
        <f>+'8.คำนวณ'!Y60</f>
        <v>48.1674956733305</v>
      </c>
      <c r="E91" s="264">
        <f>+'8.คำนวณ'!Z60</f>
        <v>1396.2080419528136</v>
      </c>
      <c r="F91" s="264">
        <f>+'8.คำนวณ'!AA60</f>
        <v>414.39301298054687</v>
      </c>
      <c r="G91" s="264">
        <f>+'8.คำนวณ'!AB60</f>
        <v>601.94663287795095</v>
      </c>
      <c r="H91" s="264">
        <f>+'8.คำนวณ'!AC60</f>
        <v>646.35247938170176</v>
      </c>
      <c r="I91" s="264">
        <f>+'8.คำนวณ'!AD60</f>
        <v>575.63029128023118</v>
      </c>
      <c r="J91" s="264">
        <f>+'8.คำนวณ'!AE60</f>
        <v>86.656015329694796</v>
      </c>
      <c r="K91" s="264">
        <f>+'8.คำนวณ'!AF60</f>
        <v>430.33367214163178</v>
      </c>
      <c r="L91" s="264">
        <f>+'8.คำนวณ'!AG60</f>
        <v>18.915881135051066</v>
      </c>
      <c r="M91" s="264">
        <f>+'8.คำนวณ'!AH60</f>
        <v>342.92466827870277</v>
      </c>
      <c r="N91" s="14" t="str">
        <f>+B91</f>
        <v>น้ำโสม,รพช.</v>
      </c>
      <c r="O91" s="50">
        <f>+(C91-C93)*100/C93</f>
        <v>5.435864726703632</v>
      </c>
      <c r="P91" s="50">
        <f t="shared" ref="P91:Y91" si="201">+(D91-D93)*100/D93</f>
        <v>-1.2097675717355301</v>
      </c>
      <c r="Q91" s="50">
        <f t="shared" si="201"/>
        <v>2.2434744629977539</v>
      </c>
      <c r="R91" s="50">
        <f t="shared" si="201"/>
        <v>-14.870281326194711</v>
      </c>
      <c r="S91" s="50">
        <f t="shared" si="201"/>
        <v>-13.659129140218901</v>
      </c>
      <c r="T91" s="50">
        <f t="shared" si="201"/>
        <v>-19.996019506068635</v>
      </c>
      <c r="U91" s="50">
        <f t="shared" si="201"/>
        <v>-36.758844365721217</v>
      </c>
      <c r="V91" s="50">
        <f t="shared" si="201"/>
        <v>-38.402111111242647</v>
      </c>
      <c r="W91" s="50">
        <f t="shared" si="201"/>
        <v>21.369677122822008</v>
      </c>
      <c r="X91" s="50">
        <f t="shared" si="201"/>
        <v>-31.266423402113595</v>
      </c>
      <c r="Y91" s="50">
        <f t="shared" si="201"/>
        <v>-1.955506937922395</v>
      </c>
      <c r="Z91" s="14" t="str">
        <f>+N91</f>
        <v>น้ำโสม,รพช.</v>
      </c>
      <c r="AA91" s="15">
        <f t="shared" si="195"/>
        <v>5.435864726703632E-2</v>
      </c>
      <c r="AB91" s="15">
        <f t="shared" si="195"/>
        <v>-1.2097675717355301E-2</v>
      </c>
      <c r="AC91" s="15">
        <f t="shared" si="195"/>
        <v>2.2434744629977538E-2</v>
      </c>
      <c r="AD91" s="15">
        <f t="shared" si="195"/>
        <v>-0.14870281326194712</v>
      </c>
      <c r="AE91" s="15">
        <f t="shared" si="195"/>
        <v>-0.13659129140218901</v>
      </c>
      <c r="AF91" s="15">
        <f t="shared" si="195"/>
        <v>-0.19996019506068635</v>
      </c>
      <c r="AG91" s="15">
        <f t="shared" si="195"/>
        <v>-0.36758844365721216</v>
      </c>
      <c r="AH91" s="15">
        <f t="shared" si="195"/>
        <v>-0.38402111111242648</v>
      </c>
      <c r="AI91" s="15">
        <f t="shared" si="195"/>
        <v>0.21369677122822009</v>
      </c>
      <c r="AJ91" s="15">
        <f t="shared" si="195"/>
        <v>-0.31266423402113597</v>
      </c>
      <c r="AK91" s="15">
        <f t="shared" si="195"/>
        <v>-1.9555069379223952E-2</v>
      </c>
      <c r="AL91" s="14" t="str">
        <f>+Z91</f>
        <v>น้ำโสม,รพช.</v>
      </c>
      <c r="AM91" s="16" t="str">
        <f>+IF(AND(C91&lt;C95),"OK","Not OK")</f>
        <v>OK</v>
      </c>
      <c r="AN91" s="16" t="str">
        <f t="shared" ref="AN91:AW91" si="202">+IF(AND(D91&lt;D95),"OK","Not OK")</f>
        <v>OK</v>
      </c>
      <c r="AO91" s="16" t="str">
        <f t="shared" si="202"/>
        <v>OK</v>
      </c>
      <c r="AP91" s="16" t="str">
        <f t="shared" si="202"/>
        <v>OK</v>
      </c>
      <c r="AQ91" s="16" t="str">
        <f t="shared" si="202"/>
        <v>OK</v>
      </c>
      <c r="AR91" s="16" t="str">
        <f t="shared" si="202"/>
        <v>OK</v>
      </c>
      <c r="AS91" s="16" t="str">
        <f t="shared" si="202"/>
        <v>OK</v>
      </c>
      <c r="AT91" s="16" t="str">
        <f t="shared" si="202"/>
        <v>OK</v>
      </c>
      <c r="AU91" s="16" t="str">
        <f t="shared" si="202"/>
        <v>Not OK</v>
      </c>
      <c r="AV91" s="16" t="str">
        <f t="shared" si="202"/>
        <v>OK</v>
      </c>
      <c r="AW91" s="16" t="str">
        <f t="shared" si="202"/>
        <v>OK</v>
      </c>
    </row>
    <row r="92" spans="1:49" ht="13.5" customHeight="1">
      <c r="A92" s="253" t="str">
        <f>+'8.คำนวณ'!E61</f>
        <v>เลย</v>
      </c>
      <c r="B92" s="14" t="str">
        <f>+'8.คำนวณ'!G61</f>
        <v>ผาขาว,รพช.</v>
      </c>
      <c r="C92" s="264">
        <f>+'8.คำนวณ'!X61</f>
        <v>8085.2009135887211</v>
      </c>
      <c r="D92" s="264">
        <f>+'8.คำนวณ'!Y61</f>
        <v>77.240643308607261</v>
      </c>
      <c r="E92" s="264">
        <f>+'8.คำนวณ'!Z61</f>
        <v>1165.7246339218038</v>
      </c>
      <c r="F92" s="264">
        <f>+'8.คำนวณ'!AA61</f>
        <v>498.52145091132434</v>
      </c>
      <c r="G92" s="264">
        <f>+'8.คำนวณ'!AB61</f>
        <v>972.01779461000774</v>
      </c>
      <c r="H92" s="264">
        <f>+'8.คำนวณ'!AC61</f>
        <v>770.61456349765365</v>
      </c>
      <c r="I92" s="264">
        <f>+'8.คำนวณ'!AD61</f>
        <v>319.07232664101883</v>
      </c>
      <c r="J92" s="264">
        <f>+'8.คำนวณ'!AE61</f>
        <v>84.514574810073725</v>
      </c>
      <c r="K92" s="264">
        <f>+'8.คำนวณ'!AF61</f>
        <v>338.20532928681462</v>
      </c>
      <c r="L92" s="264">
        <f>+'8.คำนวณ'!AG61</f>
        <v>101.24364543599744</v>
      </c>
      <c r="M92" s="264">
        <f>+'8.คำนวณ'!AH61</f>
        <v>582.34457130071826</v>
      </c>
      <c r="N92" s="14" t="str">
        <f>+B92</f>
        <v>ผาขาว,รพช.</v>
      </c>
      <c r="O92" s="50">
        <f>+(C92-C93)*100/C93</f>
        <v>-9.3276345112145069</v>
      </c>
      <c r="P92" s="50">
        <f t="shared" ref="P92:Y92" si="203">+(D92-D93)*100/D93</f>
        <v>58.418472845598316</v>
      </c>
      <c r="Q92" s="50">
        <f t="shared" si="203"/>
        <v>-14.634686767332457</v>
      </c>
      <c r="R92" s="50">
        <f t="shared" si="203"/>
        <v>2.412418982871499</v>
      </c>
      <c r="S92" s="50">
        <f t="shared" si="203"/>
        <v>39.422430982927814</v>
      </c>
      <c r="T92" s="50">
        <f t="shared" si="203"/>
        <v>-4.6151527640429251</v>
      </c>
      <c r="U92" s="50">
        <f t="shared" si="203"/>
        <v>-64.945377313591166</v>
      </c>
      <c r="V92" s="50">
        <f t="shared" si="203"/>
        <v>-39.92431605786566</v>
      </c>
      <c r="W92" s="50">
        <f t="shared" si="203"/>
        <v>-4.6138513575375582</v>
      </c>
      <c r="X92" s="50">
        <f t="shared" si="203"/>
        <v>267.88335731977497</v>
      </c>
      <c r="Y92" s="50">
        <f t="shared" si="203"/>
        <v>66.496270353548482</v>
      </c>
      <c r="Z92" s="14" t="str">
        <f>+N92</f>
        <v>ผาขาว,รพช.</v>
      </c>
      <c r="AA92" s="15">
        <f t="shared" si="195"/>
        <v>-9.3276345112145068E-2</v>
      </c>
      <c r="AB92" s="15">
        <f t="shared" si="195"/>
        <v>0.58418472845598313</v>
      </c>
      <c r="AC92" s="15">
        <f t="shared" si="195"/>
        <v>-0.14634686767332458</v>
      </c>
      <c r="AD92" s="15">
        <f t="shared" si="195"/>
        <v>2.412418982871499E-2</v>
      </c>
      <c r="AE92" s="15">
        <f t="shared" si="195"/>
        <v>0.39422430982927814</v>
      </c>
      <c r="AF92" s="15">
        <f t="shared" si="195"/>
        <v>-4.6151527640429249E-2</v>
      </c>
      <c r="AG92" s="15">
        <f t="shared" si="195"/>
        <v>-0.64945377313591168</v>
      </c>
      <c r="AH92" s="15">
        <f t="shared" si="195"/>
        <v>-0.39924316057865661</v>
      </c>
      <c r="AI92" s="15">
        <f t="shared" si="195"/>
        <v>-4.613851357537558E-2</v>
      </c>
      <c r="AJ92" s="15">
        <f t="shared" si="195"/>
        <v>2.6788335731977497</v>
      </c>
      <c r="AK92" s="15">
        <f t="shared" si="195"/>
        <v>0.66496270353548481</v>
      </c>
      <c r="AL92" s="14" t="str">
        <f>+Z92</f>
        <v>ผาขาว,รพช.</v>
      </c>
      <c r="AM92" s="16" t="str">
        <f>+IF(AND(C92&lt;C95),"OK","Not OK")</f>
        <v>OK</v>
      </c>
      <c r="AN92" s="16" t="str">
        <f t="shared" ref="AN92:AW92" si="204">+IF(AND(D92&lt;D95),"OK","Not OK")</f>
        <v>Not OK</v>
      </c>
      <c r="AO92" s="16" t="str">
        <f t="shared" si="204"/>
        <v>OK</v>
      </c>
      <c r="AP92" s="16" t="str">
        <f t="shared" si="204"/>
        <v>OK</v>
      </c>
      <c r="AQ92" s="16" t="str">
        <f t="shared" si="204"/>
        <v>Not OK</v>
      </c>
      <c r="AR92" s="16" t="str">
        <f t="shared" si="204"/>
        <v>OK</v>
      </c>
      <c r="AS92" s="16" t="str">
        <f t="shared" si="204"/>
        <v>OK</v>
      </c>
      <c r="AT92" s="16" t="str">
        <f t="shared" si="204"/>
        <v>OK</v>
      </c>
      <c r="AU92" s="16" t="str">
        <f t="shared" si="204"/>
        <v>OK</v>
      </c>
      <c r="AV92" s="16" t="str">
        <f t="shared" si="204"/>
        <v>Not OK</v>
      </c>
      <c r="AW92" s="16" t="str">
        <f t="shared" si="204"/>
        <v>Not OK</v>
      </c>
    </row>
    <row r="93" spans="1:49" ht="13.5" customHeight="1">
      <c r="B93" s="18" t="s">
        <v>144</v>
      </c>
      <c r="C93" s="19">
        <f t="shared" ref="C93:M93" si="205">AVERAGE(C88:C92)</f>
        <v>8916.9405364071063</v>
      </c>
      <c r="D93" s="19">
        <f t="shared" si="205"/>
        <v>48.75734623694386</v>
      </c>
      <c r="E93" s="19">
        <f t="shared" si="205"/>
        <v>1365.5717876235767</v>
      </c>
      <c r="F93" s="19">
        <f t="shared" si="205"/>
        <v>486.77831835482976</v>
      </c>
      <c r="G93" s="19">
        <f t="shared" si="205"/>
        <v>697.1746136954323</v>
      </c>
      <c r="H93" s="19">
        <f t="shared" si="205"/>
        <v>807.90040119407593</v>
      </c>
      <c r="I93" s="19">
        <f t="shared" si="205"/>
        <v>910.2146940658065</v>
      </c>
      <c r="J93" s="19">
        <f t="shared" si="205"/>
        <v>140.68017085161983</v>
      </c>
      <c r="K93" s="19">
        <f t="shared" si="205"/>
        <v>354.56440384705701</v>
      </c>
      <c r="L93" s="19">
        <f t="shared" si="205"/>
        <v>27.520583201591666</v>
      </c>
      <c r="M93" s="19">
        <f t="shared" si="205"/>
        <v>349.76433409837455</v>
      </c>
      <c r="N93" s="23"/>
      <c r="V93" s="49"/>
      <c r="W93" s="49"/>
      <c r="X93" s="49"/>
      <c r="Y93" s="49"/>
      <c r="Z93" s="23"/>
      <c r="AL93" s="23"/>
    </row>
    <row r="94" spans="1:49" ht="13.5" customHeight="1">
      <c r="B94" s="20" t="s">
        <v>268</v>
      </c>
      <c r="C94" s="21">
        <f t="shared" ref="C94:M94" si="206">STDEV(C88:C92)</f>
        <v>754.68902002517302</v>
      </c>
      <c r="D94" s="21">
        <f t="shared" si="206"/>
        <v>17.024004604814305</v>
      </c>
      <c r="E94" s="21">
        <f t="shared" si="206"/>
        <v>150.40396456673429</v>
      </c>
      <c r="F94" s="21">
        <f t="shared" si="206"/>
        <v>72.226180477009493</v>
      </c>
      <c r="G94" s="21">
        <f t="shared" si="206"/>
        <v>188.11386689283242</v>
      </c>
      <c r="H94" s="21">
        <f t="shared" si="206"/>
        <v>308.2206633999283</v>
      </c>
      <c r="I94" s="21">
        <f t="shared" si="206"/>
        <v>831.01512059971662</v>
      </c>
      <c r="J94" s="21">
        <f t="shared" si="206"/>
        <v>63.987888618738801</v>
      </c>
      <c r="K94" s="21">
        <f t="shared" si="206"/>
        <v>49.734747253870594</v>
      </c>
      <c r="L94" s="21">
        <f t="shared" si="206"/>
        <v>41.7165945577486</v>
      </c>
      <c r="M94" s="21">
        <f t="shared" si="206"/>
        <v>219.31634635371861</v>
      </c>
      <c r="N94" s="23"/>
      <c r="O94" s="51"/>
      <c r="P94" s="51"/>
      <c r="Q94" s="51"/>
      <c r="R94" s="51"/>
      <c r="S94" s="51"/>
      <c r="T94" s="51"/>
      <c r="U94" s="51"/>
      <c r="V94" s="173"/>
      <c r="W94" s="173"/>
      <c r="X94" s="173"/>
      <c r="Y94" s="173"/>
      <c r="Z94" s="23"/>
      <c r="AA94" s="61"/>
      <c r="AB94" s="61"/>
      <c r="AC94" s="61"/>
      <c r="AD94" s="61"/>
      <c r="AE94" s="61"/>
      <c r="AF94" s="61"/>
      <c r="AG94" s="61"/>
      <c r="AH94" s="61"/>
      <c r="AI94" s="61"/>
      <c r="AJ94" s="61"/>
      <c r="AK94" s="61"/>
      <c r="AL94" s="23"/>
      <c r="AM94" s="26"/>
      <c r="AN94" s="26"/>
      <c r="AO94" s="26"/>
      <c r="AP94" s="26"/>
      <c r="AQ94" s="26"/>
      <c r="AR94" s="26"/>
      <c r="AS94" s="26"/>
      <c r="AT94" s="61"/>
      <c r="AU94" s="61"/>
      <c r="AV94" s="61"/>
      <c r="AW94" s="61"/>
    </row>
    <row r="95" spans="1:49" ht="13.5" customHeight="1">
      <c r="B95" s="20" t="s">
        <v>269</v>
      </c>
      <c r="C95" s="21">
        <f>+C93+C94</f>
        <v>9671.6295564322791</v>
      </c>
      <c r="D95" s="21">
        <f t="shared" ref="D95:M95" si="207">+D93+D94</f>
        <v>65.781350841758169</v>
      </c>
      <c r="E95" s="21">
        <f t="shared" si="207"/>
        <v>1515.9757521903109</v>
      </c>
      <c r="F95" s="21">
        <f t="shared" si="207"/>
        <v>559.00449883183921</v>
      </c>
      <c r="G95" s="21">
        <f t="shared" si="207"/>
        <v>885.28848058826475</v>
      </c>
      <c r="H95" s="21">
        <f t="shared" si="207"/>
        <v>1116.1210645940041</v>
      </c>
      <c r="I95" s="21">
        <f t="shared" si="207"/>
        <v>1741.229814665523</v>
      </c>
      <c r="J95" s="21">
        <f t="shared" si="207"/>
        <v>204.66805947035863</v>
      </c>
      <c r="K95" s="21">
        <f t="shared" si="207"/>
        <v>404.29915110092759</v>
      </c>
      <c r="L95" s="21">
        <f t="shared" si="207"/>
        <v>69.23717775934027</v>
      </c>
      <c r="M95" s="21">
        <f t="shared" si="207"/>
        <v>569.08068045209313</v>
      </c>
      <c r="N95" s="23"/>
      <c r="O95" s="51"/>
      <c r="P95" s="51"/>
      <c r="Q95" s="51"/>
      <c r="R95" s="51"/>
      <c r="S95" s="51"/>
      <c r="T95" s="51"/>
      <c r="U95" s="51"/>
      <c r="V95" s="173"/>
      <c r="W95" s="173"/>
      <c r="X95" s="173"/>
      <c r="Y95" s="173"/>
      <c r="Z95" s="23"/>
      <c r="AA95" s="61"/>
      <c r="AB95" s="61"/>
      <c r="AC95" s="61"/>
      <c r="AD95" s="61"/>
      <c r="AE95" s="61"/>
      <c r="AF95" s="61"/>
      <c r="AG95" s="61"/>
      <c r="AH95" s="61"/>
      <c r="AI95" s="61"/>
      <c r="AJ95" s="61"/>
      <c r="AK95" s="61"/>
      <c r="AL95" s="23"/>
      <c r="AM95" s="26"/>
      <c r="AN95" s="26"/>
      <c r="AO95" s="26"/>
      <c r="AP95" s="26"/>
      <c r="AQ95" s="26"/>
      <c r="AR95" s="26"/>
      <c r="AS95" s="26"/>
      <c r="AT95" s="61"/>
      <c r="AU95" s="61"/>
      <c r="AV95" s="61"/>
      <c r="AW95" s="61"/>
    </row>
    <row r="96" spans="1:49" ht="13.5" customHeight="1">
      <c r="B96" s="423" t="s">
        <v>152</v>
      </c>
      <c r="C96" s="435" t="s">
        <v>248</v>
      </c>
      <c r="D96" s="436"/>
      <c r="E96" s="436"/>
      <c r="F96" s="436"/>
      <c r="G96" s="436"/>
      <c r="H96" s="436"/>
      <c r="I96" s="436"/>
      <c r="J96" s="436"/>
      <c r="K96" s="436"/>
      <c r="L96" s="436"/>
      <c r="M96" s="437"/>
      <c r="N96" s="423" t="s">
        <v>152</v>
      </c>
      <c r="O96" s="435" t="s">
        <v>719</v>
      </c>
      <c r="P96" s="436"/>
      <c r="Q96" s="436"/>
      <c r="R96" s="436"/>
      <c r="S96" s="436"/>
      <c r="T96" s="436"/>
      <c r="U96" s="436"/>
      <c r="V96" s="436"/>
      <c r="W96" s="436"/>
      <c r="X96" s="436"/>
      <c r="Y96" s="437"/>
      <c r="Z96" s="423" t="s">
        <v>152</v>
      </c>
      <c r="AA96" s="435" t="s">
        <v>719</v>
      </c>
      <c r="AB96" s="436"/>
      <c r="AC96" s="436"/>
      <c r="AD96" s="436"/>
      <c r="AE96" s="436"/>
      <c r="AF96" s="436"/>
      <c r="AG96" s="436"/>
      <c r="AH96" s="436"/>
      <c r="AI96" s="436"/>
      <c r="AJ96" s="436"/>
      <c r="AK96" s="437"/>
      <c r="AL96" s="423" t="s">
        <v>152</v>
      </c>
      <c r="AM96" s="435" t="s">
        <v>720</v>
      </c>
      <c r="AN96" s="436"/>
      <c r="AO96" s="436"/>
      <c r="AP96" s="436"/>
      <c r="AQ96" s="436"/>
      <c r="AR96" s="436"/>
      <c r="AS96" s="436"/>
      <c r="AT96" s="436"/>
      <c r="AU96" s="436"/>
      <c r="AV96" s="436"/>
      <c r="AW96" s="437"/>
    </row>
    <row r="97" spans="1:49" ht="13.5" customHeight="1">
      <c r="B97" s="423"/>
      <c r="C97" s="38" t="s">
        <v>5</v>
      </c>
      <c r="D97" s="38" t="s">
        <v>8</v>
      </c>
      <c r="E97" s="38" t="s">
        <v>11</v>
      </c>
      <c r="F97" s="38" t="s">
        <v>17</v>
      </c>
      <c r="G97" s="38" t="s">
        <v>20</v>
      </c>
      <c r="H97" s="38" t="s">
        <v>23</v>
      </c>
      <c r="I97" s="38" t="s">
        <v>26</v>
      </c>
      <c r="J97" s="38" t="s">
        <v>29</v>
      </c>
      <c r="K97" s="38" t="s">
        <v>32</v>
      </c>
      <c r="L97" s="38" t="s">
        <v>35</v>
      </c>
      <c r="M97" s="38" t="s">
        <v>38</v>
      </c>
      <c r="N97" s="423"/>
      <c r="O97" s="38" t="s">
        <v>5</v>
      </c>
      <c r="P97" s="38" t="s">
        <v>8</v>
      </c>
      <c r="Q97" s="38" t="s">
        <v>11</v>
      </c>
      <c r="R97" s="38" t="s">
        <v>17</v>
      </c>
      <c r="S97" s="38" t="s">
        <v>20</v>
      </c>
      <c r="T97" s="38" t="s">
        <v>23</v>
      </c>
      <c r="U97" s="38" t="s">
        <v>26</v>
      </c>
      <c r="V97" s="38" t="s">
        <v>29</v>
      </c>
      <c r="W97" s="38" t="s">
        <v>32</v>
      </c>
      <c r="X97" s="38" t="s">
        <v>35</v>
      </c>
      <c r="Y97" s="38" t="s">
        <v>38</v>
      </c>
      <c r="Z97" s="423"/>
      <c r="AA97" s="38" t="s">
        <v>5</v>
      </c>
      <c r="AB97" s="38" t="s">
        <v>8</v>
      </c>
      <c r="AC97" s="38" t="s">
        <v>11</v>
      </c>
      <c r="AD97" s="38" t="s">
        <v>17</v>
      </c>
      <c r="AE97" s="38" t="s">
        <v>20</v>
      </c>
      <c r="AF97" s="38" t="s">
        <v>23</v>
      </c>
      <c r="AG97" s="38" t="s">
        <v>26</v>
      </c>
      <c r="AH97" s="38" t="s">
        <v>29</v>
      </c>
      <c r="AI97" s="38" t="s">
        <v>32</v>
      </c>
      <c r="AJ97" s="38" t="s">
        <v>35</v>
      </c>
      <c r="AK97" s="38" t="s">
        <v>38</v>
      </c>
      <c r="AL97" s="423"/>
      <c r="AM97" s="12" t="s">
        <v>5</v>
      </c>
      <c r="AN97" s="13" t="s">
        <v>8</v>
      </c>
      <c r="AO97" s="12" t="s">
        <v>11</v>
      </c>
      <c r="AP97" s="12" t="s">
        <v>17</v>
      </c>
      <c r="AQ97" s="12" t="s">
        <v>20</v>
      </c>
      <c r="AR97" s="12" t="s">
        <v>23</v>
      </c>
      <c r="AS97" s="12" t="s">
        <v>26</v>
      </c>
      <c r="AT97" s="38" t="s">
        <v>29</v>
      </c>
      <c r="AU97" s="38" t="s">
        <v>32</v>
      </c>
      <c r="AV97" s="38" t="s">
        <v>35</v>
      </c>
      <c r="AW97" s="38" t="s">
        <v>38</v>
      </c>
    </row>
    <row r="98" spans="1:49" ht="13.5" customHeight="1">
      <c r="A98" s="253" t="str">
        <f>+'8.คำนวณ'!E62</f>
        <v>หนองบัวลำภู</v>
      </c>
      <c r="B98" s="14" t="str">
        <f>+'8.คำนวณ'!G62</f>
        <v>นากลาง,รพช.</v>
      </c>
      <c r="C98" s="267">
        <f>+'8.คำนวณ'!X62</f>
        <v>6350.5472130762928</v>
      </c>
      <c r="D98" s="267">
        <f>+'8.คำนวณ'!Y62</f>
        <v>22.821890555335376</v>
      </c>
      <c r="E98" s="267">
        <f>+'8.คำนวณ'!Z62</f>
        <v>1380.0187058473302</v>
      </c>
      <c r="F98" s="267">
        <f>+'8.คำนวณ'!AA62</f>
        <v>433.72673880063883</v>
      </c>
      <c r="G98" s="267">
        <f>+'8.คำนวณ'!AB62</f>
        <v>342.85821822307321</v>
      </c>
      <c r="H98" s="267">
        <f>+'8.คำนวณ'!AC62</f>
        <v>413.74866193228542</v>
      </c>
      <c r="I98" s="267">
        <f>+'8.คำนวณ'!AD62</f>
        <v>328.03704874417355</v>
      </c>
      <c r="J98" s="267">
        <f>+'8.คำนวณ'!AE62</f>
        <v>405.45760808968424</v>
      </c>
      <c r="K98" s="267">
        <f>+'8.คำนวณ'!AF62</f>
        <v>303.99743851141199</v>
      </c>
      <c r="L98" s="267">
        <f>+'8.คำนวณ'!AG62</f>
        <v>35.768362573917109</v>
      </c>
      <c r="M98" s="267">
        <f>+'8.คำนวณ'!AH62</f>
        <v>56.572550401754931</v>
      </c>
      <c r="N98" s="14" t="str">
        <f t="shared" ref="N98:N103" si="208">+B98</f>
        <v>นากลาง,รพช.</v>
      </c>
      <c r="O98" s="50">
        <f t="shared" ref="O98:Y98" si="209">+(C98-C104)*100/C104</f>
        <v>-14.631277842220323</v>
      </c>
      <c r="P98" s="50">
        <f t="shared" si="209"/>
        <v>-68.94835127612339</v>
      </c>
      <c r="Q98" s="50">
        <f t="shared" si="209"/>
        <v>-12.046850167172575</v>
      </c>
      <c r="R98" s="50">
        <f t="shared" si="209"/>
        <v>-31.752890867058017</v>
      </c>
      <c r="S98" s="50">
        <f t="shared" si="209"/>
        <v>-22.43057932923157</v>
      </c>
      <c r="T98" s="50">
        <f t="shared" si="209"/>
        <v>-27.600809153646107</v>
      </c>
      <c r="U98" s="50">
        <f t="shared" si="209"/>
        <v>-63.817128376199157</v>
      </c>
      <c r="V98" s="50">
        <f t="shared" si="209"/>
        <v>3.1707278544114699</v>
      </c>
      <c r="W98" s="50">
        <f t="shared" si="209"/>
        <v>0.5408350490692978</v>
      </c>
      <c r="X98" s="50">
        <f t="shared" si="209"/>
        <v>-45.654179013631804</v>
      </c>
      <c r="Y98" s="50">
        <f t="shared" si="209"/>
        <v>-84.514031993746954</v>
      </c>
      <c r="Z98" s="14" t="str">
        <f t="shared" ref="Z98:Z103" si="210">+N98</f>
        <v>นากลาง,รพช.</v>
      </c>
      <c r="AA98" s="15">
        <f t="shared" ref="AA98:AK103" si="211">+O98/100</f>
        <v>-0.14631277842220322</v>
      </c>
      <c r="AB98" s="15">
        <f t="shared" si="211"/>
        <v>-0.68948351276123387</v>
      </c>
      <c r="AC98" s="15">
        <f t="shared" si="211"/>
        <v>-0.12046850167172575</v>
      </c>
      <c r="AD98" s="15">
        <f t="shared" si="211"/>
        <v>-0.31752890867058015</v>
      </c>
      <c r="AE98" s="15">
        <f t="shared" si="211"/>
        <v>-0.2243057932923157</v>
      </c>
      <c r="AF98" s="15">
        <f t="shared" si="211"/>
        <v>-0.27600809153646105</v>
      </c>
      <c r="AG98" s="15">
        <f t="shared" si="211"/>
        <v>-0.63817128376199161</v>
      </c>
      <c r="AH98" s="15">
        <f t="shared" si="211"/>
        <v>3.1707278544114696E-2</v>
      </c>
      <c r="AI98" s="15">
        <f t="shared" si="211"/>
        <v>5.4083504906929777E-3</v>
      </c>
      <c r="AJ98" s="15">
        <f t="shared" si="211"/>
        <v>-0.45654179013631802</v>
      </c>
      <c r="AK98" s="15">
        <f t="shared" si="211"/>
        <v>-0.84514031993746952</v>
      </c>
      <c r="AL98" s="14" t="str">
        <f t="shared" ref="AL98:AL103" si="212">+Z98</f>
        <v>นากลาง,รพช.</v>
      </c>
      <c r="AM98" s="16" t="str">
        <f>+IF(AND(C98&lt;C106),"OK","Not OK")</f>
        <v>OK</v>
      </c>
      <c r="AN98" s="16" t="str">
        <f t="shared" ref="AN98:AW98" si="213">+IF(AND(D98&lt;D106),"OK","Not OK")</f>
        <v>OK</v>
      </c>
      <c r="AO98" s="16" t="str">
        <f t="shared" si="213"/>
        <v>OK</v>
      </c>
      <c r="AP98" s="16" t="str">
        <f t="shared" si="213"/>
        <v>OK</v>
      </c>
      <c r="AQ98" s="16" t="str">
        <f t="shared" si="213"/>
        <v>OK</v>
      </c>
      <c r="AR98" s="16" t="str">
        <f t="shared" si="213"/>
        <v>OK</v>
      </c>
      <c r="AS98" s="16" t="str">
        <f t="shared" si="213"/>
        <v>OK</v>
      </c>
      <c r="AT98" s="16" t="str">
        <f t="shared" si="213"/>
        <v>OK</v>
      </c>
      <c r="AU98" s="16" t="str">
        <f t="shared" si="213"/>
        <v>OK</v>
      </c>
      <c r="AV98" s="16" t="str">
        <f t="shared" si="213"/>
        <v>OK</v>
      </c>
      <c r="AW98" s="16" t="str">
        <f t="shared" si="213"/>
        <v>OK</v>
      </c>
    </row>
    <row r="99" spans="1:49" ht="13.5" customHeight="1">
      <c r="A99" s="253" t="str">
        <f>+'8.คำนวณ'!E63</f>
        <v>เลย</v>
      </c>
      <c r="B99" s="14" t="str">
        <f>+'8.คำนวณ'!G63</f>
        <v>เชียงคาน,รพช.</v>
      </c>
      <c r="C99" s="267">
        <f>+'8.คำนวณ'!X63</f>
        <v>6777.7953848225388</v>
      </c>
      <c r="D99" s="267">
        <f>+'8.คำนวณ'!Y63</f>
        <v>50.587468390190075</v>
      </c>
      <c r="E99" s="267">
        <f>+'8.คำนวณ'!Z63</f>
        <v>1165.5237513564034</v>
      </c>
      <c r="F99" s="267">
        <f>+'8.คำนวณ'!AA63</f>
        <v>559.11311979385312</v>
      </c>
      <c r="G99" s="267">
        <f>+'8.คำนวณ'!AB63</f>
        <v>562.42788527797359</v>
      </c>
      <c r="H99" s="267">
        <f>+'8.คำนวณ'!AC63</f>
        <v>527.72164642952373</v>
      </c>
      <c r="I99" s="267">
        <f>+'8.คำนวณ'!AD63</f>
        <v>288.58363893663255</v>
      </c>
      <c r="J99" s="267">
        <f>+'8.คำนวณ'!AE63</f>
        <v>303.75413679938958</v>
      </c>
      <c r="K99" s="267">
        <f>+'8.คำนวณ'!AF63</f>
        <v>252.13207950174123</v>
      </c>
      <c r="L99" s="267">
        <f>+'8.คำนวณ'!AG63</f>
        <v>3.1997553061445405</v>
      </c>
      <c r="M99" s="267">
        <f>+'8.คำนวณ'!AH63</f>
        <v>539.29302347931002</v>
      </c>
      <c r="N99" s="14" t="str">
        <f t="shared" si="208"/>
        <v>เชียงคาน,รพช.</v>
      </c>
      <c r="O99" s="50">
        <f t="shared" ref="O99:Y99" si="214">+(C99-C104)*100/C104</f>
        <v>-8.887893966398968</v>
      </c>
      <c r="P99" s="50">
        <f t="shared" si="214"/>
        <v>-31.170281687501927</v>
      </c>
      <c r="Q99" s="50">
        <f t="shared" si="214"/>
        <v>-25.717322017148391</v>
      </c>
      <c r="R99" s="50">
        <f t="shared" si="214"/>
        <v>-12.023284038824503</v>
      </c>
      <c r="S99" s="50">
        <f t="shared" si="214"/>
        <v>27.24561615061749</v>
      </c>
      <c r="T99" s="50">
        <f t="shared" si="214"/>
        <v>-7.6574169081998855</v>
      </c>
      <c r="U99" s="50">
        <f t="shared" si="214"/>
        <v>-68.168885800101478</v>
      </c>
      <c r="V99" s="50">
        <f t="shared" si="214"/>
        <v>-22.708231989940511</v>
      </c>
      <c r="W99" s="50">
        <f t="shared" si="214"/>
        <v>-16.61255456660114</v>
      </c>
      <c r="X99" s="50">
        <f t="shared" si="214"/>
        <v>-95.138348066435711</v>
      </c>
      <c r="Y99" s="50">
        <f t="shared" si="214"/>
        <v>47.624147193070527</v>
      </c>
      <c r="Z99" s="14" t="str">
        <f t="shared" si="210"/>
        <v>เชียงคาน,รพช.</v>
      </c>
      <c r="AA99" s="15">
        <f t="shared" si="211"/>
        <v>-8.8878939663989687E-2</v>
      </c>
      <c r="AB99" s="15">
        <f t="shared" si="211"/>
        <v>-0.31170281687501927</v>
      </c>
      <c r="AC99" s="15">
        <f t="shared" si="211"/>
        <v>-0.25717322017148392</v>
      </c>
      <c r="AD99" s="15">
        <f t="shared" si="211"/>
        <v>-0.12023284038824503</v>
      </c>
      <c r="AE99" s="15">
        <f t="shared" si="211"/>
        <v>0.27245616150617491</v>
      </c>
      <c r="AF99" s="15">
        <f t="shared" si="211"/>
        <v>-7.657416908199885E-2</v>
      </c>
      <c r="AG99" s="15">
        <f t="shared" si="211"/>
        <v>-0.68168885800101475</v>
      </c>
      <c r="AH99" s="15">
        <f t="shared" si="211"/>
        <v>-0.22708231989940511</v>
      </c>
      <c r="AI99" s="15">
        <f t="shared" si="211"/>
        <v>-0.1661255456660114</v>
      </c>
      <c r="AJ99" s="15">
        <f t="shared" si="211"/>
        <v>-0.95138348066435707</v>
      </c>
      <c r="AK99" s="15">
        <f t="shared" si="211"/>
        <v>0.47624147193070526</v>
      </c>
      <c r="AL99" s="14" t="str">
        <f t="shared" si="212"/>
        <v>เชียงคาน,รพช.</v>
      </c>
      <c r="AM99" s="16" t="str">
        <f>+IF(AND(C99&lt;C106),"OK","Not OK")</f>
        <v>OK</v>
      </c>
      <c r="AN99" s="16" t="str">
        <f t="shared" ref="AN99:AW99" si="215">+IF(AND(D99&lt;D106),"OK","Not OK")</f>
        <v>OK</v>
      </c>
      <c r="AO99" s="16" t="str">
        <f t="shared" si="215"/>
        <v>OK</v>
      </c>
      <c r="AP99" s="16" t="str">
        <f t="shared" si="215"/>
        <v>OK</v>
      </c>
      <c r="AQ99" s="16" t="str">
        <f t="shared" si="215"/>
        <v>Not OK</v>
      </c>
      <c r="AR99" s="16" t="str">
        <f t="shared" si="215"/>
        <v>OK</v>
      </c>
      <c r="AS99" s="16" t="str">
        <f t="shared" si="215"/>
        <v>OK</v>
      </c>
      <c r="AT99" s="16" t="str">
        <f t="shared" si="215"/>
        <v>OK</v>
      </c>
      <c r="AU99" s="16" t="str">
        <f t="shared" si="215"/>
        <v>OK</v>
      </c>
      <c r="AV99" s="16" t="str">
        <f t="shared" si="215"/>
        <v>OK</v>
      </c>
      <c r="AW99" s="16" t="str">
        <f t="shared" si="215"/>
        <v>OK</v>
      </c>
    </row>
    <row r="100" spans="1:49" ht="13.5" customHeight="1">
      <c r="A100" s="253" t="str">
        <f>+'8.คำนวณ'!E64</f>
        <v>บึงกาฬ</v>
      </c>
      <c r="B100" s="14" t="str">
        <f>+'8.คำนวณ'!G64</f>
        <v>โซ่พิสัย,รพช.</v>
      </c>
      <c r="C100" s="267">
        <f>+'8.คำนวณ'!X64</f>
        <v>6700.3191678401654</v>
      </c>
      <c r="D100" s="267">
        <f>+'8.คำนวณ'!Y64</f>
        <v>82.196100708705927</v>
      </c>
      <c r="E100" s="267">
        <f>+'8.คำนวณ'!Z64</f>
        <v>1189.5823883018306</v>
      </c>
      <c r="F100" s="267">
        <f>+'8.คำนวณ'!AA64</f>
        <v>491.82746755044599</v>
      </c>
      <c r="G100" s="267">
        <f>+'8.คำนวณ'!AB64</f>
        <v>397.45587006731574</v>
      </c>
      <c r="H100" s="267">
        <f>+'8.คำนวณ'!AC64</f>
        <v>446.6766251227545</v>
      </c>
      <c r="I100" s="267">
        <f>+'8.คำนวณ'!AD64</f>
        <v>1258.7183322972837</v>
      </c>
      <c r="J100" s="267">
        <f>+'8.คำนวณ'!AE64</f>
        <v>367.28011403892242</v>
      </c>
      <c r="K100" s="267">
        <f>+'8.คำนวณ'!AF64</f>
        <v>287.04192993928189</v>
      </c>
      <c r="L100" s="267">
        <f>+'8.คำนวณ'!AG64</f>
        <v>28.970123592313584</v>
      </c>
      <c r="M100" s="267">
        <f>+'8.คำนวณ'!AH64</f>
        <v>624.86865370053988</v>
      </c>
      <c r="N100" s="14" t="str">
        <f t="shared" si="208"/>
        <v>โซ่พิสัย,รพช.</v>
      </c>
      <c r="O100" s="50">
        <f t="shared" ref="O100:Y100" si="216">+(C100-C104)*100/C104</f>
        <v>-9.9293862062779557</v>
      </c>
      <c r="P100" s="50">
        <f t="shared" si="216"/>
        <v>11.836678889095413</v>
      </c>
      <c r="Q100" s="50">
        <f t="shared" si="216"/>
        <v>-24.1839856275264</v>
      </c>
      <c r="R100" s="50">
        <f t="shared" si="216"/>
        <v>-22.610713498292785</v>
      </c>
      <c r="S100" s="50">
        <f t="shared" si="216"/>
        <v>-10.078219086879951</v>
      </c>
      <c r="T100" s="50">
        <f t="shared" si="216"/>
        <v>-21.838958758589968</v>
      </c>
      <c r="U100" s="50">
        <f t="shared" si="216"/>
        <v>38.838109909822272</v>
      </c>
      <c r="V100" s="50">
        <f t="shared" si="216"/>
        <v>-6.5437275418807301</v>
      </c>
      <c r="W100" s="50">
        <f t="shared" si="216"/>
        <v>-5.0668470382244015</v>
      </c>
      <c r="X100" s="50">
        <f t="shared" si="216"/>
        <v>-55.983303752100781</v>
      </c>
      <c r="Y100" s="50">
        <f t="shared" si="216"/>
        <v>71.049314740047464</v>
      </c>
      <c r="Z100" s="14" t="str">
        <f t="shared" si="210"/>
        <v>โซ่พิสัย,รพช.</v>
      </c>
      <c r="AA100" s="15">
        <f t="shared" si="211"/>
        <v>-9.9293862062779556E-2</v>
      </c>
      <c r="AB100" s="15">
        <f t="shared" si="211"/>
        <v>0.11836678889095413</v>
      </c>
      <c r="AC100" s="15">
        <f t="shared" si="211"/>
        <v>-0.241839856275264</v>
      </c>
      <c r="AD100" s="15">
        <f t="shared" si="211"/>
        <v>-0.22610713498292787</v>
      </c>
      <c r="AE100" s="15">
        <f t="shared" si="211"/>
        <v>-0.10078219086879951</v>
      </c>
      <c r="AF100" s="15">
        <f t="shared" si="211"/>
        <v>-0.21838958758589969</v>
      </c>
      <c r="AG100" s="15">
        <f t="shared" si="211"/>
        <v>0.38838109909822272</v>
      </c>
      <c r="AH100" s="15">
        <f t="shared" si="211"/>
        <v>-6.5437275418807297E-2</v>
      </c>
      <c r="AI100" s="15">
        <f t="shared" si="211"/>
        <v>-5.0668470382244014E-2</v>
      </c>
      <c r="AJ100" s="15">
        <f t="shared" si="211"/>
        <v>-0.55983303752100777</v>
      </c>
      <c r="AK100" s="15">
        <f t="shared" si="211"/>
        <v>0.71049314740047465</v>
      </c>
      <c r="AL100" s="14" t="str">
        <f t="shared" si="212"/>
        <v>โซ่พิสัย,รพช.</v>
      </c>
      <c r="AM100" s="16" t="str">
        <f>+IF(AND(C100&lt;C106),"OK","Not OK")</f>
        <v>OK</v>
      </c>
      <c r="AN100" s="16" t="str">
        <f t="shared" ref="AN100:AW100" si="217">+IF(AND(D100&lt;D106),"OK","Not OK")</f>
        <v>OK</v>
      </c>
      <c r="AO100" s="16" t="str">
        <f t="shared" si="217"/>
        <v>OK</v>
      </c>
      <c r="AP100" s="16" t="str">
        <f t="shared" si="217"/>
        <v>OK</v>
      </c>
      <c r="AQ100" s="16" t="str">
        <f t="shared" si="217"/>
        <v>OK</v>
      </c>
      <c r="AR100" s="16" t="str">
        <f t="shared" si="217"/>
        <v>OK</v>
      </c>
      <c r="AS100" s="16" t="str">
        <f t="shared" si="217"/>
        <v>OK</v>
      </c>
      <c r="AT100" s="16" t="str">
        <f t="shared" si="217"/>
        <v>OK</v>
      </c>
      <c r="AU100" s="16" t="str">
        <f t="shared" si="217"/>
        <v>OK</v>
      </c>
      <c r="AV100" s="16" t="str">
        <f t="shared" si="217"/>
        <v>OK</v>
      </c>
      <c r="AW100" s="16" t="str">
        <f t="shared" si="217"/>
        <v>Not OK</v>
      </c>
    </row>
    <row r="101" spans="1:49" ht="13.5" customHeight="1">
      <c r="A101" s="253" t="str">
        <f>+'8.คำนวณ'!E65</f>
        <v>สกลนคร</v>
      </c>
      <c r="B101" s="14" t="str">
        <f>+'8.คำนวณ'!G65</f>
        <v>พระอาจารย์ฝั้นอาจาโร,รพช.</v>
      </c>
      <c r="C101" s="267">
        <f>+'8.คำนวณ'!X65</f>
        <v>7560.0121034764688</v>
      </c>
      <c r="D101" s="267">
        <f>+'8.คำนวณ'!Y65</f>
        <v>107.67073574921476</v>
      </c>
      <c r="E101" s="267">
        <f>+'8.คำนวณ'!Z65</f>
        <v>2186.3975386954971</v>
      </c>
      <c r="F101" s="267">
        <f>+'8.คำนวณ'!AA65</f>
        <v>818.08642295947288</v>
      </c>
      <c r="G101" s="267">
        <f>+'8.คำนวณ'!AB65</f>
        <v>462.73263652464942</v>
      </c>
      <c r="H101" s="267">
        <f>+'8.คำนวณ'!AC65</f>
        <v>478.33274675091826</v>
      </c>
      <c r="I101" s="267">
        <f>+'8.คำนวณ'!AD65</f>
        <v>1673.4360127383459</v>
      </c>
      <c r="J101" s="267">
        <f>+'8.คำนวณ'!AE65</f>
        <v>147.81667626397945</v>
      </c>
      <c r="K101" s="267">
        <f>+'8.คำนวณ'!AF65</f>
        <v>333.93192628640537</v>
      </c>
      <c r="L101" s="267">
        <f>+'8.คำนวณ'!AG65</f>
        <v>8.2237518021393967</v>
      </c>
      <c r="M101" s="267">
        <f>+'8.คำนวณ'!AH65</f>
        <v>605.03157479549043</v>
      </c>
      <c r="N101" s="14" t="str">
        <f t="shared" si="208"/>
        <v>พระอาจารย์ฝั้นอาจาโร,รพช.</v>
      </c>
      <c r="O101" s="50">
        <f t="shared" ref="O101:Y101" si="218">+(C101-C104)*100/C104</f>
        <v>1.6272379555302978</v>
      </c>
      <c r="P101" s="50">
        <f t="shared" si="218"/>
        <v>46.497673197558129</v>
      </c>
      <c r="Q101" s="50">
        <f t="shared" si="218"/>
        <v>39.346336031682839</v>
      </c>
      <c r="R101" s="50">
        <f t="shared" si="218"/>
        <v>28.726288681861284</v>
      </c>
      <c r="S101" s="50">
        <f t="shared" si="218"/>
        <v>4.6902207177683364</v>
      </c>
      <c r="T101" s="50">
        <f t="shared" si="218"/>
        <v>-16.299659657272485</v>
      </c>
      <c r="U101" s="50">
        <f t="shared" si="218"/>
        <v>84.581956981260532</v>
      </c>
      <c r="V101" s="50">
        <f t="shared" si="218"/>
        <v>-62.387303197918044</v>
      </c>
      <c r="W101" s="50">
        <f t="shared" si="218"/>
        <v>10.441044775839778</v>
      </c>
      <c r="X101" s="50">
        <f t="shared" si="218"/>
        <v>-87.504976154505414</v>
      </c>
      <c r="Y101" s="50">
        <f t="shared" si="218"/>
        <v>65.619183570787271</v>
      </c>
      <c r="Z101" s="14" t="str">
        <f t="shared" si="210"/>
        <v>พระอาจารย์ฝั้นอาจาโร,รพช.</v>
      </c>
      <c r="AA101" s="15">
        <f t="shared" si="211"/>
        <v>1.6272379555302977E-2</v>
      </c>
      <c r="AB101" s="15">
        <f t="shared" si="211"/>
        <v>0.46497673197558131</v>
      </c>
      <c r="AC101" s="15">
        <f t="shared" si="211"/>
        <v>0.39346336031682838</v>
      </c>
      <c r="AD101" s="15">
        <f t="shared" si="211"/>
        <v>0.28726288681861284</v>
      </c>
      <c r="AE101" s="15">
        <f t="shared" si="211"/>
        <v>4.6902207177683362E-2</v>
      </c>
      <c r="AF101" s="15">
        <f t="shared" si="211"/>
        <v>-0.16299659657272486</v>
      </c>
      <c r="AG101" s="15">
        <f t="shared" si="211"/>
        <v>0.84581956981260531</v>
      </c>
      <c r="AH101" s="15">
        <f t="shared" si="211"/>
        <v>-0.62387303197918043</v>
      </c>
      <c r="AI101" s="15">
        <f t="shared" si="211"/>
        <v>0.10441044775839778</v>
      </c>
      <c r="AJ101" s="15">
        <f t="shared" si="211"/>
        <v>-0.87504976154505409</v>
      </c>
      <c r="AK101" s="15">
        <f t="shared" si="211"/>
        <v>0.65619183570787276</v>
      </c>
      <c r="AL101" s="14" t="str">
        <f t="shared" si="212"/>
        <v>พระอาจารย์ฝั้นอาจาโร,รพช.</v>
      </c>
      <c r="AM101" s="16" t="str">
        <f>+IF(AND(C101&lt;C106),"OK","Not OK")</f>
        <v>OK</v>
      </c>
      <c r="AN101" s="16" t="str">
        <f t="shared" ref="AN101:AW101" si="219">+IF(AND(D101&lt;D106),"OK","Not OK")</f>
        <v>OK</v>
      </c>
      <c r="AO101" s="16" t="str">
        <f t="shared" si="219"/>
        <v>Not OK</v>
      </c>
      <c r="AP101" s="16" t="str">
        <f t="shared" si="219"/>
        <v>Not OK</v>
      </c>
      <c r="AQ101" s="16" t="str">
        <f t="shared" si="219"/>
        <v>OK</v>
      </c>
      <c r="AR101" s="16" t="str">
        <f t="shared" si="219"/>
        <v>OK</v>
      </c>
      <c r="AS101" s="16" t="str">
        <f t="shared" si="219"/>
        <v>Not OK</v>
      </c>
      <c r="AT101" s="16" t="str">
        <f t="shared" si="219"/>
        <v>OK</v>
      </c>
      <c r="AU101" s="16" t="str">
        <f t="shared" si="219"/>
        <v>OK</v>
      </c>
      <c r="AV101" s="16" t="str">
        <f t="shared" si="219"/>
        <v>OK</v>
      </c>
      <c r="AW101" s="16" t="str">
        <f t="shared" si="219"/>
        <v>OK</v>
      </c>
    </row>
    <row r="102" spans="1:49" ht="13.5" customHeight="1">
      <c r="A102" s="253" t="str">
        <f>+'8.คำนวณ'!E66</f>
        <v>สกลนคร</v>
      </c>
      <c r="B102" s="14" t="str">
        <f>+'8.คำนวณ'!G66</f>
        <v>บ้านม่วง,รพช.</v>
      </c>
      <c r="C102" s="267">
        <f>+'8.คำนวณ'!X66</f>
        <v>8651.1114593975744</v>
      </c>
      <c r="D102" s="267">
        <f>+'8.คำนวณ'!Y66</f>
        <v>116.98852314154016</v>
      </c>
      <c r="E102" s="267">
        <f>+'8.คำนวณ'!Z66</f>
        <v>1679.2354808546279</v>
      </c>
      <c r="F102" s="267">
        <f>+'8.คำนวณ'!AA66</f>
        <v>873.75958388893855</v>
      </c>
      <c r="G102" s="267">
        <f>+'8.คำนวณ'!AB66</f>
        <v>581.40336349736231</v>
      </c>
      <c r="H102" s="267">
        <f>+'8.คำนวณ'!AC66</f>
        <v>1104.299445526088</v>
      </c>
      <c r="I102" s="267">
        <f>+'8.คำนวณ'!AD66</f>
        <v>1050.2991403377464</v>
      </c>
      <c r="J102" s="267">
        <f>+'8.คำนวณ'!AE66</f>
        <v>823.24309827070181</v>
      </c>
      <c r="K102" s="267">
        <f>+'8.คำนวณ'!AF66</f>
        <v>413.14789777922681</v>
      </c>
      <c r="L102" s="267">
        <f>+'8.คำนวณ'!AG66</f>
        <v>12.260230947449998</v>
      </c>
      <c r="M102" s="267">
        <f>+'8.คำนวณ'!AH66</f>
        <v>94.667395274497693</v>
      </c>
      <c r="N102" s="14" t="str">
        <f t="shared" si="208"/>
        <v>บ้านม่วง,รพช.</v>
      </c>
      <c r="O102" s="50">
        <f t="shared" ref="O102:Y102" si="220">+(C102-C104)*100/C104</f>
        <v>16.294597261255408</v>
      </c>
      <c r="P102" s="50">
        <f t="shared" si="220"/>
        <v>59.175530024919588</v>
      </c>
      <c r="Q102" s="50">
        <f t="shared" si="220"/>
        <v>7.023223110242613</v>
      </c>
      <c r="R102" s="50">
        <f t="shared" si="220"/>
        <v>37.486487096733576</v>
      </c>
      <c r="S102" s="50">
        <f t="shared" si="220"/>
        <v>31.538693505033116</v>
      </c>
      <c r="T102" s="50">
        <f t="shared" si="220"/>
        <v>93.234186993578248</v>
      </c>
      <c r="U102" s="50">
        <f t="shared" si="220"/>
        <v>15.849228332334953</v>
      </c>
      <c r="V102" s="50">
        <f t="shared" si="220"/>
        <v>109.47834731694611</v>
      </c>
      <c r="W102" s="50">
        <f t="shared" si="220"/>
        <v>36.640081064142429</v>
      </c>
      <c r="X102" s="50">
        <f t="shared" si="220"/>
        <v>-81.372020736349825</v>
      </c>
      <c r="Y102" s="50">
        <f t="shared" si="220"/>
        <v>-74.086085141201167</v>
      </c>
      <c r="Z102" s="14" t="str">
        <f t="shared" si="210"/>
        <v>บ้านม่วง,รพช.</v>
      </c>
      <c r="AA102" s="15">
        <f t="shared" si="211"/>
        <v>0.16294597261255409</v>
      </c>
      <c r="AB102" s="15">
        <f t="shared" si="211"/>
        <v>0.59175530024919587</v>
      </c>
      <c r="AC102" s="15">
        <f t="shared" si="211"/>
        <v>7.0232231102426129E-2</v>
      </c>
      <c r="AD102" s="15">
        <f t="shared" si="211"/>
        <v>0.37486487096733578</v>
      </c>
      <c r="AE102" s="15">
        <f t="shared" si="211"/>
        <v>0.31538693505033116</v>
      </c>
      <c r="AF102" s="15">
        <f t="shared" si="211"/>
        <v>0.9323418699357825</v>
      </c>
      <c r="AG102" s="15">
        <f t="shared" si="211"/>
        <v>0.15849228332334953</v>
      </c>
      <c r="AH102" s="15">
        <f t="shared" si="211"/>
        <v>1.0947834731694612</v>
      </c>
      <c r="AI102" s="15">
        <f t="shared" si="211"/>
        <v>0.36640081064142427</v>
      </c>
      <c r="AJ102" s="15">
        <f t="shared" si="211"/>
        <v>-0.81372020736349826</v>
      </c>
      <c r="AK102" s="15">
        <f t="shared" si="211"/>
        <v>-0.74086085141201163</v>
      </c>
      <c r="AL102" s="14" t="str">
        <f t="shared" si="212"/>
        <v>บ้านม่วง,รพช.</v>
      </c>
      <c r="AM102" s="16" t="str">
        <f>+IF(AND(C102&lt;C106),"OK","Not OK")</f>
        <v>Not OK</v>
      </c>
      <c r="AN102" s="16" t="str">
        <f t="shared" ref="AN102:AW102" si="221">+IF(AND(D102&lt;D106),"OK","Not OK")</f>
        <v>Not OK</v>
      </c>
      <c r="AO102" s="16" t="str">
        <f t="shared" si="221"/>
        <v>OK</v>
      </c>
      <c r="AP102" s="16" t="str">
        <f t="shared" si="221"/>
        <v>Not OK</v>
      </c>
      <c r="AQ102" s="16" t="str">
        <f t="shared" si="221"/>
        <v>Not OK</v>
      </c>
      <c r="AR102" s="16" t="str">
        <f t="shared" si="221"/>
        <v>Not OK</v>
      </c>
      <c r="AS102" s="16" t="str">
        <f t="shared" si="221"/>
        <v>OK</v>
      </c>
      <c r="AT102" s="16" t="str">
        <f t="shared" si="221"/>
        <v>Not OK</v>
      </c>
      <c r="AU102" s="16" t="str">
        <f t="shared" si="221"/>
        <v>Not OK</v>
      </c>
      <c r="AV102" s="16" t="str">
        <f t="shared" si="221"/>
        <v>OK</v>
      </c>
      <c r="AW102" s="16" t="str">
        <f t="shared" si="221"/>
        <v>OK</v>
      </c>
    </row>
    <row r="103" spans="1:49" ht="13.5" customHeight="1">
      <c r="A103" s="253" t="str">
        <f>+'8.คำนวณ'!E67</f>
        <v>เลย</v>
      </c>
      <c r="B103" s="14" t="str">
        <f>+'8.คำนวณ'!G67</f>
        <v>สมเด็จพระยุพราชด่านซ้าย,รพช.</v>
      </c>
      <c r="C103" s="267">
        <f>+'8.คำนวณ'!X67</f>
        <v>8593.9895661718874</v>
      </c>
      <c r="D103" s="267">
        <f>+'8.คำนวณ'!Y67</f>
        <v>60.714581941307515</v>
      </c>
      <c r="E103" s="267">
        <f>+'8.คำนวณ'!Z67</f>
        <v>1813.4726097163816</v>
      </c>
      <c r="F103" s="267">
        <f>+'8.คำนวณ'!AA67</f>
        <v>636.63049956747523</v>
      </c>
      <c r="G103" s="267">
        <f>+'8.คำนวณ'!AB67</f>
        <v>305.13269188783721</v>
      </c>
      <c r="H103" s="267">
        <f>+'8.คำนวณ'!AC67</f>
        <v>458.11551045346079</v>
      </c>
      <c r="I103" s="267">
        <f>+'8.คำนวณ'!AD67</f>
        <v>840.57780628280022</v>
      </c>
      <c r="J103" s="267">
        <f>+'8.คำนวณ'!AE67</f>
        <v>310.42887043669879</v>
      </c>
      <c r="K103" s="267">
        <f>+'8.คำนวณ'!AF67</f>
        <v>223.9216758973445</v>
      </c>
      <c r="L103" s="267">
        <f>+'8.คำนวณ'!AG67</f>
        <v>306.47506787586622</v>
      </c>
      <c r="M103" s="267">
        <f>+'8.คำนวณ'!AH67</f>
        <v>271.4562746337013</v>
      </c>
      <c r="N103" s="14" t="str">
        <f t="shared" si="208"/>
        <v>สมเด็จพระยุพราชด่านซ้าย,รพช.</v>
      </c>
      <c r="O103" s="50">
        <f t="shared" ref="O103:Y103" si="222">+(C103-C104)*100/C104</f>
        <v>15.526722798111651</v>
      </c>
      <c r="P103" s="50">
        <f t="shared" si="222"/>
        <v>-17.391249147947793</v>
      </c>
      <c r="Q103" s="50">
        <f t="shared" si="222"/>
        <v>15.578598669921828</v>
      </c>
      <c r="R103" s="50">
        <f t="shared" si="222"/>
        <v>0.17411262558032872</v>
      </c>
      <c r="S103" s="50">
        <f t="shared" si="222"/>
        <v>-30.96573195730744</v>
      </c>
      <c r="T103" s="50">
        <f t="shared" si="222"/>
        <v>-19.837342515869885</v>
      </c>
      <c r="U103" s="50">
        <f t="shared" si="222"/>
        <v>-7.2832810471171063</v>
      </c>
      <c r="V103" s="50">
        <f t="shared" si="222"/>
        <v>-21.009812441618227</v>
      </c>
      <c r="W103" s="50">
        <f t="shared" si="222"/>
        <v>-25.942559284225919</v>
      </c>
      <c r="X103" s="50">
        <f t="shared" si="222"/>
        <v>365.65282772302356</v>
      </c>
      <c r="Y103" s="50">
        <f t="shared" si="222"/>
        <v>-25.692528368957259</v>
      </c>
      <c r="Z103" s="14" t="str">
        <f t="shared" si="210"/>
        <v>สมเด็จพระยุพราชด่านซ้าย,รพช.</v>
      </c>
      <c r="AA103" s="15">
        <f t="shared" si="211"/>
        <v>0.1552672279811165</v>
      </c>
      <c r="AB103" s="15">
        <f t="shared" si="211"/>
        <v>-0.17391249147947793</v>
      </c>
      <c r="AC103" s="15">
        <f t="shared" si="211"/>
        <v>0.15578598669921828</v>
      </c>
      <c r="AD103" s="15">
        <f t="shared" si="211"/>
        <v>1.7411262558032871E-3</v>
      </c>
      <c r="AE103" s="15">
        <f t="shared" si="211"/>
        <v>-0.30965731957307441</v>
      </c>
      <c r="AF103" s="15">
        <f t="shared" si="211"/>
        <v>-0.19837342515869885</v>
      </c>
      <c r="AG103" s="15">
        <f t="shared" si="211"/>
        <v>-7.2832810471171058E-2</v>
      </c>
      <c r="AH103" s="15">
        <f t="shared" si="211"/>
        <v>-0.21009812441618225</v>
      </c>
      <c r="AI103" s="15">
        <f t="shared" si="211"/>
        <v>-0.25942559284225919</v>
      </c>
      <c r="AJ103" s="15">
        <f t="shared" si="211"/>
        <v>3.6565282772302354</v>
      </c>
      <c r="AK103" s="15">
        <f t="shared" si="211"/>
        <v>-0.25692528368957257</v>
      </c>
      <c r="AL103" s="14" t="str">
        <f t="shared" si="212"/>
        <v>สมเด็จพระยุพราชด่านซ้าย,รพช.</v>
      </c>
      <c r="AM103" s="16" t="str">
        <f>+IF(AND(C103&lt;C106),"OK","Not OK")</f>
        <v>Not OK</v>
      </c>
      <c r="AN103" s="16" t="str">
        <f t="shared" ref="AN103:AW103" si="223">+IF(AND(D103&lt;D106),"OK","Not OK")</f>
        <v>OK</v>
      </c>
      <c r="AO103" s="16" t="str">
        <f t="shared" si="223"/>
        <v>OK</v>
      </c>
      <c r="AP103" s="16" t="str">
        <f t="shared" si="223"/>
        <v>OK</v>
      </c>
      <c r="AQ103" s="16" t="str">
        <f t="shared" si="223"/>
        <v>OK</v>
      </c>
      <c r="AR103" s="16" t="str">
        <f t="shared" si="223"/>
        <v>OK</v>
      </c>
      <c r="AS103" s="16" t="str">
        <f t="shared" si="223"/>
        <v>OK</v>
      </c>
      <c r="AT103" s="16" t="str">
        <f t="shared" si="223"/>
        <v>OK</v>
      </c>
      <c r="AU103" s="16" t="str">
        <f t="shared" si="223"/>
        <v>OK</v>
      </c>
      <c r="AV103" s="16" t="str">
        <f t="shared" si="223"/>
        <v>Not OK</v>
      </c>
      <c r="AW103" s="16" t="str">
        <f t="shared" si="223"/>
        <v>OK</v>
      </c>
    </row>
    <row r="104" spans="1:49" ht="13.5" customHeight="1">
      <c r="B104" s="18" t="s">
        <v>144</v>
      </c>
      <c r="C104" s="19">
        <f>AVERAGE(C98:C103)</f>
        <v>7438.9624824641533</v>
      </c>
      <c r="D104" s="19">
        <f t="shared" ref="D104:M104" si="224">AVERAGE(D98:D103)</f>
        <v>73.496550081048966</v>
      </c>
      <c r="E104" s="19">
        <f t="shared" si="224"/>
        <v>1569.038412462012</v>
      </c>
      <c r="F104" s="19">
        <f t="shared" si="224"/>
        <v>635.52397209347089</v>
      </c>
      <c r="G104" s="19">
        <f t="shared" si="224"/>
        <v>442.00177757970192</v>
      </c>
      <c r="H104" s="19">
        <f t="shared" si="224"/>
        <v>571.48243936917186</v>
      </c>
      <c r="I104" s="19">
        <f t="shared" si="224"/>
        <v>906.60866322283039</v>
      </c>
      <c r="J104" s="19">
        <f t="shared" si="224"/>
        <v>392.996750649896</v>
      </c>
      <c r="K104" s="19">
        <f t="shared" si="224"/>
        <v>302.36215798590194</v>
      </c>
      <c r="L104" s="19">
        <f t="shared" si="224"/>
        <v>65.816215349638469</v>
      </c>
      <c r="M104" s="19">
        <f t="shared" si="224"/>
        <v>365.31491204754911</v>
      </c>
      <c r="V104" s="49"/>
      <c r="W104" s="49"/>
      <c r="X104" s="49"/>
      <c r="Y104" s="49"/>
    </row>
    <row r="105" spans="1:49" ht="13.5" customHeight="1">
      <c r="B105" s="20" t="s">
        <v>268</v>
      </c>
      <c r="C105" s="257">
        <f>STDEV(C98:C103)</f>
        <v>998.54187623812038</v>
      </c>
      <c r="D105" s="257">
        <f t="shared" ref="D105:M105" si="225">STDEV(D98:D103)</f>
        <v>35.752579541595949</v>
      </c>
      <c r="E105" s="257">
        <f t="shared" si="225"/>
        <v>398.88924951690785</v>
      </c>
      <c r="F105" s="257">
        <f t="shared" si="225"/>
        <v>177.36736268462198</v>
      </c>
      <c r="G105" s="257">
        <f t="shared" si="225"/>
        <v>113.94028957347804</v>
      </c>
      <c r="H105" s="257">
        <f t="shared" si="225"/>
        <v>263.74014888507241</v>
      </c>
      <c r="I105" s="257">
        <f t="shared" si="225"/>
        <v>539.20542913195027</v>
      </c>
      <c r="J105" s="257">
        <f t="shared" si="225"/>
        <v>228.39593072268786</v>
      </c>
      <c r="K105" s="257">
        <f t="shared" si="225"/>
        <v>66.608533922778605</v>
      </c>
      <c r="L105" s="257">
        <f t="shared" si="225"/>
        <v>118.56065757627798</v>
      </c>
      <c r="M105" s="257">
        <f t="shared" si="225"/>
        <v>257.868949076722</v>
      </c>
      <c r="V105" s="173"/>
      <c r="W105" s="173"/>
      <c r="X105" s="173"/>
      <c r="Y105" s="173"/>
    </row>
    <row r="106" spans="1:49" ht="13.5" customHeight="1">
      <c r="B106" s="20" t="s">
        <v>269</v>
      </c>
      <c r="C106" s="257">
        <f>+C104+C105</f>
        <v>8437.5043587022737</v>
      </c>
      <c r="D106" s="257">
        <f t="shared" ref="D106:M106" si="226">+D104+D105</f>
        <v>109.24912962264492</v>
      </c>
      <c r="E106" s="257">
        <f t="shared" si="226"/>
        <v>1967.9276619789198</v>
      </c>
      <c r="F106" s="257">
        <f t="shared" si="226"/>
        <v>812.89133477809287</v>
      </c>
      <c r="G106" s="257">
        <f t="shared" si="226"/>
        <v>555.94206715318001</v>
      </c>
      <c r="H106" s="257">
        <f t="shared" si="226"/>
        <v>835.22258825424433</v>
      </c>
      <c r="I106" s="257">
        <f t="shared" si="226"/>
        <v>1445.8140923547808</v>
      </c>
      <c r="J106" s="257">
        <f t="shared" si="226"/>
        <v>621.39268137258387</v>
      </c>
      <c r="K106" s="257">
        <f t="shared" si="226"/>
        <v>368.97069190868058</v>
      </c>
      <c r="L106" s="257">
        <f t="shared" si="226"/>
        <v>184.37687292591644</v>
      </c>
      <c r="M106" s="257">
        <f t="shared" si="226"/>
        <v>623.18386112427106</v>
      </c>
      <c r="V106" s="173"/>
      <c r="W106" s="173"/>
      <c r="X106" s="173"/>
      <c r="Y106" s="173"/>
    </row>
    <row r="107" spans="1:49" ht="13.5" customHeight="1">
      <c r="B107" s="423" t="s">
        <v>153</v>
      </c>
      <c r="C107" s="435" t="s">
        <v>248</v>
      </c>
      <c r="D107" s="436"/>
      <c r="E107" s="436"/>
      <c r="F107" s="436"/>
      <c r="G107" s="436"/>
      <c r="H107" s="436"/>
      <c r="I107" s="436"/>
      <c r="J107" s="436"/>
      <c r="K107" s="436"/>
      <c r="L107" s="436"/>
      <c r="M107" s="437"/>
      <c r="N107" s="423" t="s">
        <v>153</v>
      </c>
      <c r="O107" s="435" t="s">
        <v>719</v>
      </c>
      <c r="P107" s="436"/>
      <c r="Q107" s="436"/>
      <c r="R107" s="436"/>
      <c r="S107" s="436"/>
      <c r="T107" s="436"/>
      <c r="U107" s="436"/>
      <c r="V107" s="436"/>
      <c r="W107" s="436"/>
      <c r="X107" s="436"/>
      <c r="Y107" s="437"/>
      <c r="Z107" s="423" t="s">
        <v>153</v>
      </c>
      <c r="AA107" s="435" t="s">
        <v>719</v>
      </c>
      <c r="AB107" s="436"/>
      <c r="AC107" s="436"/>
      <c r="AD107" s="436"/>
      <c r="AE107" s="436"/>
      <c r="AF107" s="436"/>
      <c r="AG107" s="436"/>
      <c r="AH107" s="436"/>
      <c r="AI107" s="436"/>
      <c r="AJ107" s="436"/>
      <c r="AK107" s="437"/>
      <c r="AL107" s="423" t="s">
        <v>153</v>
      </c>
      <c r="AM107" s="435" t="s">
        <v>720</v>
      </c>
      <c r="AN107" s="436"/>
      <c r="AO107" s="436"/>
      <c r="AP107" s="436"/>
      <c r="AQ107" s="436"/>
      <c r="AR107" s="436"/>
      <c r="AS107" s="436"/>
      <c r="AT107" s="436"/>
      <c r="AU107" s="436"/>
      <c r="AV107" s="436"/>
      <c r="AW107" s="437"/>
    </row>
    <row r="108" spans="1:49" ht="13.5" customHeight="1">
      <c r="B108" s="423"/>
      <c r="C108" s="38" t="s">
        <v>5</v>
      </c>
      <c r="D108" s="38" t="s">
        <v>8</v>
      </c>
      <c r="E108" s="38" t="s">
        <v>11</v>
      </c>
      <c r="F108" s="38" t="s">
        <v>17</v>
      </c>
      <c r="G108" s="38" t="s">
        <v>20</v>
      </c>
      <c r="H108" s="38" t="s">
        <v>23</v>
      </c>
      <c r="I108" s="38" t="s">
        <v>26</v>
      </c>
      <c r="J108" s="38" t="s">
        <v>29</v>
      </c>
      <c r="K108" s="38" t="s">
        <v>32</v>
      </c>
      <c r="L108" s="38" t="s">
        <v>35</v>
      </c>
      <c r="M108" s="38" t="s">
        <v>38</v>
      </c>
      <c r="N108" s="423"/>
      <c r="O108" s="38" t="s">
        <v>5</v>
      </c>
      <c r="P108" s="38" t="s">
        <v>8</v>
      </c>
      <c r="Q108" s="38" t="s">
        <v>11</v>
      </c>
      <c r="R108" s="38" t="s">
        <v>17</v>
      </c>
      <c r="S108" s="38" t="s">
        <v>20</v>
      </c>
      <c r="T108" s="38" t="s">
        <v>23</v>
      </c>
      <c r="U108" s="38" t="s">
        <v>26</v>
      </c>
      <c r="V108" s="38" t="s">
        <v>29</v>
      </c>
      <c r="W108" s="38" t="s">
        <v>32</v>
      </c>
      <c r="X108" s="38" t="s">
        <v>35</v>
      </c>
      <c r="Y108" s="38" t="s">
        <v>38</v>
      </c>
      <c r="Z108" s="423"/>
      <c r="AA108" s="38" t="s">
        <v>5</v>
      </c>
      <c r="AB108" s="38" t="s">
        <v>8</v>
      </c>
      <c r="AC108" s="38" t="s">
        <v>11</v>
      </c>
      <c r="AD108" s="38" t="s">
        <v>17</v>
      </c>
      <c r="AE108" s="38" t="s">
        <v>20</v>
      </c>
      <c r="AF108" s="38" t="s">
        <v>23</v>
      </c>
      <c r="AG108" s="38" t="s">
        <v>26</v>
      </c>
      <c r="AH108" s="38" t="s">
        <v>29</v>
      </c>
      <c r="AI108" s="38" t="s">
        <v>32</v>
      </c>
      <c r="AJ108" s="38" t="s">
        <v>35</v>
      </c>
      <c r="AK108" s="38" t="s">
        <v>38</v>
      </c>
      <c r="AL108" s="423"/>
      <c r="AM108" s="12" t="s">
        <v>5</v>
      </c>
      <c r="AN108" s="13" t="s">
        <v>8</v>
      </c>
      <c r="AO108" s="12" t="s">
        <v>11</v>
      </c>
      <c r="AP108" s="12" t="s">
        <v>17</v>
      </c>
      <c r="AQ108" s="12" t="s">
        <v>20</v>
      </c>
      <c r="AR108" s="12" t="s">
        <v>23</v>
      </c>
      <c r="AS108" s="12" t="s">
        <v>26</v>
      </c>
      <c r="AT108" s="38" t="s">
        <v>29</v>
      </c>
      <c r="AU108" s="38" t="s">
        <v>32</v>
      </c>
      <c r="AV108" s="38" t="s">
        <v>35</v>
      </c>
      <c r="AW108" s="38" t="s">
        <v>38</v>
      </c>
    </row>
    <row r="109" spans="1:49" ht="13.5" customHeight="1">
      <c r="A109" s="253" t="str">
        <f>+'8.คำนวณ'!E68</f>
        <v>หนองบัวลำภู</v>
      </c>
      <c r="B109" s="14" t="str">
        <f>+'8.คำนวณ'!G68</f>
        <v>ศรีบุญเรือง,รพช.</v>
      </c>
      <c r="C109" s="264">
        <f>+'8.คำนวณ'!X68</f>
        <v>8585.0224716158809</v>
      </c>
      <c r="D109" s="264">
        <f>+'8.คำนวณ'!Y68</f>
        <v>38.670927718062629</v>
      </c>
      <c r="E109" s="264">
        <f>+'8.คำนวณ'!Z68</f>
        <v>1900.5946353290476</v>
      </c>
      <c r="F109" s="264">
        <f>+'8.คำนวณ'!AA68</f>
        <v>764.28914064042158</v>
      </c>
      <c r="G109" s="264">
        <f>+'8.คำนวณ'!AB68</f>
        <v>750.94124207721211</v>
      </c>
      <c r="H109" s="264">
        <f>+'8.คำนวณ'!AC68</f>
        <v>494.61380363022823</v>
      </c>
      <c r="I109" s="264">
        <f>+'8.คำนวณ'!AD68</f>
        <v>483.69927895712755</v>
      </c>
      <c r="J109" s="264">
        <f>+'8.คำนวณ'!AE68</f>
        <v>691.5867882844251</v>
      </c>
      <c r="K109" s="264">
        <f>+'8.คำนวณ'!AF68</f>
        <v>355.74952066412459</v>
      </c>
      <c r="L109" s="264">
        <f>+'8.คำนวณ'!AG68</f>
        <v>75.126092878340998</v>
      </c>
      <c r="M109" s="264">
        <f>+'8.คำนวณ'!AH68</f>
        <v>107.66377238838962</v>
      </c>
      <c r="N109" s="14" t="str">
        <f>+B109</f>
        <v>ศรีบุญเรือง,รพช.</v>
      </c>
      <c r="O109" s="50">
        <f>+(C109-C114)*100/C114</f>
        <v>5.1815745146100536</v>
      </c>
      <c r="P109" s="50">
        <f t="shared" ref="P109:Y109" si="227">+(D109-D114)*100/D114</f>
        <v>-9.3946650990708065</v>
      </c>
      <c r="Q109" s="50">
        <f t="shared" si="227"/>
        <v>8.7755110783502666</v>
      </c>
      <c r="R109" s="50">
        <f t="shared" si="227"/>
        <v>9.9307266133437775</v>
      </c>
      <c r="S109" s="50">
        <f t="shared" si="227"/>
        <v>40.910264274218811</v>
      </c>
      <c r="T109" s="50">
        <f t="shared" si="227"/>
        <v>-10.581437677337963</v>
      </c>
      <c r="U109" s="50">
        <f t="shared" si="227"/>
        <v>-47.236115028606754</v>
      </c>
      <c r="V109" s="50">
        <f t="shared" si="227"/>
        <v>56.187498613063525</v>
      </c>
      <c r="W109" s="50">
        <f t="shared" si="227"/>
        <v>7.9051609035994161</v>
      </c>
      <c r="X109" s="50">
        <f t="shared" si="227"/>
        <v>166.00873134112396</v>
      </c>
      <c r="Y109" s="50">
        <f t="shared" si="227"/>
        <v>-64.437234139293253</v>
      </c>
      <c r="Z109" s="14" t="str">
        <f>+N109</f>
        <v>ศรีบุญเรือง,รพช.</v>
      </c>
      <c r="AA109" s="15">
        <f t="shared" ref="AA109:AK113" si="228">+O109/100</f>
        <v>5.1815745146100538E-2</v>
      </c>
      <c r="AB109" s="15">
        <f t="shared" si="228"/>
        <v>-9.3946650990708064E-2</v>
      </c>
      <c r="AC109" s="15">
        <f t="shared" si="228"/>
        <v>8.7755110783502663E-2</v>
      </c>
      <c r="AD109" s="15">
        <f t="shared" si="228"/>
        <v>9.930726613343778E-2</v>
      </c>
      <c r="AE109" s="15">
        <f t="shared" si="228"/>
        <v>0.40910264274218811</v>
      </c>
      <c r="AF109" s="15">
        <f t="shared" si="228"/>
        <v>-0.10581437677337963</v>
      </c>
      <c r="AG109" s="15">
        <f t="shared" si="228"/>
        <v>-0.47236115028606757</v>
      </c>
      <c r="AH109" s="15">
        <f t="shared" si="228"/>
        <v>0.56187498613063525</v>
      </c>
      <c r="AI109" s="15">
        <f t="shared" si="228"/>
        <v>7.9051609035994161E-2</v>
      </c>
      <c r="AJ109" s="15">
        <f t="shared" si="228"/>
        <v>1.6600873134112397</v>
      </c>
      <c r="AK109" s="15">
        <f t="shared" si="228"/>
        <v>-0.64437234139293253</v>
      </c>
      <c r="AL109" s="14" t="str">
        <f>+Z109</f>
        <v>ศรีบุญเรือง,รพช.</v>
      </c>
      <c r="AM109" s="16" t="str">
        <f>+IF(AND(C109&lt;C116),"OK","Not OK")</f>
        <v>OK</v>
      </c>
      <c r="AN109" s="16" t="str">
        <f t="shared" ref="AN109:AW109" si="229">+IF(AND(D109&lt;D116),"OK","Not OK")</f>
        <v>OK</v>
      </c>
      <c r="AO109" s="16" t="str">
        <f t="shared" si="229"/>
        <v>OK</v>
      </c>
      <c r="AP109" s="16" t="str">
        <f t="shared" si="229"/>
        <v>OK</v>
      </c>
      <c r="AQ109" s="16" t="str">
        <f t="shared" si="229"/>
        <v>OK</v>
      </c>
      <c r="AR109" s="16" t="str">
        <f t="shared" si="229"/>
        <v>OK</v>
      </c>
      <c r="AS109" s="16" t="str">
        <f t="shared" si="229"/>
        <v>OK</v>
      </c>
      <c r="AT109" s="16" t="str">
        <f t="shared" si="229"/>
        <v>Not OK</v>
      </c>
      <c r="AU109" s="16" t="str">
        <f t="shared" si="229"/>
        <v>OK</v>
      </c>
      <c r="AV109" s="16" t="str">
        <f t="shared" si="229"/>
        <v>Not OK</v>
      </c>
      <c r="AW109" s="16" t="str">
        <f t="shared" si="229"/>
        <v>OK</v>
      </c>
    </row>
    <row r="110" spans="1:49" ht="13.5" customHeight="1">
      <c r="A110" s="253" t="str">
        <f>+'8.คำนวณ'!E69</f>
        <v>บึงกาฬ</v>
      </c>
      <c r="B110" s="14" t="str">
        <f>+'8.คำนวณ'!G69</f>
        <v>เซกา,รพช.</v>
      </c>
      <c r="C110" s="264">
        <f>+'8.คำนวณ'!X69</f>
        <v>8961.7463274746697</v>
      </c>
      <c r="D110" s="264">
        <f>+'8.คำนวณ'!Y69</f>
        <v>24.003436473370584</v>
      </c>
      <c r="E110" s="264">
        <f>+'8.คำนวณ'!Z69</f>
        <v>2235.9908179509007</v>
      </c>
      <c r="F110" s="264">
        <f>+'8.คำนวณ'!AA69</f>
        <v>675.46821629398357</v>
      </c>
      <c r="G110" s="264">
        <f>+'8.คำนวณ'!AB69</f>
        <v>98.965308312872381</v>
      </c>
      <c r="H110" s="264">
        <f>+'8.คำนวณ'!AC69</f>
        <v>631.75047384751019</v>
      </c>
      <c r="I110" s="264">
        <f>+'8.คำนวณ'!AD69</f>
        <v>712.31797773422477</v>
      </c>
      <c r="J110" s="264">
        <f>+'8.คำนวณ'!AE69</f>
        <v>431.12641092643719</v>
      </c>
      <c r="K110" s="264">
        <f>+'8.คำนวณ'!AF69</f>
        <v>327.13735105503326</v>
      </c>
      <c r="L110" s="264">
        <f>+'8.คำนวณ'!AG69</f>
        <v>13.118427426257783</v>
      </c>
      <c r="M110" s="264">
        <f>+'8.คำนวณ'!AH69</f>
        <v>966.34252397258592</v>
      </c>
      <c r="N110" s="14" t="str">
        <f>+B110</f>
        <v>เซกา,รพช.</v>
      </c>
      <c r="O110" s="50">
        <f>+(C110-C114)*100/C114</f>
        <v>9.79710213232452</v>
      </c>
      <c r="P110" s="50">
        <f t="shared" ref="P110:Y110" si="230">+(D110-D114)*100/D114</f>
        <v>-43.760351023927349</v>
      </c>
      <c r="Q110" s="50">
        <f t="shared" si="230"/>
        <v>27.971025208644299</v>
      </c>
      <c r="R110" s="50">
        <f t="shared" si="230"/>
        <v>-2.8447378446375087</v>
      </c>
      <c r="S110" s="50">
        <f t="shared" si="230"/>
        <v>-81.429668571975256</v>
      </c>
      <c r="T110" s="50">
        <f t="shared" si="230"/>
        <v>14.210761413235405</v>
      </c>
      <c r="U110" s="50">
        <f t="shared" si="230"/>
        <v>-22.297457376289799</v>
      </c>
      <c r="V110" s="50">
        <f t="shared" si="230"/>
        <v>-2.6346991450408841</v>
      </c>
      <c r="W110" s="50">
        <f t="shared" si="230"/>
        <v>-0.77341935058172218</v>
      </c>
      <c r="X110" s="50">
        <f t="shared" si="230"/>
        <v>-53.549877237719329</v>
      </c>
      <c r="Y110" s="50">
        <f t="shared" si="230"/>
        <v>219.19569748410055</v>
      </c>
      <c r="Z110" s="14" t="str">
        <f>+N110</f>
        <v>เซกา,รพช.</v>
      </c>
      <c r="AA110" s="15">
        <f t="shared" si="228"/>
        <v>9.79710213232452E-2</v>
      </c>
      <c r="AB110" s="15">
        <f t="shared" si="228"/>
        <v>-0.43760351023927346</v>
      </c>
      <c r="AC110" s="15">
        <f t="shared" si="228"/>
        <v>0.27971025208644301</v>
      </c>
      <c r="AD110" s="15">
        <f t="shared" si="228"/>
        <v>-2.8447378446375085E-2</v>
      </c>
      <c r="AE110" s="15">
        <f t="shared" si="228"/>
        <v>-0.81429668571975256</v>
      </c>
      <c r="AF110" s="15">
        <f t="shared" si="228"/>
        <v>0.14210761413235404</v>
      </c>
      <c r="AG110" s="15">
        <f t="shared" si="228"/>
        <v>-0.22297457376289798</v>
      </c>
      <c r="AH110" s="15">
        <f t="shared" si="228"/>
        <v>-2.6346991450408842E-2</v>
      </c>
      <c r="AI110" s="15">
        <f t="shared" si="228"/>
        <v>-7.7341935058172218E-3</v>
      </c>
      <c r="AJ110" s="15">
        <f t="shared" si="228"/>
        <v>-0.53549877237719334</v>
      </c>
      <c r="AK110" s="15">
        <f t="shared" si="228"/>
        <v>2.1919569748410055</v>
      </c>
      <c r="AL110" s="14" t="str">
        <f>+Z110</f>
        <v>เซกา,รพช.</v>
      </c>
      <c r="AM110" s="16" t="str">
        <f>+IF(AND(C110&lt;C116),"OK","Not OK")</f>
        <v>Not OK</v>
      </c>
      <c r="AN110" s="16" t="str">
        <f t="shared" ref="AN110:AW110" si="231">+IF(AND(D110&lt;D116),"OK","Not OK")</f>
        <v>OK</v>
      </c>
      <c r="AO110" s="16" t="str">
        <f t="shared" si="231"/>
        <v>Not OK</v>
      </c>
      <c r="AP110" s="16" t="str">
        <f t="shared" si="231"/>
        <v>OK</v>
      </c>
      <c r="AQ110" s="16" t="str">
        <f t="shared" si="231"/>
        <v>OK</v>
      </c>
      <c r="AR110" s="16" t="str">
        <f t="shared" si="231"/>
        <v>Not OK</v>
      </c>
      <c r="AS110" s="16" t="str">
        <f t="shared" si="231"/>
        <v>OK</v>
      </c>
      <c r="AT110" s="16" t="str">
        <f t="shared" si="231"/>
        <v>OK</v>
      </c>
      <c r="AU110" s="16" t="str">
        <f t="shared" si="231"/>
        <v>OK</v>
      </c>
      <c r="AV110" s="16" t="str">
        <f t="shared" si="231"/>
        <v>OK</v>
      </c>
      <c r="AW110" s="16" t="str">
        <f t="shared" si="231"/>
        <v>Not OK</v>
      </c>
    </row>
    <row r="111" spans="1:49" ht="13.5" customHeight="1">
      <c r="A111" s="253" t="str">
        <f>+'8.คำนวณ'!E70</f>
        <v>สกลนคร</v>
      </c>
      <c r="B111" s="14" t="str">
        <f>+'8.คำนวณ'!G70</f>
        <v>พังโคน,รพช.</v>
      </c>
      <c r="C111" s="264">
        <f>+'8.คำนวณ'!X70</f>
        <v>7633.7860629522665</v>
      </c>
      <c r="D111" s="264">
        <f>+'8.คำนวณ'!Y70</f>
        <v>39.215087174241354</v>
      </c>
      <c r="E111" s="264">
        <f>+'8.คำนวณ'!Z70</f>
        <v>1399.6572155389538</v>
      </c>
      <c r="F111" s="264">
        <f>+'8.คำนวณ'!AA70</f>
        <v>676.90204011752087</v>
      </c>
      <c r="G111" s="264">
        <f>+'8.คำนวณ'!AB70</f>
        <v>622.6728294134324</v>
      </c>
      <c r="H111" s="264">
        <f>+'8.คำนวณ'!AC70</f>
        <v>486.88532144234233</v>
      </c>
      <c r="I111" s="264">
        <f>+'8.คำนวณ'!AD70</f>
        <v>348.20990904931205</v>
      </c>
      <c r="J111" s="264">
        <f>+'8.คำนวณ'!AE70</f>
        <v>431.29313977650867</v>
      </c>
      <c r="K111" s="264">
        <f>+'8.คำนวณ'!AF70</f>
        <v>285.60870256335392</v>
      </c>
      <c r="L111" s="264">
        <f>+'8.คำนวณ'!AG70</f>
        <v>33.727822458688038</v>
      </c>
      <c r="M111" s="264">
        <f>+'8.คำนวณ'!AH70</f>
        <v>84.520892958101555</v>
      </c>
      <c r="N111" s="14" t="str">
        <f>+B111</f>
        <v>พังโคน,รพช.</v>
      </c>
      <c r="O111" s="50">
        <f>+(C111-C114)*100/C114</f>
        <v>-6.4727389749188839</v>
      </c>
      <c r="P111" s="50">
        <f t="shared" ref="P111:Y111" si="232">+(D111-D114)*100/D114</f>
        <v>-8.1197086220491315</v>
      </c>
      <c r="Q111" s="50">
        <f t="shared" si="232"/>
        <v>-19.894318270349235</v>
      </c>
      <c r="R111" s="50">
        <f t="shared" si="232"/>
        <v>-2.6385052994192133</v>
      </c>
      <c r="S111" s="50">
        <f t="shared" si="232"/>
        <v>16.841355931281718</v>
      </c>
      <c r="T111" s="50">
        <f t="shared" si="232"/>
        <v>-11.978628295765791</v>
      </c>
      <c r="U111" s="50">
        <f t="shared" si="232"/>
        <v>-62.01584665044399</v>
      </c>
      <c r="V111" s="50">
        <f t="shared" si="232"/>
        <v>-2.5970452128368078</v>
      </c>
      <c r="W111" s="50">
        <f t="shared" si="232"/>
        <v>-13.369797524860404</v>
      </c>
      <c r="X111" s="50">
        <f t="shared" si="232"/>
        <v>19.424489140721548</v>
      </c>
      <c r="Y111" s="50">
        <f t="shared" si="232"/>
        <v>-72.081632847086013</v>
      </c>
      <c r="Z111" s="14" t="str">
        <f>+N111</f>
        <v>พังโคน,รพช.</v>
      </c>
      <c r="AA111" s="15">
        <f t="shared" si="228"/>
        <v>-6.4727389749188846E-2</v>
      </c>
      <c r="AB111" s="15">
        <f t="shared" si="228"/>
        <v>-8.1197086220491321E-2</v>
      </c>
      <c r="AC111" s="15">
        <f t="shared" si="228"/>
        <v>-0.19894318270349234</v>
      </c>
      <c r="AD111" s="15">
        <f t="shared" si="228"/>
        <v>-2.6385052994192134E-2</v>
      </c>
      <c r="AE111" s="15">
        <f t="shared" si="228"/>
        <v>0.16841355931281718</v>
      </c>
      <c r="AF111" s="15">
        <f t="shared" si="228"/>
        <v>-0.11978628295765791</v>
      </c>
      <c r="AG111" s="15">
        <f t="shared" si="228"/>
        <v>-0.62015846650443995</v>
      </c>
      <c r="AH111" s="15">
        <f t="shared" si="228"/>
        <v>-2.5970452128368078E-2</v>
      </c>
      <c r="AI111" s="15">
        <f t="shared" si="228"/>
        <v>-0.13369797524860405</v>
      </c>
      <c r="AJ111" s="15">
        <f t="shared" si="228"/>
        <v>0.19424489140721549</v>
      </c>
      <c r="AK111" s="15">
        <f t="shared" si="228"/>
        <v>-0.72081632847086008</v>
      </c>
      <c r="AL111" s="14" t="str">
        <f>+Z111</f>
        <v>พังโคน,รพช.</v>
      </c>
      <c r="AM111" s="16" t="str">
        <f>+IF(AND(C111&lt;C116),"OK","Not OK")</f>
        <v>OK</v>
      </c>
      <c r="AN111" s="16" t="str">
        <f t="shared" ref="AN111:AW111" si="233">+IF(AND(D111&lt;D116),"OK","Not OK")</f>
        <v>OK</v>
      </c>
      <c r="AO111" s="16" t="str">
        <f t="shared" si="233"/>
        <v>OK</v>
      </c>
      <c r="AP111" s="16" t="str">
        <f t="shared" si="233"/>
        <v>OK</v>
      </c>
      <c r="AQ111" s="16" t="str">
        <f t="shared" si="233"/>
        <v>OK</v>
      </c>
      <c r="AR111" s="16" t="str">
        <f t="shared" si="233"/>
        <v>OK</v>
      </c>
      <c r="AS111" s="16" t="str">
        <f t="shared" si="233"/>
        <v>OK</v>
      </c>
      <c r="AT111" s="16" t="str">
        <f t="shared" si="233"/>
        <v>OK</v>
      </c>
      <c r="AU111" s="16" t="str">
        <f t="shared" si="233"/>
        <v>OK</v>
      </c>
      <c r="AV111" s="16" t="str">
        <f t="shared" si="233"/>
        <v>OK</v>
      </c>
      <c r="AW111" s="16" t="str">
        <f t="shared" si="233"/>
        <v>OK</v>
      </c>
    </row>
    <row r="112" spans="1:49" ht="13.5" customHeight="1">
      <c r="A112" s="253" t="str">
        <f>+'8.คำนวณ'!E71</f>
        <v>สกลนคร</v>
      </c>
      <c r="B112" s="14" t="str">
        <f>+'8.คำนวณ'!G71</f>
        <v>อากาศอำนวย,รพช.</v>
      </c>
      <c r="C112" s="264">
        <f>+'8.คำนวณ'!X71</f>
        <v>7787.0175805455992</v>
      </c>
      <c r="D112" s="264">
        <f>+'8.คำนวณ'!Y71</f>
        <v>40.237081312167227</v>
      </c>
      <c r="E112" s="264">
        <f>+'8.คำนวณ'!Z71</f>
        <v>1356.657937103344</v>
      </c>
      <c r="F112" s="264">
        <f>+'8.คำนวณ'!AA71</f>
        <v>781.71159827604208</v>
      </c>
      <c r="G112" s="264">
        <f>+'8.คำนวณ'!AB71</f>
        <v>611.39715798671273</v>
      </c>
      <c r="H112" s="264">
        <f>+'8.คำนวณ'!AC71</f>
        <v>624.81304215166585</v>
      </c>
      <c r="I112" s="264">
        <f>+'8.คำนวณ'!AD71</f>
        <v>819.94816388747381</v>
      </c>
      <c r="J112" s="264">
        <f>+'8.คำนวณ'!AE71</f>
        <v>186.90533884463474</v>
      </c>
      <c r="K112" s="264">
        <f>+'8.คำนวณ'!AF71</f>
        <v>283.84201533445423</v>
      </c>
      <c r="L112" s="264">
        <f>+'8.คำนวณ'!AG71</f>
        <v>8.8560231876082991</v>
      </c>
      <c r="M112" s="264">
        <f>+'8.คำนวณ'!AH71</f>
        <v>49.882927062055735</v>
      </c>
      <c r="N112" s="14" t="str">
        <f>+B112</f>
        <v>อากาศอำนวย,รพช.</v>
      </c>
      <c r="O112" s="50">
        <f>+(C112-C114)*100/C114</f>
        <v>-4.5953842750311473</v>
      </c>
      <c r="P112" s="50">
        <f t="shared" ref="P112:Y112" si="234">+(D112-D114)*100/D114</f>
        <v>-5.7251935018362579</v>
      </c>
      <c r="Q112" s="50">
        <f t="shared" si="234"/>
        <v>-22.355268333498266</v>
      </c>
      <c r="R112" s="50">
        <f t="shared" si="234"/>
        <v>12.436667526842959</v>
      </c>
      <c r="S112" s="50">
        <f t="shared" si="234"/>
        <v>14.725534144462131</v>
      </c>
      <c r="T112" s="50">
        <f t="shared" si="234"/>
        <v>12.956580547474875</v>
      </c>
      <c r="U112" s="50">
        <f t="shared" si="234"/>
        <v>-10.556718845763626</v>
      </c>
      <c r="V112" s="50">
        <f t="shared" si="234"/>
        <v>-57.789423039751867</v>
      </c>
      <c r="W112" s="50">
        <f t="shared" si="234"/>
        <v>-13.905665203177641</v>
      </c>
      <c r="X112" s="50">
        <f t="shared" si="234"/>
        <v>-68.642326485976</v>
      </c>
      <c r="Y112" s="50">
        <f t="shared" si="234"/>
        <v>-83.523010422158464</v>
      </c>
      <c r="Z112" s="14" t="str">
        <f>+N112</f>
        <v>อากาศอำนวย,รพช.</v>
      </c>
      <c r="AA112" s="15">
        <f t="shared" si="228"/>
        <v>-4.5953842750311474E-2</v>
      </c>
      <c r="AB112" s="15">
        <f t="shared" si="228"/>
        <v>-5.7251935018362579E-2</v>
      </c>
      <c r="AC112" s="15">
        <f t="shared" si="228"/>
        <v>-0.22355268333498265</v>
      </c>
      <c r="AD112" s="15">
        <f t="shared" si="228"/>
        <v>0.12436667526842958</v>
      </c>
      <c r="AE112" s="15">
        <f t="shared" si="228"/>
        <v>0.1472553414446213</v>
      </c>
      <c r="AF112" s="15">
        <f t="shared" si="228"/>
        <v>0.12956580547474875</v>
      </c>
      <c r="AG112" s="15">
        <f t="shared" si="228"/>
        <v>-0.10556718845763627</v>
      </c>
      <c r="AH112" s="15">
        <f t="shared" si="228"/>
        <v>-0.57789423039751864</v>
      </c>
      <c r="AI112" s="15">
        <f t="shared" si="228"/>
        <v>-0.13905665203177642</v>
      </c>
      <c r="AJ112" s="15">
        <f t="shared" si="228"/>
        <v>-0.68642326485976002</v>
      </c>
      <c r="AK112" s="15">
        <f t="shared" si="228"/>
        <v>-0.83523010422158461</v>
      </c>
      <c r="AL112" s="14" t="str">
        <f>+Z112</f>
        <v>อากาศอำนวย,รพช.</v>
      </c>
      <c r="AM112" s="16" t="str">
        <f>+IF(AND(C112&lt;C116),"OK","Not OK")</f>
        <v>OK</v>
      </c>
      <c r="AN112" s="16" t="str">
        <f t="shared" ref="AN112:AW112" si="235">+IF(AND(D112&lt;D116),"OK","Not OK")</f>
        <v>OK</v>
      </c>
      <c r="AO112" s="16" t="str">
        <f t="shared" si="235"/>
        <v>OK</v>
      </c>
      <c r="AP112" s="16" t="str">
        <f t="shared" si="235"/>
        <v>Not OK</v>
      </c>
      <c r="AQ112" s="16" t="str">
        <f t="shared" si="235"/>
        <v>OK</v>
      </c>
      <c r="AR112" s="16" t="str">
        <f t="shared" si="235"/>
        <v>Not OK</v>
      </c>
      <c r="AS112" s="16" t="str">
        <f t="shared" si="235"/>
        <v>OK</v>
      </c>
      <c r="AT112" s="16" t="str">
        <f t="shared" si="235"/>
        <v>OK</v>
      </c>
      <c r="AU112" s="16" t="str">
        <f t="shared" si="235"/>
        <v>OK</v>
      </c>
      <c r="AV112" s="16" t="str">
        <f t="shared" si="235"/>
        <v>OK</v>
      </c>
      <c r="AW112" s="16" t="str">
        <f t="shared" si="235"/>
        <v>OK</v>
      </c>
    </row>
    <row r="113" spans="1:49" ht="13.5" customHeight="1">
      <c r="A113" s="253" t="str">
        <f>+'8.คำนวณ'!E72</f>
        <v>นครพนม</v>
      </c>
      <c r="B113" s="14" t="str">
        <f>+'8.คำนวณ'!G72</f>
        <v>ศรีสงคราม,รพช.</v>
      </c>
      <c r="C113" s="264">
        <f>+'8.คำนวณ'!X72</f>
        <v>7842.9141432698016</v>
      </c>
      <c r="D113" s="264">
        <f>+'8.คำนวณ'!Y72</f>
        <v>71.276617149630667</v>
      </c>
      <c r="E113" s="264">
        <f>+'8.คำนวณ'!Z72</f>
        <v>1843.4161279061152</v>
      </c>
      <c r="F113" s="264">
        <f>+'8.คำนวณ'!AA72</f>
        <v>577.85973736169217</v>
      </c>
      <c r="G113" s="264">
        <f>+'8.คำนวณ'!AB72</f>
        <v>580.63148755503903</v>
      </c>
      <c r="H113" s="264">
        <f>+'8.คำนวณ'!AC72</f>
        <v>527.65954670757128</v>
      </c>
      <c r="I113" s="264">
        <f>+'8.คำนวณ'!AD72</f>
        <v>2219.4454482900587</v>
      </c>
      <c r="J113" s="264">
        <f>+'8.คำนวณ'!AE72</f>
        <v>473.05164966116109</v>
      </c>
      <c r="K113" s="264">
        <f>+'8.คำนวณ'!AF72</f>
        <v>396.09848927431602</v>
      </c>
      <c r="L113" s="264">
        <f>+'8.คำนวณ'!AG72</f>
        <v>10.381459192026389</v>
      </c>
      <c r="M113" s="264">
        <f>+'8.คำนวณ'!AH72</f>
        <v>305.30471685329752</v>
      </c>
      <c r="N113" s="14" t="str">
        <f>+B113</f>
        <v>ศรีสงคราม,รพช.</v>
      </c>
      <c r="O113" s="50">
        <f t="shared" ref="O113:Y113" si="236">+(C113-C114)*100/C114</f>
        <v>-3.9105533969845747</v>
      </c>
      <c r="P113" s="50">
        <f t="shared" si="236"/>
        <v>66.999918246883496</v>
      </c>
      <c r="Q113" s="50">
        <f t="shared" si="236"/>
        <v>5.5030503168528941</v>
      </c>
      <c r="R113" s="50">
        <f t="shared" si="236"/>
        <v>-16.884150996130028</v>
      </c>
      <c r="S113" s="50">
        <f t="shared" si="236"/>
        <v>8.9525142220127076</v>
      </c>
      <c r="T113" s="50">
        <f t="shared" si="236"/>
        <v>-4.6072759876064859</v>
      </c>
      <c r="U113" s="50">
        <f t="shared" si="236"/>
        <v>142.10613790110415</v>
      </c>
      <c r="V113" s="50">
        <f t="shared" si="236"/>
        <v>6.8336687845659574</v>
      </c>
      <c r="W113" s="50">
        <f t="shared" si="236"/>
        <v>20.143721175020328</v>
      </c>
      <c r="X113" s="50">
        <f t="shared" si="236"/>
        <v>-63.241016758150181</v>
      </c>
      <c r="Y113" s="50">
        <f t="shared" si="236"/>
        <v>0.84617992443715828</v>
      </c>
      <c r="Z113" s="14" t="str">
        <f>+N113</f>
        <v>ศรีสงคราม,รพช.</v>
      </c>
      <c r="AA113" s="15">
        <f t="shared" si="228"/>
        <v>-3.910553396984575E-2</v>
      </c>
      <c r="AB113" s="15">
        <f t="shared" si="228"/>
        <v>0.66999918246883494</v>
      </c>
      <c r="AC113" s="15">
        <f t="shared" si="228"/>
        <v>5.5030503168528942E-2</v>
      </c>
      <c r="AD113" s="15">
        <f t="shared" si="228"/>
        <v>-0.16884150996130029</v>
      </c>
      <c r="AE113" s="15">
        <f t="shared" si="228"/>
        <v>8.9525142220127071E-2</v>
      </c>
      <c r="AF113" s="15">
        <f t="shared" si="228"/>
        <v>-4.6072759876064857E-2</v>
      </c>
      <c r="AG113" s="15">
        <f t="shared" si="228"/>
        <v>1.4210613790110416</v>
      </c>
      <c r="AH113" s="15">
        <f t="shared" si="228"/>
        <v>6.8336687845659577E-2</v>
      </c>
      <c r="AI113" s="15">
        <f t="shared" si="228"/>
        <v>0.20143721175020329</v>
      </c>
      <c r="AJ113" s="15">
        <f t="shared" si="228"/>
        <v>-0.63241016758150181</v>
      </c>
      <c r="AK113" s="15">
        <f t="shared" si="228"/>
        <v>8.4617992443715827E-3</v>
      </c>
      <c r="AL113" s="14" t="str">
        <f>+Z113</f>
        <v>ศรีสงคราม,รพช.</v>
      </c>
      <c r="AM113" s="16" t="str">
        <f>+IF(AND(C113&lt;C116),"OK","Not OK")</f>
        <v>OK</v>
      </c>
      <c r="AN113" s="16" t="str">
        <f t="shared" ref="AN113:AW113" si="237">+IF(AND(D113&lt;D116),"OK","Not OK")</f>
        <v>Not OK</v>
      </c>
      <c r="AO113" s="16" t="str">
        <f t="shared" si="237"/>
        <v>OK</v>
      </c>
      <c r="AP113" s="16" t="str">
        <f t="shared" si="237"/>
        <v>OK</v>
      </c>
      <c r="AQ113" s="16" t="str">
        <f t="shared" si="237"/>
        <v>OK</v>
      </c>
      <c r="AR113" s="16" t="str">
        <f t="shared" si="237"/>
        <v>OK</v>
      </c>
      <c r="AS113" s="16" t="str">
        <f t="shared" si="237"/>
        <v>Not OK</v>
      </c>
      <c r="AT113" s="16" t="str">
        <f t="shared" si="237"/>
        <v>OK</v>
      </c>
      <c r="AU113" s="16" t="str">
        <f t="shared" si="237"/>
        <v>Not OK</v>
      </c>
      <c r="AV113" s="16" t="str">
        <f t="shared" si="237"/>
        <v>OK</v>
      </c>
      <c r="AW113" s="16" t="str">
        <f t="shared" si="237"/>
        <v>OK</v>
      </c>
    </row>
    <row r="114" spans="1:49" ht="13.5" customHeight="1">
      <c r="B114" s="18" t="s">
        <v>144</v>
      </c>
      <c r="C114" s="19">
        <f t="shared" ref="C114:M114" si="238">AVERAGE(C109:C113)</f>
        <v>8162.0973171716441</v>
      </c>
      <c r="D114" s="19">
        <f t="shared" si="238"/>
        <v>42.680629965494497</v>
      </c>
      <c r="E114" s="19">
        <f t="shared" si="238"/>
        <v>1747.2633467656724</v>
      </c>
      <c r="F114" s="19">
        <f t="shared" si="238"/>
        <v>695.24614653793208</v>
      </c>
      <c r="G114" s="19">
        <f t="shared" si="238"/>
        <v>532.92160506905361</v>
      </c>
      <c r="H114" s="19">
        <f t="shared" si="238"/>
        <v>553.14443755586353</v>
      </c>
      <c r="I114" s="19">
        <f t="shared" si="238"/>
        <v>916.72415558363934</v>
      </c>
      <c r="J114" s="19">
        <f t="shared" si="238"/>
        <v>442.79266549863343</v>
      </c>
      <c r="K114" s="19">
        <f t="shared" si="238"/>
        <v>329.68721577825642</v>
      </c>
      <c r="L114" s="19">
        <f t="shared" si="238"/>
        <v>28.241965028584303</v>
      </c>
      <c r="M114" s="19">
        <f t="shared" si="238"/>
        <v>302.74296664688609</v>
      </c>
      <c r="V114" s="49"/>
      <c r="W114" s="49"/>
      <c r="X114" s="49"/>
      <c r="Y114" s="49"/>
    </row>
    <row r="115" spans="1:49" ht="13.5" customHeight="1">
      <c r="B115" s="20" t="s">
        <v>268</v>
      </c>
      <c r="C115" s="21">
        <f t="shared" ref="C115:M115" si="239">STDEV(C109:C113)</f>
        <v>578.78746414479701</v>
      </c>
      <c r="D115" s="21">
        <f t="shared" si="239"/>
        <v>17.32503007753348</v>
      </c>
      <c r="E115" s="21">
        <f t="shared" si="239"/>
        <v>369.12497578345187</v>
      </c>
      <c r="F115" s="21">
        <f t="shared" si="239"/>
        <v>81.777825850443023</v>
      </c>
      <c r="G115" s="21">
        <f t="shared" si="239"/>
        <v>251.1675522332564</v>
      </c>
      <c r="H115" s="21">
        <f t="shared" si="239"/>
        <v>70.322263657437489</v>
      </c>
      <c r="I115" s="21">
        <f t="shared" si="239"/>
        <v>751.49005929426096</v>
      </c>
      <c r="J115" s="21">
        <f t="shared" si="239"/>
        <v>179.27687119718394</v>
      </c>
      <c r="K115" s="21">
        <f t="shared" si="239"/>
        <v>47.804028398263306</v>
      </c>
      <c r="L115" s="21">
        <f t="shared" si="239"/>
        <v>28.070223883076544</v>
      </c>
      <c r="M115" s="21">
        <f t="shared" si="239"/>
        <v>384.05269825357442</v>
      </c>
      <c r="V115" s="173"/>
      <c r="W115" s="173"/>
      <c r="X115" s="173"/>
      <c r="Y115" s="173"/>
    </row>
    <row r="116" spans="1:49" ht="13.5" customHeight="1">
      <c r="B116" s="20" t="s">
        <v>269</v>
      </c>
      <c r="C116" s="21">
        <f>+C114+C115</f>
        <v>8740.8847813164411</v>
      </c>
      <c r="D116" s="21">
        <f t="shared" ref="D116:M116" si="240">+D114+D115</f>
        <v>60.005660043027973</v>
      </c>
      <c r="E116" s="21">
        <f t="shared" si="240"/>
        <v>2116.3883225491245</v>
      </c>
      <c r="F116" s="21">
        <f t="shared" si="240"/>
        <v>777.02397238837511</v>
      </c>
      <c r="G116" s="21">
        <f t="shared" si="240"/>
        <v>784.08915730231001</v>
      </c>
      <c r="H116" s="21">
        <f t="shared" si="240"/>
        <v>623.46670121330101</v>
      </c>
      <c r="I116" s="21">
        <f t="shared" si="240"/>
        <v>1668.2142148779003</v>
      </c>
      <c r="J116" s="21">
        <f t="shared" si="240"/>
        <v>622.06953669581731</v>
      </c>
      <c r="K116" s="21">
        <f t="shared" si="240"/>
        <v>377.49124417651973</v>
      </c>
      <c r="L116" s="21">
        <f t="shared" si="240"/>
        <v>56.312188911660847</v>
      </c>
      <c r="M116" s="21">
        <f t="shared" si="240"/>
        <v>686.79566490046045</v>
      </c>
      <c r="V116" s="173"/>
      <c r="W116" s="173"/>
      <c r="X116" s="173"/>
      <c r="Y116" s="173"/>
    </row>
    <row r="117" spans="1:49" ht="13.5" customHeight="1">
      <c r="B117" s="423" t="s">
        <v>154</v>
      </c>
      <c r="C117" s="435" t="s">
        <v>248</v>
      </c>
      <c r="D117" s="436"/>
      <c r="E117" s="436"/>
      <c r="F117" s="436"/>
      <c r="G117" s="436"/>
      <c r="H117" s="436"/>
      <c r="I117" s="436"/>
      <c r="J117" s="436"/>
      <c r="K117" s="436"/>
      <c r="L117" s="436"/>
      <c r="M117" s="437"/>
      <c r="N117" s="423" t="s">
        <v>154</v>
      </c>
      <c r="O117" s="435" t="s">
        <v>719</v>
      </c>
      <c r="P117" s="436"/>
      <c r="Q117" s="436"/>
      <c r="R117" s="436"/>
      <c r="S117" s="436"/>
      <c r="T117" s="436"/>
      <c r="U117" s="436"/>
      <c r="V117" s="436"/>
      <c r="W117" s="436"/>
      <c r="X117" s="436"/>
      <c r="Y117" s="437"/>
      <c r="Z117" s="423" t="s">
        <v>154</v>
      </c>
      <c r="AA117" s="435" t="s">
        <v>719</v>
      </c>
      <c r="AB117" s="436"/>
      <c r="AC117" s="436"/>
      <c r="AD117" s="436"/>
      <c r="AE117" s="436"/>
      <c r="AF117" s="436"/>
      <c r="AG117" s="436"/>
      <c r="AH117" s="436"/>
      <c r="AI117" s="436"/>
      <c r="AJ117" s="436"/>
      <c r="AK117" s="437"/>
      <c r="AL117" s="423" t="s">
        <v>154</v>
      </c>
      <c r="AM117" s="435" t="s">
        <v>720</v>
      </c>
      <c r="AN117" s="436"/>
      <c r="AO117" s="436"/>
      <c r="AP117" s="436"/>
      <c r="AQ117" s="436"/>
      <c r="AR117" s="436"/>
      <c r="AS117" s="436"/>
      <c r="AT117" s="436"/>
      <c r="AU117" s="436"/>
      <c r="AV117" s="436"/>
      <c r="AW117" s="437"/>
    </row>
    <row r="118" spans="1:49" ht="13.5" customHeight="1">
      <c r="B118" s="423"/>
      <c r="C118" s="38" t="s">
        <v>5</v>
      </c>
      <c r="D118" s="38" t="s">
        <v>8</v>
      </c>
      <c r="E118" s="38" t="s">
        <v>11</v>
      </c>
      <c r="F118" s="38" t="s">
        <v>17</v>
      </c>
      <c r="G118" s="38" t="s">
        <v>20</v>
      </c>
      <c r="H118" s="38" t="s">
        <v>23</v>
      </c>
      <c r="I118" s="38" t="s">
        <v>26</v>
      </c>
      <c r="J118" s="38" t="s">
        <v>29</v>
      </c>
      <c r="K118" s="38" t="s">
        <v>32</v>
      </c>
      <c r="L118" s="38" t="s">
        <v>35</v>
      </c>
      <c r="M118" s="38" t="s">
        <v>38</v>
      </c>
      <c r="N118" s="423"/>
      <c r="O118" s="38" t="s">
        <v>5</v>
      </c>
      <c r="P118" s="38" t="s">
        <v>8</v>
      </c>
      <c r="Q118" s="38" t="s">
        <v>11</v>
      </c>
      <c r="R118" s="38" t="s">
        <v>17</v>
      </c>
      <c r="S118" s="38" t="s">
        <v>20</v>
      </c>
      <c r="T118" s="38" t="s">
        <v>23</v>
      </c>
      <c r="U118" s="38" t="s">
        <v>26</v>
      </c>
      <c r="V118" s="38" t="s">
        <v>29</v>
      </c>
      <c r="W118" s="38" t="s">
        <v>32</v>
      </c>
      <c r="X118" s="38" t="s">
        <v>35</v>
      </c>
      <c r="Y118" s="38" t="s">
        <v>38</v>
      </c>
      <c r="Z118" s="423"/>
      <c r="AA118" s="38" t="s">
        <v>5</v>
      </c>
      <c r="AB118" s="38" t="s">
        <v>8</v>
      </c>
      <c r="AC118" s="38" t="s">
        <v>11</v>
      </c>
      <c r="AD118" s="38" t="s">
        <v>17</v>
      </c>
      <c r="AE118" s="38" t="s">
        <v>20</v>
      </c>
      <c r="AF118" s="38" t="s">
        <v>23</v>
      </c>
      <c r="AG118" s="38" t="s">
        <v>26</v>
      </c>
      <c r="AH118" s="38" t="s">
        <v>29</v>
      </c>
      <c r="AI118" s="38" t="s">
        <v>32</v>
      </c>
      <c r="AJ118" s="38" t="s">
        <v>35</v>
      </c>
      <c r="AK118" s="38" t="s">
        <v>38</v>
      </c>
      <c r="AL118" s="423"/>
      <c r="AM118" s="12" t="s">
        <v>5</v>
      </c>
      <c r="AN118" s="13" t="s">
        <v>8</v>
      </c>
      <c r="AO118" s="12" t="s">
        <v>11</v>
      </c>
      <c r="AP118" s="12" t="s">
        <v>17</v>
      </c>
      <c r="AQ118" s="12" t="s">
        <v>20</v>
      </c>
      <c r="AR118" s="12" t="s">
        <v>23</v>
      </c>
      <c r="AS118" s="12" t="s">
        <v>26</v>
      </c>
      <c r="AT118" s="38" t="s">
        <v>29</v>
      </c>
      <c r="AU118" s="38" t="s">
        <v>32</v>
      </c>
      <c r="AV118" s="38" t="s">
        <v>35</v>
      </c>
      <c r="AW118" s="38" t="s">
        <v>38</v>
      </c>
    </row>
    <row r="119" spans="1:49" ht="13.5" customHeight="1">
      <c r="A119" s="253" t="str">
        <f>+'8.คำนวณ'!E73</f>
        <v>อุดรธานี</v>
      </c>
      <c r="B119" s="14" t="str">
        <f>+'8.คำนวณ'!G73</f>
        <v>หนองหาน,รพช.</v>
      </c>
      <c r="C119" s="264">
        <f>+'8.คำนวณ'!X73</f>
        <v>7108.5030730189274</v>
      </c>
      <c r="D119" s="264">
        <f>+'8.คำนวณ'!Y73</f>
        <v>57.796716152544981</v>
      </c>
      <c r="E119" s="264">
        <f>+'8.คำนวณ'!Z73</f>
        <v>1764.5146950255396</v>
      </c>
      <c r="F119" s="264">
        <f>+'8.คำนวณ'!AA73</f>
        <v>998.21603564835482</v>
      </c>
      <c r="G119" s="264">
        <f>+'8.คำนวณ'!AB73</f>
        <v>508.55857632727611</v>
      </c>
      <c r="H119" s="264">
        <f>+'8.คำนวณ'!AC73</f>
        <v>478.46497123486932</v>
      </c>
      <c r="I119" s="264">
        <f>+'8.คำนวณ'!AD73</f>
        <v>739.21237615405801</v>
      </c>
      <c r="J119" s="264">
        <f>+'8.คำนวณ'!AE73</f>
        <v>513.05271951567863</v>
      </c>
      <c r="K119" s="264">
        <f>+'8.คำนวณ'!AF73</f>
        <v>317.87963785738339</v>
      </c>
      <c r="L119" s="264">
        <f>+'8.คำนวณ'!AG73</f>
        <v>62.105857215431975</v>
      </c>
      <c r="M119" s="264">
        <f>+'8.คำนวณ'!AH73</f>
        <v>196.53457076297525</v>
      </c>
      <c r="N119" s="14" t="str">
        <f>+B119</f>
        <v>หนองหาน,รพช.</v>
      </c>
      <c r="O119" s="50">
        <f t="shared" ref="O119:Y119" si="241">+(C119-C126)*100/C126</f>
        <v>1.7400100410703863</v>
      </c>
      <c r="P119" s="50">
        <f t="shared" si="241"/>
        <v>24.570368323534979</v>
      </c>
      <c r="Q119" s="50">
        <f t="shared" si="241"/>
        <v>14.846996309410374</v>
      </c>
      <c r="R119" s="50">
        <f t="shared" si="241"/>
        <v>38.820425364537073</v>
      </c>
      <c r="S119" s="50">
        <f t="shared" si="241"/>
        <v>-5.7692408373318065</v>
      </c>
      <c r="T119" s="50">
        <f t="shared" si="241"/>
        <v>10.579664733919483</v>
      </c>
      <c r="U119" s="50">
        <f t="shared" si="241"/>
        <v>18.286257413929938</v>
      </c>
      <c r="V119" s="50">
        <f t="shared" si="241"/>
        <v>4.093125847073229</v>
      </c>
      <c r="W119" s="50">
        <f t="shared" si="241"/>
        <v>14.931693897172595</v>
      </c>
      <c r="X119" s="50">
        <f t="shared" si="241"/>
        <v>93.692470207898467</v>
      </c>
      <c r="Y119" s="50">
        <f t="shared" si="241"/>
        <v>61.373404226728084</v>
      </c>
      <c r="Z119" s="14" t="str">
        <f>+N119</f>
        <v>หนองหาน,รพช.</v>
      </c>
      <c r="AA119" s="15">
        <f t="shared" ref="AA119:AK119" si="242">+O119/100</f>
        <v>1.7400100410703861E-2</v>
      </c>
      <c r="AB119" s="15">
        <f t="shared" si="242"/>
        <v>0.24570368323534977</v>
      </c>
      <c r="AC119" s="15">
        <f t="shared" si="242"/>
        <v>0.14846996309410374</v>
      </c>
      <c r="AD119" s="15">
        <f t="shared" si="242"/>
        <v>0.3882042536453707</v>
      </c>
      <c r="AE119" s="15">
        <f t="shared" si="242"/>
        <v>-5.7692408373318065E-2</v>
      </c>
      <c r="AF119" s="15">
        <f t="shared" si="242"/>
        <v>0.10579664733919483</v>
      </c>
      <c r="AG119" s="15">
        <f t="shared" si="242"/>
        <v>0.18286257413929938</v>
      </c>
      <c r="AH119" s="15">
        <f t="shared" si="242"/>
        <v>4.0931258470732292E-2</v>
      </c>
      <c r="AI119" s="15">
        <f t="shared" si="242"/>
        <v>0.14931693897172596</v>
      </c>
      <c r="AJ119" s="15">
        <f t="shared" si="242"/>
        <v>0.93692470207898471</v>
      </c>
      <c r="AK119" s="15">
        <f t="shared" si="242"/>
        <v>0.61373404226728079</v>
      </c>
      <c r="AL119" s="14" t="str">
        <f>+Z119</f>
        <v>หนองหาน,รพช.</v>
      </c>
      <c r="AM119" s="16" t="str">
        <f>+IF(AND(C119&lt;C128),"OK","Not OK")</f>
        <v>OK</v>
      </c>
      <c r="AN119" s="16" t="str">
        <f t="shared" ref="AN119:AW119" si="243">+IF(AND(D119&lt;D128),"OK","Not OK")</f>
        <v>OK</v>
      </c>
      <c r="AO119" s="16" t="str">
        <f t="shared" si="243"/>
        <v>OK</v>
      </c>
      <c r="AP119" s="16" t="str">
        <f t="shared" si="243"/>
        <v>Not OK</v>
      </c>
      <c r="AQ119" s="16" t="str">
        <f t="shared" si="243"/>
        <v>OK</v>
      </c>
      <c r="AR119" s="16" t="str">
        <f t="shared" si="243"/>
        <v>OK</v>
      </c>
      <c r="AS119" s="16" t="str">
        <f t="shared" si="243"/>
        <v>OK</v>
      </c>
      <c r="AT119" s="16" t="str">
        <f t="shared" si="243"/>
        <v>OK</v>
      </c>
      <c r="AU119" s="16" t="str">
        <f t="shared" si="243"/>
        <v>OK</v>
      </c>
      <c r="AV119" s="16" t="str">
        <f t="shared" si="243"/>
        <v>Not OK</v>
      </c>
      <c r="AW119" s="16" t="str">
        <f t="shared" si="243"/>
        <v>OK</v>
      </c>
    </row>
    <row r="120" spans="1:49" ht="13.5" customHeight="1">
      <c r="A120" s="253" t="str">
        <f>+'8.คำนวณ'!E74</f>
        <v>อุดรธานี</v>
      </c>
      <c r="B120" s="14" t="str">
        <f>+'8.คำนวณ'!G74</f>
        <v>บ้านผือ,รพช.</v>
      </c>
      <c r="C120" s="264">
        <f>+'8.คำนวณ'!X74</f>
        <v>4808.5340275959543</v>
      </c>
      <c r="D120" s="264">
        <f>+'8.คำนวณ'!Y74</f>
        <v>3.3945984576496113</v>
      </c>
      <c r="E120" s="264">
        <f>+'8.คำนวณ'!Z74</f>
        <v>1036.8525883038083</v>
      </c>
      <c r="F120" s="264">
        <f>+'8.คำนวณ'!AA74</f>
        <v>453.66540163906672</v>
      </c>
      <c r="G120" s="264">
        <f>+'8.คำนวณ'!AB74</f>
        <v>291.63422061427354</v>
      </c>
      <c r="H120" s="264">
        <f>+'8.คำนวณ'!AC74</f>
        <v>228.82237962433962</v>
      </c>
      <c r="I120" s="264">
        <f>+'8.คำนวณ'!AD74</f>
        <v>290.02251834330309</v>
      </c>
      <c r="J120" s="264">
        <f>+'8.คำนวณ'!AE74</f>
        <v>465.00270495070566</v>
      </c>
      <c r="K120" s="264">
        <f>+'8.คำนวณ'!AF74</f>
        <v>200.35824241415207</v>
      </c>
      <c r="L120" s="264">
        <f>+'8.คำนวณ'!AG74</f>
        <v>0.92622437792351242</v>
      </c>
      <c r="M120" s="264">
        <f>+'8.คำนวณ'!AH74</f>
        <v>96.062851849114111</v>
      </c>
      <c r="N120" s="14" t="str">
        <f t="shared" ref="N120:N125" si="244">+B120</f>
        <v>บ้านผือ,รพช.</v>
      </c>
      <c r="O120" s="50">
        <f t="shared" ref="O120:Y120" si="245">+(C120-C126)*100/C126</f>
        <v>-31.178154496784529</v>
      </c>
      <c r="P120" s="50">
        <f t="shared" si="245"/>
        <v>-92.683556985074546</v>
      </c>
      <c r="Q120" s="50">
        <f t="shared" si="245"/>
        <v>-32.514358923711598</v>
      </c>
      <c r="R120" s="50">
        <f t="shared" si="245"/>
        <v>-36.909424633913318</v>
      </c>
      <c r="S120" s="50">
        <f t="shared" si="245"/>
        <v>-45.963129351276386</v>
      </c>
      <c r="T120" s="50">
        <f t="shared" si="245"/>
        <v>-47.116082589761177</v>
      </c>
      <c r="U120" s="50">
        <f t="shared" si="245"/>
        <v>-53.591580218020354</v>
      </c>
      <c r="V120" s="50">
        <f t="shared" si="245"/>
        <v>-5.6557284573869664</v>
      </c>
      <c r="W120" s="50">
        <f t="shared" si="245"/>
        <v>-27.55902094851978</v>
      </c>
      <c r="X120" s="50">
        <f t="shared" si="245"/>
        <v>-97.111340286239525</v>
      </c>
      <c r="Y120" s="50">
        <f t="shared" si="245"/>
        <v>-21.123345564912832</v>
      </c>
      <c r="Z120" s="14" t="str">
        <f t="shared" ref="Z120:Z125" si="246">+N120</f>
        <v>บ้านผือ,รพช.</v>
      </c>
      <c r="AA120" s="15">
        <f t="shared" ref="AA120:AA125" si="247">+O120/100</f>
        <v>-0.31178154496784527</v>
      </c>
      <c r="AB120" s="15">
        <f t="shared" ref="AB120:AB125" si="248">+P120/100</f>
        <v>-0.92683556985074544</v>
      </c>
      <c r="AC120" s="15">
        <f t="shared" ref="AC120:AC125" si="249">+Q120/100</f>
        <v>-0.32514358923711595</v>
      </c>
      <c r="AD120" s="15">
        <f t="shared" ref="AD120:AD125" si="250">+R120/100</f>
        <v>-0.36909424633913318</v>
      </c>
      <c r="AE120" s="15">
        <f t="shared" ref="AE120:AE125" si="251">+S120/100</f>
        <v>-0.45963129351276388</v>
      </c>
      <c r="AF120" s="15">
        <f t="shared" ref="AF120:AF125" si="252">+T120/100</f>
        <v>-0.47116082589761177</v>
      </c>
      <c r="AG120" s="15">
        <f t="shared" ref="AG120:AG125" si="253">+U120/100</f>
        <v>-0.53591580218020352</v>
      </c>
      <c r="AH120" s="15">
        <f t="shared" ref="AH120:AH125" si="254">+V120/100</f>
        <v>-5.6557284573869666E-2</v>
      </c>
      <c r="AI120" s="15">
        <f t="shared" ref="AI120:AI125" si="255">+W120/100</f>
        <v>-0.2755902094851978</v>
      </c>
      <c r="AJ120" s="15">
        <f t="shared" ref="AJ120:AJ125" si="256">+X120/100</f>
        <v>-0.97111340286239523</v>
      </c>
      <c r="AK120" s="15">
        <f t="shared" ref="AK120:AK125" si="257">+Y120/100</f>
        <v>-0.21123345564912832</v>
      </c>
      <c r="AL120" s="14" t="str">
        <f t="shared" ref="AL120:AL125" si="258">+Z120</f>
        <v>บ้านผือ,รพช.</v>
      </c>
      <c r="AM120" s="16" t="str">
        <f>+IF(AND(C120&lt;C128),"OK","Not OK")</f>
        <v>OK</v>
      </c>
      <c r="AN120" s="16" t="str">
        <f t="shared" ref="AN120:AW120" si="259">+IF(AND(D120&lt;D128),"OK","Not OK")</f>
        <v>OK</v>
      </c>
      <c r="AO120" s="16" t="str">
        <f t="shared" si="259"/>
        <v>OK</v>
      </c>
      <c r="AP120" s="16" t="str">
        <f t="shared" si="259"/>
        <v>OK</v>
      </c>
      <c r="AQ120" s="16" t="str">
        <f t="shared" si="259"/>
        <v>OK</v>
      </c>
      <c r="AR120" s="16" t="str">
        <f t="shared" si="259"/>
        <v>OK</v>
      </c>
      <c r="AS120" s="16" t="str">
        <f t="shared" si="259"/>
        <v>OK</v>
      </c>
      <c r="AT120" s="16" t="str">
        <f t="shared" si="259"/>
        <v>OK</v>
      </c>
      <c r="AU120" s="16" t="str">
        <f t="shared" si="259"/>
        <v>OK</v>
      </c>
      <c r="AV120" s="16" t="str">
        <f t="shared" si="259"/>
        <v>OK</v>
      </c>
      <c r="AW120" s="16" t="str">
        <f t="shared" si="259"/>
        <v>OK</v>
      </c>
    </row>
    <row r="121" spans="1:49" ht="13.5" customHeight="1">
      <c r="A121" s="253" t="str">
        <f>+'8.คำนวณ'!E75</f>
        <v>อุดรธานี</v>
      </c>
      <c r="B121" s="14" t="str">
        <f>+'8.คำนวณ'!G75</f>
        <v>เพ็ญ,รพช.</v>
      </c>
      <c r="C121" s="264">
        <f>+'8.คำนวณ'!X75</f>
        <v>7296.4670577294592</v>
      </c>
      <c r="D121" s="264">
        <f>+'8.คำนวณ'!Y75</f>
        <v>58.566399791016039</v>
      </c>
      <c r="E121" s="264">
        <f>+'8.คำนวณ'!Z75</f>
        <v>1632.5135925115628</v>
      </c>
      <c r="F121" s="264">
        <f>+'8.คำนวณ'!AA75</f>
        <v>673.44317287753108</v>
      </c>
      <c r="G121" s="264">
        <f>+'8.คำนวณ'!AB75</f>
        <v>354.81305473454046</v>
      </c>
      <c r="H121" s="264">
        <f>+'8.คำนวณ'!AC75</f>
        <v>473.68427639393258</v>
      </c>
      <c r="I121" s="264">
        <f>+'8.คำนวณ'!AD75</f>
        <v>1129.1858987111361</v>
      </c>
      <c r="J121" s="264">
        <f>+'8.คำนวณ'!AE75</f>
        <v>572.24764864890687</v>
      </c>
      <c r="K121" s="264">
        <f>+'8.คำนวณ'!AF75</f>
        <v>353.33215908192352</v>
      </c>
      <c r="L121" s="264">
        <f>+'8.คำนวณ'!AG75</f>
        <v>36.678590102123401</v>
      </c>
      <c r="M121" s="264">
        <f>+'8.คำนวณ'!AH75</f>
        <v>322.66072490804009</v>
      </c>
      <c r="N121" s="14" t="str">
        <f t="shared" si="244"/>
        <v>เพ็ญ,รพช.</v>
      </c>
      <c r="O121" s="50">
        <f>+(C121-C126)*100/C126</f>
        <v>4.4302329326372769</v>
      </c>
      <c r="P121" s="50">
        <f t="shared" ref="P121:Y121" si="260">+(D121-D126)*100/D126</f>
        <v>26.229282198224318</v>
      </c>
      <c r="Q121" s="50">
        <f t="shared" si="260"/>
        <v>6.2554384289352738</v>
      </c>
      <c r="R121" s="50">
        <f t="shared" si="260"/>
        <v>-6.3452555568486364</v>
      </c>
      <c r="S121" s="50">
        <f t="shared" si="260"/>
        <v>-34.256730562056461</v>
      </c>
      <c r="T121" s="50">
        <f t="shared" si="260"/>
        <v>9.4747821103460605</v>
      </c>
      <c r="U121" s="50">
        <f t="shared" si="260"/>
        <v>80.68849790914318</v>
      </c>
      <c r="V121" s="50">
        <f t="shared" si="260"/>
        <v>16.103168818077123</v>
      </c>
      <c r="W121" s="50">
        <f t="shared" si="260"/>
        <v>27.749810668432847</v>
      </c>
      <c r="X121" s="50">
        <f t="shared" si="260"/>
        <v>14.391251311123902</v>
      </c>
      <c r="Y121" s="50">
        <f t="shared" si="260"/>
        <v>164.93486304488579</v>
      </c>
      <c r="Z121" s="14" t="str">
        <f t="shared" si="246"/>
        <v>เพ็ญ,รพช.</v>
      </c>
      <c r="AA121" s="15">
        <f t="shared" si="247"/>
        <v>4.430232932637277E-2</v>
      </c>
      <c r="AB121" s="15">
        <f t="shared" si="248"/>
        <v>0.26229282198224319</v>
      </c>
      <c r="AC121" s="15">
        <f t="shared" si="249"/>
        <v>6.2554384289352741E-2</v>
      </c>
      <c r="AD121" s="15">
        <f t="shared" si="250"/>
        <v>-6.3452555568486363E-2</v>
      </c>
      <c r="AE121" s="15">
        <f t="shared" si="251"/>
        <v>-0.34256730562056459</v>
      </c>
      <c r="AF121" s="15">
        <f t="shared" si="252"/>
        <v>9.4747821103460611E-2</v>
      </c>
      <c r="AG121" s="15">
        <f t="shared" si="253"/>
        <v>0.80688497909143175</v>
      </c>
      <c r="AH121" s="15">
        <f t="shared" si="254"/>
        <v>0.16103168818077124</v>
      </c>
      <c r="AI121" s="15">
        <f t="shared" si="255"/>
        <v>0.27749810668432845</v>
      </c>
      <c r="AJ121" s="15">
        <f t="shared" si="256"/>
        <v>0.14391251311123901</v>
      </c>
      <c r="AK121" s="15">
        <f t="shared" si="257"/>
        <v>1.6493486304488578</v>
      </c>
      <c r="AL121" s="14" t="str">
        <f t="shared" si="258"/>
        <v>เพ็ญ,รพช.</v>
      </c>
      <c r="AM121" s="16" t="str">
        <f>+IF(AND(C121&lt;C128),"OK","Not OK")</f>
        <v>OK</v>
      </c>
      <c r="AN121" s="16" t="str">
        <f t="shared" ref="AN121:AW121" si="261">+IF(AND(D121&lt;D128),"OK","Not OK")</f>
        <v>OK</v>
      </c>
      <c r="AO121" s="16" t="str">
        <f t="shared" si="261"/>
        <v>OK</v>
      </c>
      <c r="AP121" s="16" t="str">
        <f t="shared" si="261"/>
        <v>OK</v>
      </c>
      <c r="AQ121" s="16" t="str">
        <f t="shared" si="261"/>
        <v>OK</v>
      </c>
      <c r="AR121" s="16" t="str">
        <f t="shared" si="261"/>
        <v>OK</v>
      </c>
      <c r="AS121" s="16" t="str">
        <f t="shared" si="261"/>
        <v>Not OK</v>
      </c>
      <c r="AT121" s="16" t="str">
        <f t="shared" si="261"/>
        <v>Not OK</v>
      </c>
      <c r="AU121" s="16" t="str">
        <f t="shared" si="261"/>
        <v>Not OK</v>
      </c>
      <c r="AV121" s="16" t="str">
        <f t="shared" si="261"/>
        <v>OK</v>
      </c>
      <c r="AW121" s="16" t="str">
        <f t="shared" si="261"/>
        <v>Not OK</v>
      </c>
    </row>
    <row r="122" spans="1:49" ht="13.5" customHeight="1">
      <c r="A122" s="253" t="str">
        <f>+'8.คำนวณ'!E76</f>
        <v>เลย</v>
      </c>
      <c r="B122" s="14" t="str">
        <f>+'8.คำนวณ'!G76</f>
        <v>วังสะพุง,รพช.</v>
      </c>
      <c r="C122" s="264">
        <f>+'8.คำนวณ'!X76</f>
        <v>7263.6352444194827</v>
      </c>
      <c r="D122" s="264">
        <f>+'8.คำนวณ'!Y76</f>
        <v>19.488102450762504</v>
      </c>
      <c r="E122" s="264">
        <f>+'8.คำนวณ'!Z76</f>
        <v>1494.3597931999645</v>
      </c>
      <c r="F122" s="264">
        <f>+'8.คำนวณ'!AA76</f>
        <v>608.57484070982809</v>
      </c>
      <c r="G122" s="264">
        <f>+'8.คำนวณ'!AB76</f>
        <v>668.38055845160454</v>
      </c>
      <c r="H122" s="264">
        <f>+'8.คำนวณ'!AC76</f>
        <v>598.81463225163827</v>
      </c>
      <c r="I122" s="264">
        <f>+'8.คำนวณ'!AD76</f>
        <v>484.09513022215469</v>
      </c>
      <c r="J122" s="264">
        <f>+'8.คำนวณ'!AE76</f>
        <v>572.49474966580931</v>
      </c>
      <c r="K122" s="264">
        <f>+'8.คำนวณ'!AF76</f>
        <v>255.19346306917799</v>
      </c>
      <c r="L122" s="264">
        <f>+'8.คำนวณ'!AG76</f>
        <v>5.4172419547192829</v>
      </c>
      <c r="M122" s="264">
        <f>+'8.คำนวณ'!AH76</f>
        <v>156.7478011464668</v>
      </c>
      <c r="N122" s="14" t="str">
        <f t="shared" si="244"/>
        <v>วังสะพุง,รพช.</v>
      </c>
      <c r="O122" s="50">
        <f>+(C122-C126)*100/C126</f>
        <v>3.9603296377365469</v>
      </c>
      <c r="P122" s="50">
        <f t="shared" ref="P122:Y122" si="262">+(D122-D126)*100/D126</f>
        <v>-57.99691986287057</v>
      </c>
      <c r="Q122" s="50">
        <f t="shared" si="262"/>
        <v>-2.7365801268753343</v>
      </c>
      <c r="R122" s="50">
        <f t="shared" si="262"/>
        <v>-15.366398418333237</v>
      </c>
      <c r="S122" s="50">
        <f t="shared" si="262"/>
        <v>23.844155549018968</v>
      </c>
      <c r="T122" s="50">
        <f t="shared" si="262"/>
        <v>38.394083690709564</v>
      </c>
      <c r="U122" s="50">
        <f t="shared" si="262"/>
        <v>-22.536739057039423</v>
      </c>
      <c r="V122" s="50">
        <f t="shared" si="262"/>
        <v>16.153303075768314</v>
      </c>
      <c r="W122" s="50">
        <f t="shared" si="262"/>
        <v>-7.7329482954016733</v>
      </c>
      <c r="X122" s="50">
        <f t="shared" si="262"/>
        <v>-83.104991655075011</v>
      </c>
      <c r="Y122" s="50">
        <f t="shared" si="262"/>
        <v>28.704716823412106</v>
      </c>
      <c r="Z122" s="14" t="str">
        <f t="shared" si="246"/>
        <v>วังสะพุง,รพช.</v>
      </c>
      <c r="AA122" s="15">
        <f t="shared" si="247"/>
        <v>3.9603296377365468E-2</v>
      </c>
      <c r="AB122" s="15">
        <f t="shared" si="248"/>
        <v>-0.57996919862870566</v>
      </c>
      <c r="AC122" s="15">
        <f t="shared" si="249"/>
        <v>-2.7365801268753341E-2</v>
      </c>
      <c r="AD122" s="15">
        <f t="shared" si="250"/>
        <v>-0.15366398418333238</v>
      </c>
      <c r="AE122" s="15">
        <f t="shared" si="251"/>
        <v>0.23844155549018967</v>
      </c>
      <c r="AF122" s="15">
        <f t="shared" si="252"/>
        <v>0.38394083690709563</v>
      </c>
      <c r="AG122" s="15">
        <f t="shared" si="253"/>
        <v>-0.22536739057039423</v>
      </c>
      <c r="AH122" s="15">
        <f t="shared" si="254"/>
        <v>0.16153303075768313</v>
      </c>
      <c r="AI122" s="15">
        <f t="shared" si="255"/>
        <v>-7.7329482954016732E-2</v>
      </c>
      <c r="AJ122" s="15">
        <f t="shared" si="256"/>
        <v>-0.83104991655075011</v>
      </c>
      <c r="AK122" s="15">
        <f t="shared" si="257"/>
        <v>0.28704716823412108</v>
      </c>
      <c r="AL122" s="14" t="str">
        <f t="shared" si="258"/>
        <v>วังสะพุง,รพช.</v>
      </c>
      <c r="AM122" s="16" t="str">
        <f>+IF(AND(C122&lt;C128),"OK","Not OK")</f>
        <v>OK</v>
      </c>
      <c r="AN122" s="16" t="str">
        <f t="shared" ref="AN122:AW122" si="263">+IF(AND(D122&lt;D128),"OK","Not OK")</f>
        <v>OK</v>
      </c>
      <c r="AO122" s="16" t="str">
        <f t="shared" si="263"/>
        <v>OK</v>
      </c>
      <c r="AP122" s="16" t="str">
        <f t="shared" si="263"/>
        <v>OK</v>
      </c>
      <c r="AQ122" s="16" t="str">
        <f t="shared" si="263"/>
        <v>OK</v>
      </c>
      <c r="AR122" s="16" t="str">
        <f t="shared" si="263"/>
        <v>Not OK</v>
      </c>
      <c r="AS122" s="16" t="str">
        <f t="shared" si="263"/>
        <v>OK</v>
      </c>
      <c r="AT122" s="16" t="str">
        <f t="shared" si="263"/>
        <v>Not OK</v>
      </c>
      <c r="AU122" s="16" t="str">
        <f t="shared" si="263"/>
        <v>OK</v>
      </c>
      <c r="AV122" s="16" t="str">
        <f t="shared" si="263"/>
        <v>OK</v>
      </c>
      <c r="AW122" s="16" t="str">
        <f t="shared" si="263"/>
        <v>OK</v>
      </c>
    </row>
    <row r="123" spans="1:49" ht="13.5" customHeight="1">
      <c r="A123" s="253" t="str">
        <f>+'8.คำนวณ'!E77</f>
        <v>หนองคาย</v>
      </c>
      <c r="B123" s="14" t="str">
        <f>+'8.คำนวณ'!G77</f>
        <v>โพนพิสัย,รพช.</v>
      </c>
      <c r="C123" s="264">
        <f>+'8.คำนวณ'!X77</f>
        <v>9683.3266839123462</v>
      </c>
      <c r="D123" s="264">
        <f>+'8.คำนวณ'!Y77</f>
        <v>79.263865487933501</v>
      </c>
      <c r="E123" s="264">
        <f>+'8.คำนวณ'!Z77</f>
        <v>1896.9599072710751</v>
      </c>
      <c r="F123" s="264">
        <f>+'8.คำนวณ'!AA77</f>
        <v>549.39880810012528</v>
      </c>
      <c r="G123" s="264">
        <f>+'8.คำนวณ'!AB77</f>
        <v>610.3778511020455</v>
      </c>
      <c r="H123" s="264">
        <f>+'8.คำนวณ'!AC77</f>
        <v>296.6872979310491</v>
      </c>
      <c r="I123" s="264">
        <f>+'8.คำนวณ'!AD77</f>
        <v>688.28712301547432</v>
      </c>
      <c r="J123" s="264">
        <f>+'8.คำนวณ'!AE77</f>
        <v>492.72306463914117</v>
      </c>
      <c r="K123" s="264">
        <f>+'8.คำนวณ'!AF77</f>
        <v>368.21185651260907</v>
      </c>
      <c r="L123" s="264">
        <f>+'8.คำนวณ'!AG77</f>
        <v>72.291916895953548</v>
      </c>
      <c r="M123" s="264">
        <f>+'8.คำนวณ'!AH77</f>
        <v>0</v>
      </c>
      <c r="N123" s="14" t="str">
        <f t="shared" si="244"/>
        <v>โพนพิสัย,รพช.</v>
      </c>
      <c r="O123" s="50">
        <f>+(C123-C126)*100/C126</f>
        <v>38.592013526950289</v>
      </c>
      <c r="P123" s="50">
        <f t="shared" ref="P123:Y123" si="264">+(D123-D126)*100/D126</f>
        <v>70.838926082208346</v>
      </c>
      <c r="Q123" s="50">
        <f t="shared" si="264"/>
        <v>23.467459967119908</v>
      </c>
      <c r="R123" s="50">
        <f t="shared" si="264"/>
        <v>-23.595921612607519</v>
      </c>
      <c r="S123" s="50">
        <f t="shared" si="264"/>
        <v>13.096840684110107</v>
      </c>
      <c r="T123" s="50">
        <f t="shared" si="264"/>
        <v>-31.431590798894081</v>
      </c>
      <c r="U123" s="50">
        <f t="shared" si="264"/>
        <v>10.137371118275368</v>
      </c>
      <c r="V123" s="50">
        <f t="shared" si="264"/>
        <v>-3.155226688092673E-2</v>
      </c>
      <c r="W123" s="50">
        <f t="shared" si="264"/>
        <v>33.129673442635941</v>
      </c>
      <c r="X123" s="50">
        <f t="shared" si="264"/>
        <v>125.46021562942148</v>
      </c>
      <c r="Y123" s="50">
        <f t="shared" si="264"/>
        <v>-100</v>
      </c>
      <c r="Z123" s="14" t="str">
        <f t="shared" si="246"/>
        <v>โพนพิสัย,รพช.</v>
      </c>
      <c r="AA123" s="15">
        <f t="shared" si="247"/>
        <v>0.38592013526950292</v>
      </c>
      <c r="AB123" s="15">
        <f t="shared" si="248"/>
        <v>0.70838926082208342</v>
      </c>
      <c r="AC123" s="15">
        <f t="shared" si="249"/>
        <v>0.23467459967119908</v>
      </c>
      <c r="AD123" s="15">
        <f t="shared" si="250"/>
        <v>-0.23595921612607518</v>
      </c>
      <c r="AE123" s="15">
        <f t="shared" si="251"/>
        <v>0.13096840684110109</v>
      </c>
      <c r="AF123" s="15">
        <f t="shared" si="252"/>
        <v>-0.31431590798894082</v>
      </c>
      <c r="AG123" s="15">
        <f t="shared" si="253"/>
        <v>0.10137371118275368</v>
      </c>
      <c r="AH123" s="15">
        <f t="shared" si="254"/>
        <v>-3.1552266880926729E-4</v>
      </c>
      <c r="AI123" s="15">
        <f t="shared" si="255"/>
        <v>0.33129673442635943</v>
      </c>
      <c r="AJ123" s="15">
        <f t="shared" si="256"/>
        <v>1.2546021562942149</v>
      </c>
      <c r="AK123" s="15">
        <f t="shared" si="257"/>
        <v>-1</v>
      </c>
      <c r="AL123" s="14" t="str">
        <f t="shared" si="258"/>
        <v>โพนพิสัย,รพช.</v>
      </c>
      <c r="AM123" s="16" t="str">
        <f>+IF(AND(C123&lt;C128),"OK","Not OK")</f>
        <v>Not OK</v>
      </c>
      <c r="AN123" s="16" t="str">
        <f t="shared" ref="AN123:AW123" si="265">+IF(AND(D123&lt;D128),"OK","Not OK")</f>
        <v>Not OK</v>
      </c>
      <c r="AO123" s="16" t="str">
        <f t="shared" si="265"/>
        <v>Not OK</v>
      </c>
      <c r="AP123" s="16" t="str">
        <f t="shared" si="265"/>
        <v>OK</v>
      </c>
      <c r="AQ123" s="16" t="str">
        <f t="shared" si="265"/>
        <v>OK</v>
      </c>
      <c r="AR123" s="16" t="str">
        <f t="shared" si="265"/>
        <v>OK</v>
      </c>
      <c r="AS123" s="16" t="str">
        <f t="shared" si="265"/>
        <v>OK</v>
      </c>
      <c r="AT123" s="16" t="str">
        <f t="shared" si="265"/>
        <v>OK</v>
      </c>
      <c r="AU123" s="16" t="str">
        <f t="shared" si="265"/>
        <v>Not OK</v>
      </c>
      <c r="AV123" s="16" t="str">
        <f t="shared" si="265"/>
        <v>Not OK</v>
      </c>
      <c r="AW123" s="16" t="str">
        <f t="shared" si="265"/>
        <v>OK</v>
      </c>
    </row>
    <row r="124" spans="1:49" ht="13.5" customHeight="1">
      <c r="A124" s="253" t="str">
        <f>+'8.คำนวณ'!E78</f>
        <v>อุดรธานี</v>
      </c>
      <c r="B124" s="14" t="str">
        <f>+'8.คำนวณ'!G78</f>
        <v>สมเด็จพระยุพราชบ้านดุง,รพช.</v>
      </c>
      <c r="C124" s="264">
        <f>+'8.คำนวณ'!X78</f>
        <v>5162.8854037683877</v>
      </c>
      <c r="D124" s="264">
        <f>+'8.คำนวณ'!Y78</f>
        <v>29.19940717570968</v>
      </c>
      <c r="E124" s="264">
        <f>+'8.คำนวณ'!Z78</f>
        <v>1286.389378719005</v>
      </c>
      <c r="F124" s="264">
        <f>+'8.คำนวณ'!AA78</f>
        <v>810.28874239829395</v>
      </c>
      <c r="G124" s="264">
        <f>+'8.คำนวณ'!AB78</f>
        <v>696.16762416408176</v>
      </c>
      <c r="H124" s="264">
        <f>+'8.คำนวณ'!AC78</f>
        <v>378.45275739652669</v>
      </c>
      <c r="I124" s="264">
        <f>+'8.คำนวณ'!AD78</f>
        <v>801.3331427882365</v>
      </c>
      <c r="J124" s="264">
        <f>+'8.คำนวณ'!AE78</f>
        <v>383.61848209488846</v>
      </c>
      <c r="K124" s="264">
        <f>+'8.คำนวณ'!AF78</f>
        <v>208.67570193137124</v>
      </c>
      <c r="L124" s="264">
        <f>+'8.คำนวณ'!AG78</f>
        <v>8.1330497762547367</v>
      </c>
      <c r="M124" s="264">
        <f>+'8.คำนวณ'!AH78</f>
        <v>37.427437029830941</v>
      </c>
      <c r="N124" s="14" t="str">
        <f t="shared" si="244"/>
        <v>สมเด็จพระยุพราชบ้านดุง,รพช.</v>
      </c>
      <c r="O124" s="50">
        <f>+(C124-C126)*100/C126</f>
        <v>-26.106522368398942</v>
      </c>
      <c r="P124" s="50">
        <f t="shared" ref="P124:Y124" si="266">+(D124-D126)*100/D126</f>
        <v>-37.065958953329577</v>
      </c>
      <c r="Q124" s="50">
        <f t="shared" si="266"/>
        <v>-16.272753836109079</v>
      </c>
      <c r="R124" s="50">
        <f t="shared" si="266"/>
        <v>12.685655079430463</v>
      </c>
      <c r="S124" s="50">
        <f t="shared" si="266"/>
        <v>28.99281770687557</v>
      </c>
      <c r="T124" s="50">
        <f t="shared" si="266"/>
        <v>-12.534497723988398</v>
      </c>
      <c r="U124" s="50">
        <f t="shared" si="266"/>
        <v>28.226611809876516</v>
      </c>
      <c r="V124" s="50">
        <f t="shared" si="266"/>
        <v>-22.167751158862867</v>
      </c>
      <c r="W124" s="50">
        <f t="shared" si="266"/>
        <v>-24.551782996197584</v>
      </c>
      <c r="X124" s="50">
        <f t="shared" si="266"/>
        <v>-74.635073532240938</v>
      </c>
      <c r="Y124" s="50">
        <f t="shared" si="266"/>
        <v>-69.268546996398754</v>
      </c>
      <c r="Z124" s="14" t="str">
        <f t="shared" si="246"/>
        <v>สมเด็จพระยุพราชบ้านดุง,รพช.</v>
      </c>
      <c r="AA124" s="15">
        <f t="shared" si="247"/>
        <v>-0.26106522368398943</v>
      </c>
      <c r="AB124" s="15">
        <f t="shared" si="248"/>
        <v>-0.37065958953329575</v>
      </c>
      <c r="AC124" s="15">
        <f t="shared" si="249"/>
        <v>-0.16272753836109077</v>
      </c>
      <c r="AD124" s="15">
        <f t="shared" si="250"/>
        <v>0.12685655079430463</v>
      </c>
      <c r="AE124" s="15">
        <f t="shared" si="251"/>
        <v>0.28992817706875568</v>
      </c>
      <c r="AF124" s="15">
        <f t="shared" si="252"/>
        <v>-0.12534497723988397</v>
      </c>
      <c r="AG124" s="15">
        <f t="shared" si="253"/>
        <v>0.28226611809876517</v>
      </c>
      <c r="AH124" s="15">
        <f t="shared" si="254"/>
        <v>-0.22167751158862867</v>
      </c>
      <c r="AI124" s="15">
        <f t="shared" si="255"/>
        <v>-0.24551782996197585</v>
      </c>
      <c r="AJ124" s="15">
        <f t="shared" si="256"/>
        <v>-0.74635073532240936</v>
      </c>
      <c r="AK124" s="15">
        <f t="shared" si="257"/>
        <v>-0.6926854699639875</v>
      </c>
      <c r="AL124" s="14" t="str">
        <f t="shared" si="258"/>
        <v>สมเด็จพระยุพราชบ้านดุง,รพช.</v>
      </c>
      <c r="AM124" s="16" t="str">
        <f>+IF(AND(C124&lt;C128),"OK","Not OK")</f>
        <v>OK</v>
      </c>
      <c r="AN124" s="16" t="str">
        <f t="shared" ref="AN124:AW124" si="267">+IF(AND(D124&lt;D128),"OK","Not OK")</f>
        <v>OK</v>
      </c>
      <c r="AO124" s="16" t="str">
        <f t="shared" si="267"/>
        <v>OK</v>
      </c>
      <c r="AP124" s="16" t="str">
        <f t="shared" si="267"/>
        <v>OK</v>
      </c>
      <c r="AQ124" s="16" t="str">
        <f t="shared" si="267"/>
        <v>OK</v>
      </c>
      <c r="AR124" s="16" t="str">
        <f t="shared" si="267"/>
        <v>OK</v>
      </c>
      <c r="AS124" s="16" t="str">
        <f t="shared" si="267"/>
        <v>OK</v>
      </c>
      <c r="AT124" s="16" t="str">
        <f t="shared" si="267"/>
        <v>OK</v>
      </c>
      <c r="AU124" s="16" t="str">
        <f t="shared" si="267"/>
        <v>OK</v>
      </c>
      <c r="AV124" s="16" t="str">
        <f t="shared" si="267"/>
        <v>OK</v>
      </c>
      <c r="AW124" s="16" t="str">
        <f t="shared" si="267"/>
        <v>OK</v>
      </c>
    </row>
    <row r="125" spans="1:49" ht="13.5" customHeight="1">
      <c r="A125" s="253" t="str">
        <f>+'8.คำนวณ'!E79</f>
        <v>นครพนม</v>
      </c>
      <c r="B125" s="14" t="str">
        <f>+'8.คำนวณ'!G79</f>
        <v>สมเด็จพระยุพราชธาตุพนม,รพช.</v>
      </c>
      <c r="C125" s="264">
        <f>+'8.คำนวณ'!X79</f>
        <v>7585.1570609558012</v>
      </c>
      <c r="D125" s="264">
        <f>+'8.คำนวณ'!Y79</f>
        <v>77.068799891473446</v>
      </c>
      <c r="E125" s="264">
        <f>+'8.คำนวณ'!Z79</f>
        <v>1643.2432248479574</v>
      </c>
      <c r="F125" s="264">
        <f>+'8.คำนวณ'!AA79</f>
        <v>939.90301365127971</v>
      </c>
      <c r="G125" s="264">
        <f>+'8.คำนวณ'!AB79</f>
        <v>647.93222811241662</v>
      </c>
      <c r="H125" s="264">
        <f>+'8.คำนวณ'!AC79</f>
        <v>573.88988451421983</v>
      </c>
      <c r="I125" s="264">
        <f>+'8.คำนวณ'!AD79</f>
        <v>242.40971847057938</v>
      </c>
      <c r="J125" s="264">
        <f>+'8.คำนวณ'!AE79</f>
        <v>451.01068351138161</v>
      </c>
      <c r="K125" s="264">
        <f>+'8.คำนวณ'!AF79</f>
        <v>232.4184335867524</v>
      </c>
      <c r="L125" s="264">
        <f>+'8.คำนวณ'!AG79</f>
        <v>38.896216765052628</v>
      </c>
      <c r="M125" s="264">
        <f>+'8.คำนวณ'!AH79</f>
        <v>43.087512609667009</v>
      </c>
      <c r="N125" s="14" t="str">
        <f t="shared" si="244"/>
        <v>สมเด็จพระยุพราชธาตุพนม,รพช.</v>
      </c>
      <c r="O125" s="50">
        <f>+(C125-C126)*100/C126</f>
        <v>8.562090726788993</v>
      </c>
      <c r="P125" s="50">
        <f t="shared" ref="P125:Y125" si="268">+(D125-D126)*100/D126</f>
        <v>66.107859197306979</v>
      </c>
      <c r="Q125" s="50">
        <f t="shared" si="268"/>
        <v>6.9537981812304555</v>
      </c>
      <c r="R125" s="50">
        <f t="shared" si="268"/>
        <v>30.710919777735182</v>
      </c>
      <c r="S125" s="50">
        <f t="shared" si="268"/>
        <v>20.055286810660121</v>
      </c>
      <c r="T125" s="50">
        <f t="shared" si="268"/>
        <v>32.633640577668594</v>
      </c>
      <c r="U125" s="50">
        <f t="shared" si="268"/>
        <v>-61.210418976165258</v>
      </c>
      <c r="V125" s="50">
        <f t="shared" si="268"/>
        <v>-8.4945658577878724</v>
      </c>
      <c r="W125" s="50">
        <f t="shared" si="268"/>
        <v>-15.967425768122318</v>
      </c>
      <c r="X125" s="50">
        <f t="shared" si="268"/>
        <v>21.307468325111586</v>
      </c>
      <c r="Y125" s="50">
        <f t="shared" si="268"/>
        <v>-64.621091533714363</v>
      </c>
      <c r="Z125" s="14" t="str">
        <f t="shared" si="246"/>
        <v>สมเด็จพระยุพราชธาตุพนม,รพช.</v>
      </c>
      <c r="AA125" s="15">
        <f t="shared" si="247"/>
        <v>8.5620907267889929E-2</v>
      </c>
      <c r="AB125" s="15">
        <f t="shared" si="248"/>
        <v>0.66107859197306984</v>
      </c>
      <c r="AC125" s="15">
        <f t="shared" si="249"/>
        <v>6.9537981812304556E-2</v>
      </c>
      <c r="AD125" s="15">
        <f t="shared" si="250"/>
        <v>0.30710919777735179</v>
      </c>
      <c r="AE125" s="15">
        <f t="shared" si="251"/>
        <v>0.20055286810660122</v>
      </c>
      <c r="AF125" s="15">
        <f t="shared" si="252"/>
        <v>0.32633640577668593</v>
      </c>
      <c r="AG125" s="15">
        <f t="shared" si="253"/>
        <v>-0.6121041897616526</v>
      </c>
      <c r="AH125" s="15">
        <f t="shared" si="254"/>
        <v>-8.4945658577878724E-2</v>
      </c>
      <c r="AI125" s="15">
        <f t="shared" si="255"/>
        <v>-0.15967425768122318</v>
      </c>
      <c r="AJ125" s="15">
        <f t="shared" si="256"/>
        <v>0.21307468325111587</v>
      </c>
      <c r="AK125" s="15">
        <f t="shared" si="257"/>
        <v>-0.64621091533714359</v>
      </c>
      <c r="AL125" s="14" t="str">
        <f t="shared" si="258"/>
        <v>สมเด็จพระยุพราชธาตุพนม,รพช.</v>
      </c>
      <c r="AM125" s="16" t="str">
        <f>+IF(AND(C125&lt;C128),"OK","Not OK")</f>
        <v>OK</v>
      </c>
      <c r="AN125" s="16" t="str">
        <f t="shared" ref="AN125:AW125" si="269">+IF(AND(D125&lt;D128),"OK","Not OK")</f>
        <v>Not OK</v>
      </c>
      <c r="AO125" s="16" t="str">
        <f t="shared" si="269"/>
        <v>OK</v>
      </c>
      <c r="AP125" s="16" t="str">
        <f t="shared" si="269"/>
        <v>Not OK</v>
      </c>
      <c r="AQ125" s="16" t="str">
        <f t="shared" si="269"/>
        <v>OK</v>
      </c>
      <c r="AR125" s="16" t="str">
        <f t="shared" si="269"/>
        <v>Not OK</v>
      </c>
      <c r="AS125" s="16" t="str">
        <f t="shared" si="269"/>
        <v>OK</v>
      </c>
      <c r="AT125" s="16" t="str">
        <f t="shared" si="269"/>
        <v>OK</v>
      </c>
      <c r="AU125" s="16" t="str">
        <f t="shared" si="269"/>
        <v>OK</v>
      </c>
      <c r="AV125" s="16" t="str">
        <f t="shared" si="269"/>
        <v>OK</v>
      </c>
      <c r="AW125" s="16" t="str">
        <f t="shared" si="269"/>
        <v>OK</v>
      </c>
    </row>
    <row r="126" spans="1:49" ht="13.5" customHeight="1">
      <c r="B126" s="18" t="s">
        <v>144</v>
      </c>
      <c r="C126" s="19">
        <f>AVERAGE(C119:C125)</f>
        <v>6986.9297930571938</v>
      </c>
      <c r="D126" s="19">
        <f t="shared" ref="D126:M126" si="270">AVERAGE(D119:D125)</f>
        <v>46.396841343869973</v>
      </c>
      <c r="E126" s="19">
        <f t="shared" si="270"/>
        <v>1536.4047399827018</v>
      </c>
      <c r="F126" s="19">
        <f t="shared" si="270"/>
        <v>719.07000214635423</v>
      </c>
      <c r="G126" s="19">
        <f t="shared" si="270"/>
        <v>539.69487335803399</v>
      </c>
      <c r="H126" s="19">
        <f t="shared" si="270"/>
        <v>432.68802847808217</v>
      </c>
      <c r="I126" s="19">
        <f t="shared" si="270"/>
        <v>624.93512967213462</v>
      </c>
      <c r="J126" s="19">
        <f t="shared" si="270"/>
        <v>492.87857900378737</v>
      </c>
      <c r="K126" s="19">
        <f t="shared" si="270"/>
        <v>276.58135635048137</v>
      </c>
      <c r="L126" s="19">
        <f t="shared" si="270"/>
        <v>32.064156726779871</v>
      </c>
      <c r="M126" s="19">
        <f t="shared" si="270"/>
        <v>121.78869975801345</v>
      </c>
      <c r="V126" s="49"/>
      <c r="W126" s="49"/>
      <c r="X126" s="49"/>
      <c r="Y126" s="49"/>
      <c r="AT126" s="22"/>
      <c r="AU126" s="22"/>
      <c r="AV126" s="22"/>
      <c r="AW126" s="22"/>
    </row>
    <row r="127" spans="1:49" ht="13.5" customHeight="1">
      <c r="B127" s="20" t="s">
        <v>268</v>
      </c>
      <c r="C127" s="21">
        <f>STDEV(C119:C125)</f>
        <v>1627.2746843306891</v>
      </c>
      <c r="D127" s="21">
        <f t="shared" ref="D127:M127" si="271">STDEV(D119:D125)</f>
        <v>29.348737848260352</v>
      </c>
      <c r="E127" s="21">
        <f t="shared" si="271"/>
        <v>293.40340951651632</v>
      </c>
      <c r="F127" s="21">
        <f t="shared" si="271"/>
        <v>203.52292658441135</v>
      </c>
      <c r="G127" s="21">
        <f t="shared" si="271"/>
        <v>160.43689252048529</v>
      </c>
      <c r="H127" s="21">
        <f t="shared" si="271"/>
        <v>138.02843884618883</v>
      </c>
      <c r="I127" s="21">
        <f t="shared" si="271"/>
        <v>311.12321088782045</v>
      </c>
      <c r="J127" s="21">
        <f t="shared" si="271"/>
        <v>67.716268086105316</v>
      </c>
      <c r="K127" s="21">
        <f t="shared" si="271"/>
        <v>69.307682428419056</v>
      </c>
      <c r="L127" s="21">
        <f t="shared" si="271"/>
        <v>28.405026767368049</v>
      </c>
      <c r="M127" s="21">
        <f t="shared" si="271"/>
        <v>112.5193765810163</v>
      </c>
      <c r="V127" s="173"/>
      <c r="W127" s="173"/>
      <c r="X127" s="173"/>
      <c r="Y127" s="173"/>
    </row>
    <row r="128" spans="1:49" ht="13.5" customHeight="1">
      <c r="B128" s="20" t="s">
        <v>269</v>
      </c>
      <c r="C128" s="21">
        <f>+C126+C127</f>
        <v>8614.2044773878824</v>
      </c>
      <c r="D128" s="21">
        <f t="shared" ref="D128:M128" si="272">+D126+D127</f>
        <v>75.745579192130322</v>
      </c>
      <c r="E128" s="21">
        <f t="shared" si="272"/>
        <v>1829.8081494992182</v>
      </c>
      <c r="F128" s="21">
        <f t="shared" si="272"/>
        <v>922.59292873076561</v>
      </c>
      <c r="G128" s="21">
        <f t="shared" si="272"/>
        <v>700.13176587851922</v>
      </c>
      <c r="H128" s="21">
        <f t="shared" si="272"/>
        <v>570.71646732427098</v>
      </c>
      <c r="I128" s="21">
        <f t="shared" si="272"/>
        <v>936.05834055995501</v>
      </c>
      <c r="J128" s="21">
        <f t="shared" si="272"/>
        <v>560.59484708989271</v>
      </c>
      <c r="K128" s="21">
        <f t="shared" si="272"/>
        <v>345.88903877890044</v>
      </c>
      <c r="L128" s="21">
        <f t="shared" si="272"/>
        <v>60.46918349414792</v>
      </c>
      <c r="M128" s="21">
        <f t="shared" si="272"/>
        <v>234.30807633902975</v>
      </c>
      <c r="V128" s="173"/>
      <c r="W128" s="173"/>
      <c r="X128" s="173"/>
      <c r="Y128" s="173"/>
    </row>
    <row r="129" spans="1:49" ht="13.5" customHeight="1">
      <c r="B129" s="423" t="s">
        <v>155</v>
      </c>
      <c r="C129" s="435" t="s">
        <v>248</v>
      </c>
      <c r="D129" s="436"/>
      <c r="E129" s="436"/>
      <c r="F129" s="436"/>
      <c r="G129" s="436"/>
      <c r="H129" s="436"/>
      <c r="I129" s="436"/>
      <c r="J129" s="436"/>
      <c r="K129" s="436"/>
      <c r="L129" s="436"/>
      <c r="M129" s="437"/>
      <c r="N129" s="423" t="s">
        <v>155</v>
      </c>
      <c r="O129" s="435" t="s">
        <v>719</v>
      </c>
      <c r="P129" s="436"/>
      <c r="Q129" s="436"/>
      <c r="R129" s="436"/>
      <c r="S129" s="436"/>
      <c r="T129" s="436"/>
      <c r="U129" s="436"/>
      <c r="V129" s="436"/>
      <c r="W129" s="436"/>
      <c r="X129" s="436"/>
      <c r="Y129" s="437"/>
      <c r="Z129" s="423" t="s">
        <v>155</v>
      </c>
      <c r="AA129" s="435" t="s">
        <v>719</v>
      </c>
      <c r="AB129" s="436"/>
      <c r="AC129" s="436"/>
      <c r="AD129" s="436"/>
      <c r="AE129" s="436"/>
      <c r="AF129" s="436"/>
      <c r="AG129" s="436"/>
      <c r="AH129" s="436"/>
      <c r="AI129" s="436"/>
      <c r="AJ129" s="436"/>
      <c r="AK129" s="437"/>
      <c r="AL129" s="423" t="s">
        <v>155</v>
      </c>
      <c r="AM129" s="435" t="s">
        <v>720</v>
      </c>
      <c r="AN129" s="436"/>
      <c r="AO129" s="436"/>
      <c r="AP129" s="436"/>
      <c r="AQ129" s="436"/>
      <c r="AR129" s="436"/>
      <c r="AS129" s="436"/>
      <c r="AT129" s="436"/>
      <c r="AU129" s="436"/>
      <c r="AV129" s="436"/>
      <c r="AW129" s="437"/>
    </row>
    <row r="130" spans="1:49" ht="13.5" customHeight="1">
      <c r="B130" s="423"/>
      <c r="C130" s="38" t="s">
        <v>5</v>
      </c>
      <c r="D130" s="38" t="s">
        <v>8</v>
      </c>
      <c r="E130" s="38" t="s">
        <v>11</v>
      </c>
      <c r="F130" s="38" t="s">
        <v>17</v>
      </c>
      <c r="G130" s="38" t="s">
        <v>20</v>
      </c>
      <c r="H130" s="38" t="s">
        <v>23</v>
      </c>
      <c r="I130" s="38" t="s">
        <v>26</v>
      </c>
      <c r="J130" s="38" t="s">
        <v>29</v>
      </c>
      <c r="K130" s="38" t="s">
        <v>32</v>
      </c>
      <c r="L130" s="38" t="s">
        <v>35</v>
      </c>
      <c r="M130" s="38" t="s">
        <v>38</v>
      </c>
      <c r="N130" s="423"/>
      <c r="O130" s="38" t="s">
        <v>5</v>
      </c>
      <c r="P130" s="38" t="s">
        <v>8</v>
      </c>
      <c r="Q130" s="38" t="s">
        <v>11</v>
      </c>
      <c r="R130" s="38" t="s">
        <v>17</v>
      </c>
      <c r="S130" s="38" t="s">
        <v>20</v>
      </c>
      <c r="T130" s="38" t="s">
        <v>23</v>
      </c>
      <c r="U130" s="38" t="s">
        <v>26</v>
      </c>
      <c r="V130" s="38" t="s">
        <v>29</v>
      </c>
      <c r="W130" s="38" t="s">
        <v>32</v>
      </c>
      <c r="X130" s="38" t="s">
        <v>35</v>
      </c>
      <c r="Y130" s="38" t="s">
        <v>38</v>
      </c>
      <c r="Z130" s="423"/>
      <c r="AA130" s="38" t="s">
        <v>5</v>
      </c>
      <c r="AB130" s="38" t="s">
        <v>8</v>
      </c>
      <c r="AC130" s="38" t="s">
        <v>11</v>
      </c>
      <c r="AD130" s="38" t="s">
        <v>17</v>
      </c>
      <c r="AE130" s="38" t="s">
        <v>20</v>
      </c>
      <c r="AF130" s="38" t="s">
        <v>23</v>
      </c>
      <c r="AG130" s="38" t="s">
        <v>26</v>
      </c>
      <c r="AH130" s="38" t="s">
        <v>29</v>
      </c>
      <c r="AI130" s="38" t="s">
        <v>32</v>
      </c>
      <c r="AJ130" s="38" t="s">
        <v>35</v>
      </c>
      <c r="AK130" s="38" t="s">
        <v>38</v>
      </c>
      <c r="AL130" s="423"/>
      <c r="AM130" s="12" t="s">
        <v>5</v>
      </c>
      <c r="AN130" s="13" t="s">
        <v>8</v>
      </c>
      <c r="AO130" s="12" t="s">
        <v>11</v>
      </c>
      <c r="AP130" s="12" t="s">
        <v>17</v>
      </c>
      <c r="AQ130" s="12" t="s">
        <v>20</v>
      </c>
      <c r="AR130" s="12" t="s">
        <v>23</v>
      </c>
      <c r="AS130" s="12" t="s">
        <v>26</v>
      </c>
      <c r="AT130" s="38" t="s">
        <v>29</v>
      </c>
      <c r="AU130" s="38" t="s">
        <v>32</v>
      </c>
      <c r="AV130" s="38" t="s">
        <v>35</v>
      </c>
      <c r="AW130" s="38" t="s">
        <v>38</v>
      </c>
    </row>
    <row r="131" spans="1:49" ht="13.5" customHeight="1">
      <c r="A131" s="253" t="str">
        <f>+'8.คำนวณ'!E80</f>
        <v>อุดรธานี</v>
      </c>
      <c r="B131" s="14" t="str">
        <f>+'8.คำนวณ'!G80</f>
        <v>กุมภวาปี,รพท.</v>
      </c>
      <c r="C131" s="264">
        <f>+'8.คำนวณ'!X80</f>
        <v>6484.5118699043869</v>
      </c>
      <c r="D131" s="264">
        <f>+'8.คำนวณ'!Y80</f>
        <v>63.538510420854792</v>
      </c>
      <c r="E131" s="264">
        <f>+'8.คำนวณ'!Z80</f>
        <v>1819.378385996348</v>
      </c>
      <c r="F131" s="264">
        <f>+'8.คำนวณ'!AA80</f>
        <v>1051.7442920028161</v>
      </c>
      <c r="G131" s="264">
        <f>+'8.คำนวณ'!AB80</f>
        <v>225.30786522830368</v>
      </c>
      <c r="H131" s="264">
        <f>+'8.คำนวณ'!AC80</f>
        <v>307.3793753068461</v>
      </c>
      <c r="I131" s="264">
        <f>+'8.คำนวณ'!AD80</f>
        <v>866.72999909795078</v>
      </c>
      <c r="J131" s="264">
        <f>+'8.คำนวณ'!AE80</f>
        <v>392.73840200007197</v>
      </c>
      <c r="K131" s="264">
        <f>+'8.คำนวณ'!AF80</f>
        <v>359.52737120550938</v>
      </c>
      <c r="L131" s="264">
        <f>+'8.คำนวณ'!AG80</f>
        <v>35.595583383232636</v>
      </c>
      <c r="M131" s="264">
        <f>+'8.คำนวณ'!AH80</f>
        <v>154.91447144941245</v>
      </c>
      <c r="N131" s="14" t="str">
        <f>+B131</f>
        <v>กุมภวาปี,รพท.</v>
      </c>
      <c r="O131" s="50">
        <f>+(C131-C136)*100/C136</f>
        <v>-9.3196417107685452</v>
      </c>
      <c r="P131" s="50">
        <f t="shared" ref="P131:Y131" si="273">+(D131-D136)*100/D136</f>
        <v>-5.2405904481096925</v>
      </c>
      <c r="Q131" s="50">
        <f t="shared" si="273"/>
        <v>-19.610188065814775</v>
      </c>
      <c r="R131" s="50">
        <f t="shared" si="273"/>
        <v>-20.004001277779189</v>
      </c>
      <c r="S131" s="50">
        <f t="shared" si="273"/>
        <v>-45.869888605698208</v>
      </c>
      <c r="T131" s="50">
        <f t="shared" si="273"/>
        <v>-29.497101583923733</v>
      </c>
      <c r="U131" s="50">
        <f t="shared" si="273"/>
        <v>-16.772371219241407</v>
      </c>
      <c r="V131" s="50">
        <f t="shared" si="273"/>
        <v>-30.478479728851408</v>
      </c>
      <c r="W131" s="50">
        <f t="shared" si="273"/>
        <v>5.1870910547750784</v>
      </c>
      <c r="X131" s="50">
        <f t="shared" si="273"/>
        <v>-11.842299922163908</v>
      </c>
      <c r="Y131" s="50">
        <f t="shared" si="273"/>
        <v>25.90279661421048</v>
      </c>
      <c r="Z131" s="14" t="str">
        <f>+N131</f>
        <v>กุมภวาปี,รพท.</v>
      </c>
      <c r="AA131" s="15">
        <f t="shared" ref="AA131:AK135" si="274">+O131/100</f>
        <v>-9.3196417107685448E-2</v>
      </c>
      <c r="AB131" s="15">
        <f t="shared" si="274"/>
        <v>-5.2405904481096922E-2</v>
      </c>
      <c r="AC131" s="15">
        <f t="shared" si="274"/>
        <v>-0.19610188065814774</v>
      </c>
      <c r="AD131" s="15">
        <f t="shared" si="274"/>
        <v>-0.20004001277779188</v>
      </c>
      <c r="AE131" s="15">
        <f t="shared" si="274"/>
        <v>-0.45869888605698206</v>
      </c>
      <c r="AF131" s="15">
        <f t="shared" si="274"/>
        <v>-0.29497101583923735</v>
      </c>
      <c r="AG131" s="15">
        <f t="shared" si="274"/>
        <v>-0.16772371219241408</v>
      </c>
      <c r="AH131" s="15">
        <f t="shared" si="274"/>
        <v>-0.3047847972885141</v>
      </c>
      <c r="AI131" s="15">
        <f t="shared" si="274"/>
        <v>5.1870910547750781E-2</v>
      </c>
      <c r="AJ131" s="15">
        <f t="shared" si="274"/>
        <v>-0.11842299922163908</v>
      </c>
      <c r="AK131" s="15">
        <f t="shared" si="274"/>
        <v>0.25902796614210483</v>
      </c>
      <c r="AL131" s="14" t="str">
        <f>+Z131</f>
        <v>กุมภวาปี,รพท.</v>
      </c>
      <c r="AM131" s="16" t="str">
        <f>+IF(AND(C131&lt;C138),"OK","Not OK")</f>
        <v>OK</v>
      </c>
      <c r="AN131" s="16" t="str">
        <f t="shared" ref="AN131:AW131" si="275">+IF(AND(D131&lt;D138),"OK","Not OK")</f>
        <v>OK</v>
      </c>
      <c r="AO131" s="16" t="str">
        <f t="shared" si="275"/>
        <v>OK</v>
      </c>
      <c r="AP131" s="16" t="str">
        <f t="shared" si="275"/>
        <v>OK</v>
      </c>
      <c r="AQ131" s="16" t="str">
        <f t="shared" si="275"/>
        <v>OK</v>
      </c>
      <c r="AR131" s="16" t="str">
        <f t="shared" si="275"/>
        <v>OK</v>
      </c>
      <c r="AS131" s="16" t="str">
        <f t="shared" si="275"/>
        <v>OK</v>
      </c>
      <c r="AT131" s="16" t="str">
        <f t="shared" si="275"/>
        <v>OK</v>
      </c>
      <c r="AU131" s="16" t="str">
        <f t="shared" si="275"/>
        <v>OK</v>
      </c>
      <c r="AV131" s="16" t="str">
        <f t="shared" si="275"/>
        <v>OK</v>
      </c>
      <c r="AW131" s="16" t="str">
        <f t="shared" si="275"/>
        <v>OK</v>
      </c>
    </row>
    <row r="132" spans="1:49" ht="13.5" customHeight="1">
      <c r="A132" s="253" t="str">
        <f>+'8.คำนวณ'!E81</f>
        <v>บึงกาฬ</v>
      </c>
      <c r="B132" s="14" t="str">
        <f>+'8.คำนวณ'!G81</f>
        <v>บึงกาฬ,รพท.</v>
      </c>
      <c r="C132" s="264">
        <f>+'8.คำนวณ'!X81</f>
        <v>7902.9043559535939</v>
      </c>
      <c r="D132" s="264">
        <f>+'8.คำนวณ'!Y81</f>
        <v>75.352037720821713</v>
      </c>
      <c r="E132" s="264">
        <f>+'8.คำนวณ'!Z81</f>
        <v>2264.6329478270354</v>
      </c>
      <c r="F132" s="264">
        <f>+'8.คำนวณ'!AA81</f>
        <v>1701.9501999288336</v>
      </c>
      <c r="G132" s="264">
        <f>+'8.คำนวณ'!AB81</f>
        <v>666.05921331904437</v>
      </c>
      <c r="H132" s="264">
        <f>+'8.คำนวณ'!AC81</f>
        <v>592.44768550275307</v>
      </c>
      <c r="I132" s="264">
        <f>+'8.คำนวณ'!AD81</f>
        <v>1193.302924916967</v>
      </c>
      <c r="J132" s="264">
        <f>+'8.คำนวณ'!AE81</f>
        <v>685.84801916342269</v>
      </c>
      <c r="K132" s="264">
        <f>+'8.คำนวณ'!AF81</f>
        <v>371.931224029406</v>
      </c>
      <c r="L132" s="264">
        <f>+'8.คำนวณ'!AG81</f>
        <v>122.04682296108031</v>
      </c>
      <c r="M132" s="264">
        <f>+'8.คำนวณ'!AH81</f>
        <v>360.93250597510428</v>
      </c>
      <c r="N132" s="14" t="str">
        <f>+B132</f>
        <v>บึงกาฬ,รพท.</v>
      </c>
      <c r="O132" s="50">
        <f>+(C132-C136)*100/C136</f>
        <v>10.515365366116074</v>
      </c>
      <c r="P132" s="50">
        <f t="shared" ref="P132:Y132" si="276">+(D132-D136)*100/D136</f>
        <v>12.377746277999259</v>
      </c>
      <c r="Q132" s="50">
        <f t="shared" si="276"/>
        <v>6.3526189510481362E-2</v>
      </c>
      <c r="R132" s="50">
        <f t="shared" si="276"/>
        <v>29.450862775327412</v>
      </c>
      <c r="S132" s="50">
        <f t="shared" si="276"/>
        <v>60.020420838960227</v>
      </c>
      <c r="T132" s="50">
        <f t="shared" si="276"/>
        <v>35.888359282867583</v>
      </c>
      <c r="U132" s="50">
        <f t="shared" si="276"/>
        <v>14.586749000664168</v>
      </c>
      <c r="V132" s="50">
        <f t="shared" si="276"/>
        <v>21.407014756831089</v>
      </c>
      <c r="W132" s="50">
        <f t="shared" si="276"/>
        <v>8.8160920736472921</v>
      </c>
      <c r="X132" s="50">
        <f t="shared" si="276"/>
        <v>202.26691604453089</v>
      </c>
      <c r="Y132" s="50">
        <f t="shared" si="276"/>
        <v>193.33871436330048</v>
      </c>
      <c r="Z132" s="14" t="str">
        <f>+N132</f>
        <v>บึงกาฬ,รพท.</v>
      </c>
      <c r="AA132" s="15">
        <f t="shared" si="274"/>
        <v>0.10515365366116074</v>
      </c>
      <c r="AB132" s="15">
        <f t="shared" si="274"/>
        <v>0.12377746277999259</v>
      </c>
      <c r="AC132" s="15">
        <f t="shared" si="274"/>
        <v>6.3526189510481365E-4</v>
      </c>
      <c r="AD132" s="15">
        <f t="shared" si="274"/>
        <v>0.29450862775327413</v>
      </c>
      <c r="AE132" s="15">
        <f t="shared" si="274"/>
        <v>0.60020420838960231</v>
      </c>
      <c r="AF132" s="15">
        <f t="shared" si="274"/>
        <v>0.35888359282867582</v>
      </c>
      <c r="AG132" s="15">
        <f t="shared" si="274"/>
        <v>0.14586749000664168</v>
      </c>
      <c r="AH132" s="15">
        <f t="shared" si="274"/>
        <v>0.21407014756831089</v>
      </c>
      <c r="AI132" s="15">
        <f t="shared" si="274"/>
        <v>8.8160920736472914E-2</v>
      </c>
      <c r="AJ132" s="15">
        <f t="shared" si="274"/>
        <v>2.0226691604453091</v>
      </c>
      <c r="AK132" s="15">
        <f t="shared" si="274"/>
        <v>1.9333871436330048</v>
      </c>
      <c r="AL132" s="14" t="str">
        <f>+Z132</f>
        <v>บึงกาฬ,รพท.</v>
      </c>
      <c r="AM132" s="16" t="str">
        <f>+IF(AND(C132&lt;C138),"OK","Not OK")</f>
        <v>OK</v>
      </c>
      <c r="AN132" s="16" t="str">
        <f t="shared" ref="AN132:AW132" si="277">+IF(AND(D132&lt;D138),"OK","Not OK")</f>
        <v>OK</v>
      </c>
      <c r="AO132" s="16" t="str">
        <f t="shared" si="277"/>
        <v>OK</v>
      </c>
      <c r="AP132" s="16" t="str">
        <f t="shared" si="277"/>
        <v>OK</v>
      </c>
      <c r="AQ132" s="16" t="str">
        <f t="shared" si="277"/>
        <v>Not OK</v>
      </c>
      <c r="AR132" s="16" t="str">
        <f t="shared" si="277"/>
        <v>Not OK</v>
      </c>
      <c r="AS132" s="16" t="str">
        <f t="shared" si="277"/>
        <v>OK</v>
      </c>
      <c r="AT132" s="16" t="str">
        <f t="shared" si="277"/>
        <v>Not OK</v>
      </c>
      <c r="AU132" s="16" t="str">
        <f t="shared" si="277"/>
        <v>OK</v>
      </c>
      <c r="AV132" s="16" t="str">
        <f t="shared" si="277"/>
        <v>Not OK</v>
      </c>
      <c r="AW132" s="16" t="str">
        <f t="shared" si="277"/>
        <v>Not OK</v>
      </c>
    </row>
    <row r="133" spans="1:49" ht="13.5" customHeight="1">
      <c r="A133" s="253" t="str">
        <f>+'8.คำนวณ'!E82</f>
        <v>สกลนคร</v>
      </c>
      <c r="B133" s="14" t="str">
        <f>+'8.คำนวณ'!G82</f>
        <v>วานรนิวาส,รพท.</v>
      </c>
      <c r="C133" s="264">
        <f>+'8.คำนวณ'!X82</f>
        <v>6179.5606293228957</v>
      </c>
      <c r="D133" s="264">
        <f>+'8.คำนวณ'!Y82</f>
        <v>88.823538748303037</v>
      </c>
      <c r="E133" s="264">
        <f>+'8.คำนวณ'!Z82</f>
        <v>2098.0999073490584</v>
      </c>
      <c r="F133" s="264">
        <f>+'8.คำนวณ'!AA82</f>
        <v>1156.0954429640869</v>
      </c>
      <c r="G133" s="264">
        <f>+'8.คำนวณ'!AB82</f>
        <v>604.89370635624618</v>
      </c>
      <c r="H133" s="264">
        <f>+'8.คำนวณ'!AC82</f>
        <v>503.06164776979034</v>
      </c>
      <c r="I133" s="264">
        <f>+'8.คำนวณ'!AD82</f>
        <v>1338.0454713367787</v>
      </c>
      <c r="J133" s="264">
        <f>+'8.คำนวณ'!AE82</f>
        <v>598.95819955858065</v>
      </c>
      <c r="K133" s="264">
        <f>+'8.คำนวณ'!AF82</f>
        <v>259.97063472863925</v>
      </c>
      <c r="L133" s="264">
        <f>+'8.คำนวณ'!AG82</f>
        <v>2.8483300265044083</v>
      </c>
      <c r="M133" s="264">
        <f>+'8.คำนวณ'!AH82</f>
        <v>33.55571235200987</v>
      </c>
      <c r="N133" s="14" t="str">
        <f>+B133</f>
        <v>วานรนิวาส,รพท.</v>
      </c>
      <c r="O133" s="50">
        <f>+(C133-C136)*100/C136</f>
        <v>-13.584124267276376</v>
      </c>
      <c r="P133" s="50">
        <f t="shared" ref="P133:Y133" si="278">+(D133-D136)*100/D136</f>
        <v>32.46873479325442</v>
      </c>
      <c r="Q133" s="50">
        <f t="shared" si="278"/>
        <v>-7.2947891053704055</v>
      </c>
      <c r="R133" s="50">
        <f t="shared" si="278"/>
        <v>-12.067020205066372</v>
      </c>
      <c r="S133" s="50">
        <f t="shared" si="278"/>
        <v>45.325435814667841</v>
      </c>
      <c r="T133" s="50">
        <f t="shared" si="278"/>
        <v>15.386089955878449</v>
      </c>
      <c r="U133" s="50">
        <f t="shared" si="278"/>
        <v>28.485632083916499</v>
      </c>
      <c r="V133" s="50">
        <f t="shared" si="278"/>
        <v>6.0260071338144741</v>
      </c>
      <c r="W133" s="50">
        <f t="shared" si="278"/>
        <v>-23.940269874089612</v>
      </c>
      <c r="X133" s="50">
        <f t="shared" si="278"/>
        <v>-92.945691562466351</v>
      </c>
      <c r="Y133" s="50">
        <f t="shared" si="278"/>
        <v>-72.728448233581261</v>
      </c>
      <c r="Z133" s="14" t="str">
        <f>+N133</f>
        <v>วานรนิวาส,รพท.</v>
      </c>
      <c r="AA133" s="15">
        <f t="shared" si="274"/>
        <v>-0.13584124267276376</v>
      </c>
      <c r="AB133" s="15">
        <f t="shared" si="274"/>
        <v>0.32468734793254422</v>
      </c>
      <c r="AC133" s="15">
        <f t="shared" si="274"/>
        <v>-7.2947891053704056E-2</v>
      </c>
      <c r="AD133" s="15">
        <f t="shared" si="274"/>
        <v>-0.12067020205066373</v>
      </c>
      <c r="AE133" s="15">
        <f t="shared" si="274"/>
        <v>0.45325435814667842</v>
      </c>
      <c r="AF133" s="15">
        <f t="shared" si="274"/>
        <v>0.15386089955878449</v>
      </c>
      <c r="AG133" s="15">
        <f t="shared" si="274"/>
        <v>0.28485632083916501</v>
      </c>
      <c r="AH133" s="15">
        <f t="shared" si="274"/>
        <v>6.026007133814474E-2</v>
      </c>
      <c r="AI133" s="15">
        <f t="shared" si="274"/>
        <v>-0.23940269874089612</v>
      </c>
      <c r="AJ133" s="15">
        <f t="shared" si="274"/>
        <v>-0.92945691562466348</v>
      </c>
      <c r="AK133" s="15">
        <f t="shared" si="274"/>
        <v>-0.72728448233581267</v>
      </c>
      <c r="AL133" s="14" t="str">
        <f>+Z133</f>
        <v>วานรนิวาส,รพท.</v>
      </c>
      <c r="AM133" s="16" t="str">
        <f>+IF(AND(C133&lt;C138),"OK","Not OK")</f>
        <v>OK</v>
      </c>
      <c r="AN133" s="16" t="str">
        <f t="shared" ref="AN133:AW133" si="279">+IF(AND(D133&lt;D138),"OK","Not OK")</f>
        <v>Not OK</v>
      </c>
      <c r="AO133" s="16" t="str">
        <f t="shared" si="279"/>
        <v>OK</v>
      </c>
      <c r="AP133" s="16" t="str">
        <f t="shared" si="279"/>
        <v>OK</v>
      </c>
      <c r="AQ133" s="16" t="str">
        <f t="shared" si="279"/>
        <v>OK</v>
      </c>
      <c r="AR133" s="16" t="str">
        <f t="shared" si="279"/>
        <v>OK</v>
      </c>
      <c r="AS133" s="16" t="str">
        <f t="shared" si="279"/>
        <v>Not OK</v>
      </c>
      <c r="AT133" s="16" t="str">
        <f t="shared" si="279"/>
        <v>OK</v>
      </c>
      <c r="AU133" s="16" t="str">
        <f t="shared" si="279"/>
        <v>OK</v>
      </c>
      <c r="AV133" s="16" t="str">
        <f t="shared" si="279"/>
        <v>OK</v>
      </c>
      <c r="AW133" s="16" t="str">
        <f t="shared" si="279"/>
        <v>OK</v>
      </c>
    </row>
    <row r="134" spans="1:49" ht="13.5" customHeight="1">
      <c r="A134" s="253" t="str">
        <f>+'8.คำนวณ'!E83</f>
        <v>หนองคาย</v>
      </c>
      <c r="B134" s="14" t="str">
        <f>+'8.คำนวณ'!G83</f>
        <v>สมเด็จพระยุพราชท่าบ่อ,รพท.</v>
      </c>
      <c r="C134" s="264">
        <f>+'8.คำนวณ'!X83</f>
        <v>8522.3461565471371</v>
      </c>
      <c r="D134" s="264">
        <f>+'8.คำนวณ'!Y83</f>
        <v>45.059443075214908</v>
      </c>
      <c r="E134" s="264">
        <f>+'8.คำนวณ'!Z83</f>
        <v>2408.4524881631382</v>
      </c>
      <c r="F134" s="264">
        <f>+'8.คำนวณ'!AA83</f>
        <v>1832.6835732294212</v>
      </c>
      <c r="G134" s="264">
        <f>+'8.คำนวณ'!AB83</f>
        <v>194.1740387124606</v>
      </c>
      <c r="H134" s="264">
        <f>+'8.คำนวณ'!AC83</f>
        <v>420.24331009572035</v>
      </c>
      <c r="I134" s="264">
        <f>+'8.คำนวณ'!AD83</f>
        <v>857.6246739956789</v>
      </c>
      <c r="J134" s="264">
        <f>+'8.คำนวณ'!AE83</f>
        <v>571.1337112230068</v>
      </c>
      <c r="K134" s="264">
        <f>+'8.คำนวณ'!AF83</f>
        <v>358.26853429772672</v>
      </c>
      <c r="L134" s="264">
        <f>+'8.คำนวณ'!AG83</f>
        <v>5.120530227755717</v>
      </c>
      <c r="M134" s="264">
        <f>+'8.คำนวณ'!AH83</f>
        <v>15.272503633271217</v>
      </c>
      <c r="N134" s="14" t="str">
        <f>+B134</f>
        <v>สมเด็จพระยุพราชท่าบ่อ,รพท.</v>
      </c>
      <c r="O134" s="50">
        <f>+(C134-C136)*100/C136</f>
        <v>19.177729711202449</v>
      </c>
      <c r="P134" s="50">
        <f t="shared" ref="P134:Y134" si="280">+(D134-D136)*100/D136</f>
        <v>-32.799711666785797</v>
      </c>
      <c r="Q134" s="50">
        <f t="shared" si="280"/>
        <v>6.418238265387302</v>
      </c>
      <c r="R134" s="50">
        <f t="shared" si="280"/>
        <v>39.394483903605824</v>
      </c>
      <c r="S134" s="50">
        <f t="shared" si="280"/>
        <v>-53.349776161890567</v>
      </c>
      <c r="T134" s="50">
        <f t="shared" si="280"/>
        <v>-3.6097611554541054</v>
      </c>
      <c r="U134" s="50">
        <f t="shared" si="280"/>
        <v>-17.646708808027654</v>
      </c>
      <c r="V134" s="50">
        <f t="shared" si="280"/>
        <v>1.1005892984188403</v>
      </c>
      <c r="W134" s="50">
        <f t="shared" si="280"/>
        <v>4.8187925522214075</v>
      </c>
      <c r="X134" s="50">
        <f t="shared" si="280"/>
        <v>-87.318253413691153</v>
      </c>
      <c r="Y134" s="50">
        <f t="shared" si="280"/>
        <v>-87.58766110913372</v>
      </c>
      <c r="Z134" s="14" t="str">
        <f>+N134</f>
        <v>สมเด็จพระยุพราชท่าบ่อ,รพท.</v>
      </c>
      <c r="AA134" s="15">
        <f t="shared" si="274"/>
        <v>0.19177729711202449</v>
      </c>
      <c r="AB134" s="15">
        <f t="shared" si="274"/>
        <v>-0.32799711666785797</v>
      </c>
      <c r="AC134" s="15">
        <f t="shared" si="274"/>
        <v>6.4182382653873021E-2</v>
      </c>
      <c r="AD134" s="15">
        <f t="shared" si="274"/>
        <v>0.39394483903605826</v>
      </c>
      <c r="AE134" s="15">
        <f t="shared" si="274"/>
        <v>-0.53349776161890572</v>
      </c>
      <c r="AF134" s="15">
        <f t="shared" si="274"/>
        <v>-3.6097611554541054E-2</v>
      </c>
      <c r="AG134" s="15">
        <f t="shared" si="274"/>
        <v>-0.17646708808027653</v>
      </c>
      <c r="AH134" s="15">
        <f t="shared" si="274"/>
        <v>1.1005892984188404E-2</v>
      </c>
      <c r="AI134" s="15">
        <f t="shared" si="274"/>
        <v>4.8187925522214077E-2</v>
      </c>
      <c r="AJ134" s="15">
        <f t="shared" si="274"/>
        <v>-0.87318253413691149</v>
      </c>
      <c r="AK134" s="15">
        <f t="shared" si="274"/>
        <v>-0.87587661109133719</v>
      </c>
      <c r="AL134" s="14" t="str">
        <f>+Z134</f>
        <v>สมเด็จพระยุพราชท่าบ่อ,รพท.</v>
      </c>
      <c r="AM134" s="16" t="str">
        <f>+IF(AND(C134&lt;C138),"OK","Not OK")</f>
        <v>Not OK</v>
      </c>
      <c r="AN134" s="16" t="str">
        <f t="shared" ref="AN134:AW134" si="281">+IF(AND(D134&lt;D138),"OK","Not OK")</f>
        <v>OK</v>
      </c>
      <c r="AO134" s="16" t="str">
        <f t="shared" si="281"/>
        <v>OK</v>
      </c>
      <c r="AP134" s="16" t="str">
        <f t="shared" si="281"/>
        <v>Not OK</v>
      </c>
      <c r="AQ134" s="16" t="str">
        <f t="shared" si="281"/>
        <v>OK</v>
      </c>
      <c r="AR134" s="16" t="str">
        <f t="shared" si="281"/>
        <v>OK</v>
      </c>
      <c r="AS134" s="16" t="str">
        <f t="shared" si="281"/>
        <v>OK</v>
      </c>
      <c r="AT134" s="16" t="str">
        <f t="shared" si="281"/>
        <v>OK</v>
      </c>
      <c r="AU134" s="16" t="str">
        <f t="shared" si="281"/>
        <v>OK</v>
      </c>
      <c r="AV134" s="16" t="str">
        <f t="shared" si="281"/>
        <v>OK</v>
      </c>
      <c r="AW134" s="16" t="str">
        <f t="shared" si="281"/>
        <v>OK</v>
      </c>
    </row>
    <row r="135" spans="1:49" ht="13.5" customHeight="1">
      <c r="A135" s="253" t="str">
        <f>+'8.คำนวณ'!E84</f>
        <v>สกลนคร</v>
      </c>
      <c r="B135" s="14" t="str">
        <f>+'8.คำนวณ'!G84</f>
        <v>สมเด็จพระยุพราชสว่างแดนดิน,รพท.</v>
      </c>
      <c r="C135" s="264">
        <f>+'8.คำนวณ'!X84</f>
        <v>6665.4533932216427</v>
      </c>
      <c r="D135" s="264">
        <f>+'8.คำนวณ'!Y84</f>
        <v>62.488744891325602</v>
      </c>
      <c r="E135" s="264">
        <f>+'8.คำนวณ'!Z84</f>
        <v>2725.4124013578535</v>
      </c>
      <c r="F135" s="264">
        <f>+'8.คำนวณ'!AA84</f>
        <v>831.25710842047215</v>
      </c>
      <c r="G135" s="264">
        <f>+'8.คำนวณ'!AB84</f>
        <v>390.73459784593024</v>
      </c>
      <c r="H135" s="264">
        <f>+'8.คำนวณ'!AC84</f>
        <v>356.7739299628584</v>
      </c>
      <c r="I135" s="264">
        <f>+'8.คำนวณ'!AD84</f>
        <v>951.28174924648488</v>
      </c>
      <c r="J135" s="264">
        <f>+'8.คำนวณ'!AE84</f>
        <v>575.90318229906416</v>
      </c>
      <c r="K135" s="264">
        <f>+'8.คำนวณ'!AF84</f>
        <v>359.29222491091275</v>
      </c>
      <c r="L135" s="264">
        <f>+'8.คำนวณ'!AG84</f>
        <v>36.274577472929629</v>
      </c>
      <c r="M135" s="264">
        <f>+'8.คำนวณ'!AH84</f>
        <v>50.539383292970506</v>
      </c>
      <c r="N135" s="14" t="str">
        <f>+B135</f>
        <v>สมเด็จพระยุพราชสว่างแดนดิน,รพท.</v>
      </c>
      <c r="O135" s="50">
        <f t="shared" ref="O135:Y135" si="282">+(C135-C136)*100/C136</f>
        <v>-6.789329099273548</v>
      </c>
      <c r="P135" s="50">
        <f t="shared" si="282"/>
        <v>-6.8061789563581234</v>
      </c>
      <c r="Q135" s="50">
        <f t="shared" si="282"/>
        <v>20.423212716287466</v>
      </c>
      <c r="R135" s="50">
        <f t="shared" si="282"/>
        <v>-36.774325196087673</v>
      </c>
      <c r="S135" s="50">
        <f t="shared" si="282"/>
        <v>-6.1261918860392264</v>
      </c>
      <c r="T135" s="50">
        <f t="shared" si="282"/>
        <v>-18.167586499368227</v>
      </c>
      <c r="U135" s="50">
        <f t="shared" si="282"/>
        <v>-8.6533010573115732</v>
      </c>
      <c r="V135" s="50">
        <f t="shared" si="282"/>
        <v>1.9448685397870364</v>
      </c>
      <c r="W135" s="50">
        <f t="shared" si="282"/>
        <v>5.1182941934457347</v>
      </c>
      <c r="X135" s="50">
        <f t="shared" si="282"/>
        <v>-10.160671146209438</v>
      </c>
      <c r="Y135" s="50">
        <f t="shared" si="282"/>
        <v>-58.925401634795911</v>
      </c>
      <c r="Z135" s="14" t="str">
        <f>+N135</f>
        <v>สมเด็จพระยุพราชสว่างแดนดิน,รพท.</v>
      </c>
      <c r="AA135" s="15">
        <f t="shared" si="274"/>
        <v>-6.7893290992735486E-2</v>
      </c>
      <c r="AB135" s="15">
        <f t="shared" si="274"/>
        <v>-6.8061789563581235E-2</v>
      </c>
      <c r="AC135" s="15">
        <f t="shared" si="274"/>
        <v>0.20423212716287467</v>
      </c>
      <c r="AD135" s="15">
        <f t="shared" si="274"/>
        <v>-0.36774325196087676</v>
      </c>
      <c r="AE135" s="15">
        <f t="shared" si="274"/>
        <v>-6.1261918860392263E-2</v>
      </c>
      <c r="AF135" s="15">
        <f t="shared" si="274"/>
        <v>-0.18167586499368227</v>
      </c>
      <c r="AG135" s="15">
        <f t="shared" si="274"/>
        <v>-8.6533010573115729E-2</v>
      </c>
      <c r="AH135" s="15">
        <f t="shared" si="274"/>
        <v>1.9448685397870365E-2</v>
      </c>
      <c r="AI135" s="15">
        <f t="shared" si="274"/>
        <v>5.1182941934457347E-2</v>
      </c>
      <c r="AJ135" s="15">
        <f t="shared" si="274"/>
        <v>-0.10160671146209438</v>
      </c>
      <c r="AK135" s="15">
        <f t="shared" si="274"/>
        <v>-0.58925401634795915</v>
      </c>
      <c r="AL135" s="14" t="str">
        <f>+Z135</f>
        <v>สมเด็จพระยุพราชสว่างแดนดิน,รพท.</v>
      </c>
      <c r="AM135" s="16" t="str">
        <f>+IF(AND(C135&lt;C138),"OK","Not OK")</f>
        <v>OK</v>
      </c>
      <c r="AN135" s="16" t="str">
        <f t="shared" ref="AN135:AW135" si="283">+IF(AND(D135&lt;D138),"OK","Not OK")</f>
        <v>OK</v>
      </c>
      <c r="AO135" s="16" t="str">
        <f t="shared" si="283"/>
        <v>Not OK</v>
      </c>
      <c r="AP135" s="16" t="str">
        <f t="shared" si="283"/>
        <v>OK</v>
      </c>
      <c r="AQ135" s="16" t="str">
        <f t="shared" si="283"/>
        <v>OK</v>
      </c>
      <c r="AR135" s="16" t="str">
        <f t="shared" si="283"/>
        <v>OK</v>
      </c>
      <c r="AS135" s="16" t="str">
        <f t="shared" si="283"/>
        <v>OK</v>
      </c>
      <c r="AT135" s="16" t="str">
        <f t="shared" si="283"/>
        <v>OK</v>
      </c>
      <c r="AU135" s="16" t="str">
        <f t="shared" si="283"/>
        <v>OK</v>
      </c>
      <c r="AV135" s="16" t="str">
        <f t="shared" si="283"/>
        <v>OK</v>
      </c>
      <c r="AW135" s="16" t="str">
        <f t="shared" si="283"/>
        <v>OK</v>
      </c>
    </row>
    <row r="136" spans="1:49" ht="13.5" customHeight="1">
      <c r="B136" s="18" t="s">
        <v>144</v>
      </c>
      <c r="C136" s="19">
        <f>AVERAGE(C131:C135)</f>
        <v>7150.9552809899305</v>
      </c>
      <c r="D136" s="19">
        <f t="shared" ref="D136:M136" si="284">AVERAGE(D131:D135)</f>
        <v>67.052454971304002</v>
      </c>
      <c r="E136" s="19">
        <f t="shared" si="284"/>
        <v>2263.1952261386864</v>
      </c>
      <c r="F136" s="19">
        <f t="shared" si="284"/>
        <v>1314.746123309126</v>
      </c>
      <c r="G136" s="19">
        <f t="shared" si="284"/>
        <v>416.23388429239697</v>
      </c>
      <c r="H136" s="19">
        <f t="shared" si="284"/>
        <v>435.98118972759369</v>
      </c>
      <c r="I136" s="19">
        <f t="shared" si="284"/>
        <v>1041.396963718772</v>
      </c>
      <c r="J136" s="19">
        <f t="shared" si="284"/>
        <v>564.91630284882922</v>
      </c>
      <c r="K136" s="19">
        <f t="shared" si="284"/>
        <v>341.79799783443889</v>
      </c>
      <c r="L136" s="19">
        <f t="shared" si="284"/>
        <v>40.377168814300539</v>
      </c>
      <c r="M136" s="19">
        <f t="shared" si="284"/>
        <v>123.04291534055365</v>
      </c>
      <c r="N136" s="23"/>
      <c r="O136" s="51"/>
      <c r="P136" s="51"/>
      <c r="Q136" s="51"/>
      <c r="R136" s="51"/>
      <c r="S136" s="51"/>
      <c r="T136" s="51"/>
      <c r="U136" s="51"/>
      <c r="V136" s="51"/>
      <c r="W136" s="51"/>
      <c r="X136" s="51"/>
      <c r="Y136" s="51"/>
      <c r="Z136" s="23"/>
      <c r="AA136" s="61"/>
      <c r="AB136" s="61"/>
      <c r="AC136" s="61"/>
      <c r="AD136" s="61"/>
      <c r="AE136" s="61"/>
      <c r="AF136" s="61"/>
      <c r="AG136" s="61"/>
      <c r="AH136" s="61"/>
      <c r="AI136" s="61"/>
      <c r="AJ136" s="61"/>
      <c r="AK136" s="61"/>
      <c r="AL136" s="23"/>
      <c r="AM136" s="26"/>
      <c r="AN136" s="26"/>
      <c r="AO136" s="26"/>
      <c r="AP136" s="26"/>
      <c r="AQ136" s="26"/>
      <c r="AR136" s="26"/>
      <c r="AS136" s="26"/>
      <c r="AT136" s="61"/>
      <c r="AU136" s="61"/>
      <c r="AV136" s="61"/>
      <c r="AW136" s="61"/>
    </row>
    <row r="137" spans="1:49" ht="13.5" customHeight="1">
      <c r="B137" s="20" t="s">
        <v>268</v>
      </c>
      <c r="C137" s="21">
        <f>STDEV(C131:C135)</f>
        <v>1008.6633255692298</v>
      </c>
      <c r="D137" s="21">
        <f t="shared" ref="D137:M137" si="285">STDEV(D131:D135)</f>
        <v>16.276754827824611</v>
      </c>
      <c r="E137" s="21">
        <f t="shared" si="285"/>
        <v>338.73895117120225</v>
      </c>
      <c r="F137" s="21">
        <f t="shared" si="285"/>
        <v>431.93976088781068</v>
      </c>
      <c r="G137" s="21">
        <f t="shared" si="285"/>
        <v>214.72002518882744</v>
      </c>
      <c r="H137" s="21">
        <f t="shared" si="285"/>
        <v>114.0629756739263</v>
      </c>
      <c r="I137" s="21">
        <f t="shared" si="285"/>
        <v>214.17125915890662</v>
      </c>
      <c r="J137" s="21">
        <f t="shared" si="285"/>
        <v>106.75664846980351</v>
      </c>
      <c r="K137" s="21">
        <f t="shared" si="285"/>
        <v>46.085208869787969</v>
      </c>
      <c r="L137" s="21">
        <f t="shared" si="285"/>
        <v>48.376315301462732</v>
      </c>
      <c r="M137" s="21">
        <f t="shared" si="285"/>
        <v>143.60226035713984</v>
      </c>
      <c r="N137" s="23"/>
      <c r="O137" s="51"/>
      <c r="P137" s="51"/>
      <c r="Q137" s="51"/>
      <c r="R137" s="51"/>
      <c r="S137" s="51"/>
      <c r="T137" s="51"/>
      <c r="U137" s="51"/>
      <c r="V137" s="173"/>
      <c r="W137" s="173"/>
      <c r="X137" s="173"/>
      <c r="Y137" s="173"/>
      <c r="Z137" s="23"/>
      <c r="AA137" s="61"/>
      <c r="AB137" s="61"/>
      <c r="AC137" s="61"/>
      <c r="AD137" s="61"/>
      <c r="AE137" s="61"/>
      <c r="AF137" s="61"/>
      <c r="AG137" s="61"/>
      <c r="AH137" s="61"/>
      <c r="AI137" s="61"/>
      <c r="AJ137" s="61"/>
      <c r="AK137" s="61"/>
      <c r="AL137" s="23"/>
      <c r="AM137" s="26"/>
      <c r="AN137" s="26"/>
      <c r="AO137" s="26"/>
      <c r="AP137" s="26"/>
      <c r="AQ137" s="26"/>
      <c r="AR137" s="26"/>
      <c r="AS137" s="26"/>
      <c r="AT137" s="61"/>
      <c r="AU137" s="61"/>
      <c r="AV137" s="61"/>
      <c r="AW137" s="61"/>
    </row>
    <row r="138" spans="1:49" ht="13.5" customHeight="1">
      <c r="B138" s="20" t="s">
        <v>269</v>
      </c>
      <c r="C138" s="21">
        <f>+C136+C137</f>
        <v>8159.6186065591601</v>
      </c>
      <c r="D138" s="21">
        <f t="shared" ref="D138:M138" si="286">+D136+D137</f>
        <v>83.32920979912862</v>
      </c>
      <c r="E138" s="21">
        <f t="shared" si="286"/>
        <v>2601.9341773098886</v>
      </c>
      <c r="F138" s="21">
        <f t="shared" si="286"/>
        <v>1746.6858841969367</v>
      </c>
      <c r="G138" s="21">
        <f t="shared" si="286"/>
        <v>630.9539094812244</v>
      </c>
      <c r="H138" s="21">
        <f t="shared" si="286"/>
        <v>550.04416540151999</v>
      </c>
      <c r="I138" s="21">
        <f t="shared" si="286"/>
        <v>1255.5682228776786</v>
      </c>
      <c r="J138" s="21">
        <f t="shared" si="286"/>
        <v>671.67295131863273</v>
      </c>
      <c r="K138" s="21">
        <f t="shared" si="286"/>
        <v>387.88320670422684</v>
      </c>
      <c r="L138" s="21">
        <f t="shared" si="286"/>
        <v>88.753484115763271</v>
      </c>
      <c r="M138" s="21">
        <f t="shared" si="286"/>
        <v>266.6451756976935</v>
      </c>
      <c r="N138" s="23"/>
      <c r="O138" s="51"/>
      <c r="P138" s="51"/>
      <c r="Q138" s="51"/>
      <c r="R138" s="51"/>
      <c r="S138" s="51"/>
      <c r="T138" s="51"/>
      <c r="U138" s="51"/>
      <c r="V138" s="173"/>
      <c r="W138" s="173"/>
      <c r="X138" s="173"/>
      <c r="Y138" s="173"/>
      <c r="Z138" s="23"/>
      <c r="AA138" s="61"/>
      <c r="AB138" s="61"/>
      <c r="AC138" s="61"/>
      <c r="AD138" s="61"/>
      <c r="AE138" s="61"/>
      <c r="AF138" s="61"/>
      <c r="AG138" s="61"/>
      <c r="AH138" s="61"/>
      <c r="AI138" s="61"/>
      <c r="AJ138" s="61"/>
      <c r="AK138" s="61"/>
      <c r="AL138" s="23"/>
      <c r="AM138" s="26"/>
      <c r="AN138" s="26"/>
      <c r="AO138" s="26"/>
      <c r="AP138" s="26"/>
      <c r="AQ138" s="26"/>
      <c r="AR138" s="26"/>
      <c r="AS138" s="26"/>
      <c r="AT138" s="61"/>
      <c r="AU138" s="61"/>
      <c r="AV138" s="61"/>
      <c r="AW138" s="61"/>
    </row>
    <row r="139" spans="1:49" ht="13.5" customHeight="1">
      <c r="B139" s="423" t="s">
        <v>156</v>
      </c>
      <c r="C139" s="435" t="s">
        <v>248</v>
      </c>
      <c r="D139" s="436"/>
      <c r="E139" s="436"/>
      <c r="F139" s="436"/>
      <c r="G139" s="436"/>
      <c r="H139" s="436"/>
      <c r="I139" s="436"/>
      <c r="J139" s="436"/>
      <c r="K139" s="436"/>
      <c r="L139" s="436"/>
      <c r="M139" s="437"/>
      <c r="N139" s="423" t="s">
        <v>156</v>
      </c>
      <c r="O139" s="435" t="s">
        <v>719</v>
      </c>
      <c r="P139" s="436"/>
      <c r="Q139" s="436"/>
      <c r="R139" s="436"/>
      <c r="S139" s="436"/>
      <c r="T139" s="436"/>
      <c r="U139" s="436"/>
      <c r="V139" s="436"/>
      <c r="W139" s="436"/>
      <c r="X139" s="436"/>
      <c r="Y139" s="437"/>
      <c r="Z139" s="423" t="s">
        <v>156</v>
      </c>
      <c r="AA139" s="435" t="s">
        <v>719</v>
      </c>
      <c r="AB139" s="436"/>
      <c r="AC139" s="436"/>
      <c r="AD139" s="436"/>
      <c r="AE139" s="436"/>
      <c r="AF139" s="436"/>
      <c r="AG139" s="436"/>
      <c r="AH139" s="436"/>
      <c r="AI139" s="436"/>
      <c r="AJ139" s="436"/>
      <c r="AK139" s="437"/>
      <c r="AL139" s="423" t="s">
        <v>156</v>
      </c>
      <c r="AM139" s="435" t="s">
        <v>720</v>
      </c>
      <c r="AN139" s="436"/>
      <c r="AO139" s="436"/>
      <c r="AP139" s="436"/>
      <c r="AQ139" s="436"/>
      <c r="AR139" s="436"/>
      <c r="AS139" s="436"/>
      <c r="AT139" s="436"/>
      <c r="AU139" s="436"/>
      <c r="AV139" s="436"/>
      <c r="AW139" s="437"/>
    </row>
    <row r="140" spans="1:49" ht="13.5" customHeight="1">
      <c r="B140" s="423"/>
      <c r="C140" s="38" t="s">
        <v>5</v>
      </c>
      <c r="D140" s="38" t="s">
        <v>8</v>
      </c>
      <c r="E140" s="38" t="s">
        <v>11</v>
      </c>
      <c r="F140" s="38" t="s">
        <v>17</v>
      </c>
      <c r="G140" s="38" t="s">
        <v>20</v>
      </c>
      <c r="H140" s="38" t="s">
        <v>23</v>
      </c>
      <c r="I140" s="38" t="s">
        <v>26</v>
      </c>
      <c r="J140" s="38" t="s">
        <v>29</v>
      </c>
      <c r="K140" s="38" t="s">
        <v>32</v>
      </c>
      <c r="L140" s="38" t="s">
        <v>35</v>
      </c>
      <c r="M140" s="38" t="s">
        <v>38</v>
      </c>
      <c r="N140" s="423"/>
      <c r="O140" s="38" t="s">
        <v>5</v>
      </c>
      <c r="P140" s="38" t="s">
        <v>8</v>
      </c>
      <c r="Q140" s="38" t="s">
        <v>11</v>
      </c>
      <c r="R140" s="38" t="s">
        <v>17</v>
      </c>
      <c r="S140" s="38" t="s">
        <v>20</v>
      </c>
      <c r="T140" s="38" t="s">
        <v>23</v>
      </c>
      <c r="U140" s="38" t="s">
        <v>26</v>
      </c>
      <c r="V140" s="38" t="s">
        <v>29</v>
      </c>
      <c r="W140" s="38" t="s">
        <v>32</v>
      </c>
      <c r="X140" s="38" t="s">
        <v>35</v>
      </c>
      <c r="Y140" s="38" t="s">
        <v>38</v>
      </c>
      <c r="Z140" s="423"/>
      <c r="AA140" s="38" t="s">
        <v>5</v>
      </c>
      <c r="AB140" s="38" t="s">
        <v>8</v>
      </c>
      <c r="AC140" s="38" t="s">
        <v>11</v>
      </c>
      <c r="AD140" s="38" t="s">
        <v>17</v>
      </c>
      <c r="AE140" s="38" t="s">
        <v>20</v>
      </c>
      <c r="AF140" s="38" t="s">
        <v>23</v>
      </c>
      <c r="AG140" s="38" t="s">
        <v>26</v>
      </c>
      <c r="AH140" s="38" t="s">
        <v>29</v>
      </c>
      <c r="AI140" s="38" t="s">
        <v>32</v>
      </c>
      <c r="AJ140" s="38" t="s">
        <v>35</v>
      </c>
      <c r="AK140" s="38" t="s">
        <v>38</v>
      </c>
      <c r="AL140" s="423"/>
      <c r="AM140" s="12" t="s">
        <v>5</v>
      </c>
      <c r="AN140" s="13" t="s">
        <v>8</v>
      </c>
      <c r="AO140" s="12" t="s">
        <v>11</v>
      </c>
      <c r="AP140" s="12" t="s">
        <v>17</v>
      </c>
      <c r="AQ140" s="12" t="s">
        <v>20</v>
      </c>
      <c r="AR140" s="12" t="s">
        <v>23</v>
      </c>
      <c r="AS140" s="12" t="s">
        <v>26</v>
      </c>
      <c r="AT140" s="38" t="s">
        <v>29</v>
      </c>
      <c r="AU140" s="38" t="s">
        <v>32</v>
      </c>
      <c r="AV140" s="38" t="s">
        <v>35</v>
      </c>
      <c r="AW140" s="38" t="s">
        <v>38</v>
      </c>
    </row>
    <row r="141" spans="1:49" ht="13.5" customHeight="1">
      <c r="A141" s="253" t="str">
        <f>+'8.คำนวณ'!E85</f>
        <v>หนองบัวลำภู</v>
      </c>
      <c r="B141" s="14" t="str">
        <f>+'8.คำนวณ'!G85</f>
        <v>หนองบัวลำภู,รพท.</v>
      </c>
      <c r="C141" s="264">
        <f>+'8.คำนวณ'!X85</f>
        <v>7673.1799993704417</v>
      </c>
      <c r="D141" s="264">
        <f>+'8.คำนวณ'!Y85</f>
        <v>48.341520381931687</v>
      </c>
      <c r="E141" s="264">
        <f>+'8.คำนวณ'!Z85</f>
        <v>1845.1580846755153</v>
      </c>
      <c r="F141" s="264">
        <f>+'8.คำนวณ'!AA85</f>
        <v>1457.6988930276482</v>
      </c>
      <c r="G141" s="264">
        <f>+'8.คำนวณ'!AB85</f>
        <v>274.04117706311314</v>
      </c>
      <c r="H141" s="264">
        <f>+'8.คำนวณ'!AC85</f>
        <v>456.66865662871834</v>
      </c>
      <c r="I141" s="264">
        <f>+'8.คำนวณ'!AD85</f>
        <v>403.09961282199259</v>
      </c>
      <c r="J141" s="264">
        <f>+'8.คำนวณ'!AE85</f>
        <v>722.18019033628866</v>
      </c>
      <c r="K141" s="264">
        <f>+'8.คำนวณ'!AF85</f>
        <v>317.20945574733747</v>
      </c>
      <c r="L141" s="264">
        <f>+'8.คำนวณ'!AG85</f>
        <v>42.520654320339958</v>
      </c>
      <c r="M141" s="264">
        <f>+'8.คำนวณ'!AH85</f>
        <v>59.101474214364409</v>
      </c>
      <c r="N141" s="14" t="str">
        <f>+B141</f>
        <v>หนองบัวลำภู,รพท.</v>
      </c>
      <c r="O141" s="54">
        <f t="shared" ref="O141:Y141" si="287">+(C141-C145)*100/C145</f>
        <v>8.8712816681014406</v>
      </c>
      <c r="P141" s="54">
        <f t="shared" si="287"/>
        <v>-5.3944959075882579</v>
      </c>
      <c r="Q141" s="54">
        <f t="shared" si="287"/>
        <v>-18.434719050479053</v>
      </c>
      <c r="R141" s="54">
        <f t="shared" si="287"/>
        <v>-0.79348331382007742</v>
      </c>
      <c r="S141" s="54">
        <f t="shared" si="287"/>
        <v>63.530264350062183</v>
      </c>
      <c r="T141" s="54">
        <f t="shared" si="287"/>
        <v>12.524725450264965</v>
      </c>
      <c r="U141" s="54">
        <f t="shared" si="287"/>
        <v>0.45366996888261774</v>
      </c>
      <c r="V141" s="54">
        <f t="shared" si="287"/>
        <v>10.106633659834298</v>
      </c>
      <c r="W141" s="54">
        <f t="shared" si="287"/>
        <v>4.1720406681618316</v>
      </c>
      <c r="X141" s="54">
        <f t="shared" si="287"/>
        <v>-84.860044415867691</v>
      </c>
      <c r="Y141" s="54">
        <f t="shared" si="287"/>
        <v>-53.579802055570667</v>
      </c>
      <c r="Z141" s="14" t="str">
        <f>+N141</f>
        <v>หนองบัวลำภู,รพท.</v>
      </c>
      <c r="AA141" s="15">
        <f t="shared" ref="AA141:AK144" si="288">+O141/100</f>
        <v>8.8712816681014411E-2</v>
      </c>
      <c r="AB141" s="15">
        <f t="shared" si="288"/>
        <v>-5.3944959075882579E-2</v>
      </c>
      <c r="AC141" s="15">
        <f t="shared" si="288"/>
        <v>-0.18434719050479054</v>
      </c>
      <c r="AD141" s="15">
        <f t="shared" si="288"/>
        <v>-7.9348331382007743E-3</v>
      </c>
      <c r="AE141" s="15">
        <f t="shared" si="288"/>
        <v>0.63530264350062182</v>
      </c>
      <c r="AF141" s="15">
        <f t="shared" si="288"/>
        <v>0.12524725450264965</v>
      </c>
      <c r="AG141" s="15">
        <f t="shared" si="288"/>
        <v>4.5366996888261775E-3</v>
      </c>
      <c r="AH141" s="15">
        <f t="shared" si="288"/>
        <v>0.10106633659834298</v>
      </c>
      <c r="AI141" s="15">
        <f t="shared" si="288"/>
        <v>4.1720406681618319E-2</v>
      </c>
      <c r="AJ141" s="15">
        <f t="shared" si="288"/>
        <v>-0.84860044415867686</v>
      </c>
      <c r="AK141" s="15">
        <f t="shared" si="288"/>
        <v>-0.53579802055570669</v>
      </c>
      <c r="AL141" s="14" t="str">
        <f>+Z141</f>
        <v>หนองบัวลำภู,รพท.</v>
      </c>
      <c r="AM141" s="16" t="str">
        <f>+IF(AND(C141&lt;C147),"OK","Not OK")</f>
        <v>OK</v>
      </c>
      <c r="AN141" s="16" t="str">
        <f t="shared" ref="AN141:AW141" si="289">+IF(AND(D141&lt;D147),"OK","Not OK")</f>
        <v>OK</v>
      </c>
      <c r="AO141" s="16" t="str">
        <f t="shared" si="289"/>
        <v>OK</v>
      </c>
      <c r="AP141" s="16" t="str">
        <f t="shared" si="289"/>
        <v>OK</v>
      </c>
      <c r="AQ141" s="16" t="str">
        <f t="shared" si="289"/>
        <v>OK</v>
      </c>
      <c r="AR141" s="16" t="str">
        <f t="shared" si="289"/>
        <v>OK</v>
      </c>
      <c r="AS141" s="16" t="str">
        <f t="shared" si="289"/>
        <v>OK</v>
      </c>
      <c r="AT141" s="16" t="str">
        <f t="shared" si="289"/>
        <v>OK</v>
      </c>
      <c r="AU141" s="16" t="str">
        <f t="shared" si="289"/>
        <v>OK</v>
      </c>
      <c r="AV141" s="16" t="str">
        <f t="shared" si="289"/>
        <v>OK</v>
      </c>
      <c r="AW141" s="16" t="str">
        <f t="shared" si="289"/>
        <v>OK</v>
      </c>
    </row>
    <row r="142" spans="1:49" ht="13.5" customHeight="1">
      <c r="A142" s="253" t="str">
        <f>+'8.คำนวณ'!E86</f>
        <v>เลย</v>
      </c>
      <c r="B142" s="14" t="str">
        <f>+'8.คำนวณ'!G86</f>
        <v>เลย,รพท.</v>
      </c>
      <c r="C142" s="264">
        <f>+'8.คำนวณ'!X86</f>
        <v>6660.6115787922863</v>
      </c>
      <c r="D142" s="264">
        <f>+'8.คำนวณ'!Y86</f>
        <v>62.016118016824471</v>
      </c>
      <c r="E142" s="264">
        <f>+'8.คำนวณ'!Z86</f>
        <v>1821.4314798961707</v>
      </c>
      <c r="F142" s="264">
        <f>+'8.คำนวณ'!AA86</f>
        <v>1614.351972397485</v>
      </c>
      <c r="G142" s="264">
        <f>+'8.คำนวณ'!AB86</f>
        <v>38.929641712716126</v>
      </c>
      <c r="H142" s="264">
        <f>+'8.คำนวณ'!AC86</f>
        <v>476.68595883135765</v>
      </c>
      <c r="I142" s="264">
        <f>+'8.คำนวณ'!AD86</f>
        <v>434.31051555301576</v>
      </c>
      <c r="J142" s="264">
        <f>+'8.คำนวณ'!AE86</f>
        <v>710.3258158594665</v>
      </c>
      <c r="K142" s="264">
        <f>+'8.คำนวณ'!AF86</f>
        <v>252.53083146475407</v>
      </c>
      <c r="L142" s="264">
        <f>+'8.คำนวณ'!AG86</f>
        <v>448.82569288109437</v>
      </c>
      <c r="M142" s="264">
        <f>+'8.คำนวณ'!AH86</f>
        <v>235.48871971534351</v>
      </c>
      <c r="N142" s="14" t="str">
        <f>+B142</f>
        <v>เลย,รพท.</v>
      </c>
      <c r="O142" s="50">
        <f t="shared" ref="O142:Y142" si="290">+(C142-C145)*100/C145</f>
        <v>-5.495593829936368</v>
      </c>
      <c r="P142" s="50">
        <f t="shared" si="290"/>
        <v>21.367016603579444</v>
      </c>
      <c r="Q142" s="50">
        <f t="shared" si="290"/>
        <v>-19.483554486791181</v>
      </c>
      <c r="R142" s="50">
        <f t="shared" si="290"/>
        <v>9.8678448979112474</v>
      </c>
      <c r="S142" s="50">
        <f t="shared" si="290"/>
        <v>-76.769277272270983</v>
      </c>
      <c r="T142" s="50">
        <f t="shared" si="290"/>
        <v>17.457057463666658</v>
      </c>
      <c r="U142" s="50">
        <f t="shared" si="290"/>
        <v>8.2315234389568097</v>
      </c>
      <c r="V142" s="50">
        <f t="shared" si="290"/>
        <v>8.2992657961739145</v>
      </c>
      <c r="W142" s="50">
        <f t="shared" si="290"/>
        <v>-17.068512401897749</v>
      </c>
      <c r="X142" s="50">
        <f t="shared" si="290"/>
        <v>59.809418830760087</v>
      </c>
      <c r="Y142" s="50">
        <f t="shared" si="290"/>
        <v>84.960411363302995</v>
      </c>
      <c r="Z142" s="14" t="str">
        <f>+N142</f>
        <v>เลย,รพท.</v>
      </c>
      <c r="AA142" s="15">
        <f t="shared" si="288"/>
        <v>-5.4955938299363682E-2</v>
      </c>
      <c r="AB142" s="15">
        <f t="shared" si="288"/>
        <v>0.21367016603579445</v>
      </c>
      <c r="AC142" s="15">
        <f t="shared" si="288"/>
        <v>-0.19483554486791183</v>
      </c>
      <c r="AD142" s="15">
        <f t="shared" si="288"/>
        <v>9.8678448979112474E-2</v>
      </c>
      <c r="AE142" s="15">
        <f t="shared" si="288"/>
        <v>-0.76769277272270986</v>
      </c>
      <c r="AF142" s="15">
        <f t="shared" si="288"/>
        <v>0.17457057463666659</v>
      </c>
      <c r="AG142" s="15">
        <f t="shared" si="288"/>
        <v>8.2315234389568101E-2</v>
      </c>
      <c r="AH142" s="15">
        <f t="shared" si="288"/>
        <v>8.2992657961739144E-2</v>
      </c>
      <c r="AI142" s="15">
        <f t="shared" si="288"/>
        <v>-0.17068512401897748</v>
      </c>
      <c r="AJ142" s="15">
        <f t="shared" si="288"/>
        <v>0.59809418830760086</v>
      </c>
      <c r="AK142" s="15">
        <f t="shared" si="288"/>
        <v>0.8496041136330299</v>
      </c>
      <c r="AL142" s="14" t="str">
        <f>+Z142</f>
        <v>เลย,รพท.</v>
      </c>
      <c r="AM142" s="16" t="str">
        <f>+IF(AND(C142&lt;C147),"OK","Not OK")</f>
        <v>OK</v>
      </c>
      <c r="AN142" s="16" t="str">
        <f t="shared" ref="AN142:AW142" si="291">+IF(AND(D142&lt;D147),"OK","Not OK")</f>
        <v>Not OK</v>
      </c>
      <c r="AO142" s="16" t="str">
        <f t="shared" si="291"/>
        <v>OK</v>
      </c>
      <c r="AP142" s="16" t="str">
        <f t="shared" si="291"/>
        <v>OK</v>
      </c>
      <c r="AQ142" s="16" t="str">
        <f t="shared" si="291"/>
        <v>OK</v>
      </c>
      <c r="AR142" s="16" t="str">
        <f t="shared" si="291"/>
        <v>OK</v>
      </c>
      <c r="AS142" s="16" t="str">
        <f t="shared" si="291"/>
        <v>OK</v>
      </c>
      <c r="AT142" s="16" t="str">
        <f t="shared" si="291"/>
        <v>OK</v>
      </c>
      <c r="AU142" s="16" t="str">
        <f t="shared" si="291"/>
        <v>OK</v>
      </c>
      <c r="AV142" s="16" t="str">
        <f t="shared" si="291"/>
        <v>OK</v>
      </c>
      <c r="AW142" s="16" t="str">
        <f t="shared" si="291"/>
        <v>Not OK</v>
      </c>
    </row>
    <row r="143" spans="1:49" ht="13.5" customHeight="1">
      <c r="A143" s="253" t="str">
        <f>+'8.คำนวณ'!E87</f>
        <v>หนองคาย</v>
      </c>
      <c r="B143" s="14" t="str">
        <f>+'8.คำนวณ'!G87</f>
        <v>หนองคาย,รพท.</v>
      </c>
      <c r="C143" s="264">
        <f>+'8.คำนวณ'!X87</f>
        <v>6365.3466229067326</v>
      </c>
      <c r="D143" s="264">
        <f>+'8.คำนวณ'!Y87</f>
        <v>53.73654331204785</v>
      </c>
      <c r="E143" s="264">
        <f>+'8.คำนวณ'!Z87</f>
        <v>2943.248629943575</v>
      </c>
      <c r="F143" s="264">
        <f>+'8.คำนวณ'!AA87</f>
        <v>1741.6297925086112</v>
      </c>
      <c r="G143" s="264">
        <f>+'8.คำนวณ'!AB87</f>
        <v>100.76208823507557</v>
      </c>
      <c r="H143" s="264">
        <f>+'8.คำนวณ'!AC87</f>
        <v>283.87665557610615</v>
      </c>
      <c r="I143" s="264">
        <f>+'8.คำนวณ'!AD87</f>
        <v>468.68246566352309</v>
      </c>
      <c r="J143" s="264">
        <f>+'8.คำนวณ'!AE87</f>
        <v>516.08132704611853</v>
      </c>
      <c r="K143" s="264">
        <f>+'8.คำนวณ'!AF87</f>
        <v>261.81026977165851</v>
      </c>
      <c r="L143" s="264">
        <f>+'8.คำนวณ'!AG87</f>
        <v>345.15217456857698</v>
      </c>
      <c r="M143" s="264">
        <f>+'8.คำนวณ'!AH87</f>
        <v>95.713615889056342</v>
      </c>
      <c r="N143" s="14" t="str">
        <f>+B143</f>
        <v>หนองคาย,รพท.</v>
      </c>
      <c r="O143" s="50">
        <f t="shared" ref="O143:Y143" si="292">+(C143-C145)*100/C145</f>
        <v>-9.6849747882317718</v>
      </c>
      <c r="P143" s="50">
        <f t="shared" si="292"/>
        <v>5.1636921647200449</v>
      </c>
      <c r="Q143" s="50">
        <f t="shared" si="292"/>
        <v>30.106413862017597</v>
      </c>
      <c r="R143" s="50">
        <f t="shared" si="292"/>
        <v>18.529983042510601</v>
      </c>
      <c r="S143" s="50">
        <f t="shared" si="292"/>
        <v>-39.87162403060578</v>
      </c>
      <c r="T143" s="50">
        <f t="shared" si="292"/>
        <v>-30.051817073990147</v>
      </c>
      <c r="U143" s="50">
        <f t="shared" si="292"/>
        <v>16.797119690503052</v>
      </c>
      <c r="V143" s="50">
        <f t="shared" si="292"/>
        <v>-21.316067130991794</v>
      </c>
      <c r="W143" s="50">
        <f t="shared" si="292"/>
        <v>-14.021131539914533</v>
      </c>
      <c r="X143" s="50">
        <f t="shared" si="292"/>
        <v>22.895300560679544</v>
      </c>
      <c r="Y143" s="50">
        <f t="shared" si="292"/>
        <v>-24.823448913780126</v>
      </c>
      <c r="Z143" s="14" t="str">
        <f>+N143</f>
        <v>หนองคาย,รพท.</v>
      </c>
      <c r="AA143" s="15">
        <f t="shared" si="288"/>
        <v>-9.6849747882317719E-2</v>
      </c>
      <c r="AB143" s="15">
        <f t="shared" si="288"/>
        <v>5.1636921647200448E-2</v>
      </c>
      <c r="AC143" s="15">
        <f t="shared" si="288"/>
        <v>0.30106413862017595</v>
      </c>
      <c r="AD143" s="15">
        <f t="shared" si="288"/>
        <v>0.185299830425106</v>
      </c>
      <c r="AE143" s="15">
        <f t="shared" si="288"/>
        <v>-0.39871624030605779</v>
      </c>
      <c r="AF143" s="15">
        <f t="shared" si="288"/>
        <v>-0.30051817073990145</v>
      </c>
      <c r="AG143" s="15">
        <f t="shared" si="288"/>
        <v>0.16797119690503051</v>
      </c>
      <c r="AH143" s="15">
        <f t="shared" si="288"/>
        <v>-0.21316067130991795</v>
      </c>
      <c r="AI143" s="15">
        <f t="shared" si="288"/>
        <v>-0.14021131539914533</v>
      </c>
      <c r="AJ143" s="15">
        <f t="shared" si="288"/>
        <v>0.22895300560679543</v>
      </c>
      <c r="AK143" s="15">
        <f t="shared" si="288"/>
        <v>-0.24823448913780127</v>
      </c>
      <c r="AL143" s="14" t="str">
        <f>+Z143</f>
        <v>หนองคาย,รพท.</v>
      </c>
      <c r="AM143" s="16" t="str">
        <f>+IF(AND(C143&lt;C147),"OK","Not OK")</f>
        <v>OK</v>
      </c>
      <c r="AN143" s="16" t="str">
        <f t="shared" ref="AN143:AW143" si="293">+IF(AND(D143&lt;D147),"OK","Not OK")</f>
        <v>OK</v>
      </c>
      <c r="AO143" s="16" t="str">
        <f t="shared" si="293"/>
        <v>Not OK</v>
      </c>
      <c r="AP143" s="16" t="str">
        <f t="shared" si="293"/>
        <v>OK</v>
      </c>
      <c r="AQ143" s="16" t="str">
        <f t="shared" si="293"/>
        <v>OK</v>
      </c>
      <c r="AR143" s="16" t="str">
        <f t="shared" si="293"/>
        <v>OK</v>
      </c>
      <c r="AS143" s="16" t="str">
        <f t="shared" si="293"/>
        <v>OK</v>
      </c>
      <c r="AT143" s="16" t="str">
        <f t="shared" si="293"/>
        <v>OK</v>
      </c>
      <c r="AU143" s="16" t="str">
        <f t="shared" si="293"/>
        <v>OK</v>
      </c>
      <c r="AV143" s="16" t="str">
        <f t="shared" si="293"/>
        <v>OK</v>
      </c>
      <c r="AW143" s="16" t="str">
        <f t="shared" si="293"/>
        <v>OK</v>
      </c>
    </row>
    <row r="144" spans="1:49" ht="13.5" customHeight="1">
      <c r="A144" s="253" t="str">
        <f>+'8.คำนวณ'!E88</f>
        <v>นครพนม</v>
      </c>
      <c r="B144" s="14" t="str">
        <f>+'8.คำนวณ'!G88</f>
        <v>นครพนม,รพท.</v>
      </c>
      <c r="C144" s="264">
        <f>+'8.คำนวณ'!X88</f>
        <v>7492.6122102555219</v>
      </c>
      <c r="D144" s="264">
        <f>+'8.คำนวณ'!Y88</f>
        <v>40.297817869732597</v>
      </c>
      <c r="E144" s="264">
        <f>+'8.คำนวณ'!Z88</f>
        <v>2438.9044234005423</v>
      </c>
      <c r="F144" s="264">
        <f>+'8.คำนวณ'!AA88</f>
        <v>1063.7513564924393</v>
      </c>
      <c r="G144" s="264">
        <f>+'8.คำนวณ'!AB88</f>
        <v>256.58014642239726</v>
      </c>
      <c r="H144" s="264">
        <f>+'8.คำนวณ'!AC88</f>
        <v>406.12272445723426</v>
      </c>
      <c r="I144" s="264">
        <f>+'8.คำนวณ'!AD88</f>
        <v>299.0239256341103</v>
      </c>
      <c r="J144" s="264">
        <f>+'8.คำนวณ'!AE88</f>
        <v>674.97917254162701</v>
      </c>
      <c r="K144" s="264">
        <f>+'8.คำนวณ'!AF88</f>
        <v>386.47091485360227</v>
      </c>
      <c r="L144" s="264">
        <f>+'8.คำนวณ'!AG88</f>
        <v>286.90383127003219</v>
      </c>
      <c r="M144" s="264">
        <f>+'8.คำนวณ'!AH88</f>
        <v>118.96997040178634</v>
      </c>
      <c r="N144" s="14" t="str">
        <f>+B144</f>
        <v>นครพนม,รพท.</v>
      </c>
      <c r="O144" s="50">
        <f t="shared" ref="O144:Y144" si="294">+(C144-C145)*100/C145</f>
        <v>6.3092869500667126</v>
      </c>
      <c r="P144" s="50">
        <f t="shared" si="294"/>
        <v>-21.136212860711229</v>
      </c>
      <c r="Q144" s="50">
        <f t="shared" si="294"/>
        <v>7.8118596752526601</v>
      </c>
      <c r="R144" s="50">
        <f t="shared" si="294"/>
        <v>-27.604344626601769</v>
      </c>
      <c r="S144" s="50">
        <f t="shared" si="294"/>
        <v>53.110636952814559</v>
      </c>
      <c r="T144" s="50">
        <f t="shared" si="294"/>
        <v>7.0034160058551162E-2</v>
      </c>
      <c r="U144" s="50">
        <f t="shared" si="294"/>
        <v>-25.48231309834248</v>
      </c>
      <c r="V144" s="50">
        <f t="shared" si="294"/>
        <v>2.9101676749835632</v>
      </c>
      <c r="W144" s="50">
        <f t="shared" si="294"/>
        <v>26.917603273650474</v>
      </c>
      <c r="X144" s="50">
        <f t="shared" si="294"/>
        <v>2.1553250244280053</v>
      </c>
      <c r="Y144" s="50">
        <f t="shared" si="294"/>
        <v>-6.5571603939522296</v>
      </c>
      <c r="Z144" s="14" t="str">
        <f>+N144</f>
        <v>นครพนม,รพท.</v>
      </c>
      <c r="AA144" s="15">
        <f t="shared" si="288"/>
        <v>6.3092869500667129E-2</v>
      </c>
      <c r="AB144" s="15">
        <f t="shared" si="288"/>
        <v>-0.21136212860711229</v>
      </c>
      <c r="AC144" s="15">
        <f t="shared" si="288"/>
        <v>7.8118596752526595E-2</v>
      </c>
      <c r="AD144" s="15">
        <f t="shared" si="288"/>
        <v>-0.27604344626601768</v>
      </c>
      <c r="AE144" s="15">
        <f t="shared" si="288"/>
        <v>0.53110636952814561</v>
      </c>
      <c r="AF144" s="15">
        <f t="shared" si="288"/>
        <v>7.003416005855116E-4</v>
      </c>
      <c r="AG144" s="15">
        <f t="shared" si="288"/>
        <v>-0.25482313098342479</v>
      </c>
      <c r="AH144" s="15">
        <f t="shared" si="288"/>
        <v>2.9101676749835631E-2</v>
      </c>
      <c r="AI144" s="15">
        <f t="shared" si="288"/>
        <v>0.26917603273650476</v>
      </c>
      <c r="AJ144" s="15">
        <f t="shared" si="288"/>
        <v>2.1553250244280054E-2</v>
      </c>
      <c r="AK144" s="15">
        <f t="shared" si="288"/>
        <v>-6.5571603939522299E-2</v>
      </c>
      <c r="AL144" s="14" t="str">
        <f>+Z144</f>
        <v>นครพนม,รพท.</v>
      </c>
      <c r="AM144" s="16" t="str">
        <f>+IF(AND(C144&lt;C147),"OK","Not OK")</f>
        <v>OK</v>
      </c>
      <c r="AN144" s="16" t="str">
        <f t="shared" ref="AN144:AW144" si="295">+IF(AND(D144&lt;D147),"OK","Not OK")</f>
        <v>OK</v>
      </c>
      <c r="AO144" s="16" t="str">
        <f t="shared" si="295"/>
        <v>OK</v>
      </c>
      <c r="AP144" s="16" t="str">
        <f t="shared" si="295"/>
        <v>OK</v>
      </c>
      <c r="AQ144" s="16" t="str">
        <f t="shared" si="295"/>
        <v>OK</v>
      </c>
      <c r="AR144" s="16" t="str">
        <f t="shared" si="295"/>
        <v>OK</v>
      </c>
      <c r="AS144" s="16" t="str">
        <f t="shared" si="295"/>
        <v>OK</v>
      </c>
      <c r="AT144" s="16" t="str">
        <f t="shared" si="295"/>
        <v>OK</v>
      </c>
      <c r="AU144" s="16" t="str">
        <f t="shared" si="295"/>
        <v>Not OK</v>
      </c>
      <c r="AV144" s="16" t="str">
        <f t="shared" si="295"/>
        <v>OK</v>
      </c>
      <c r="AW144" s="16" t="str">
        <f t="shared" si="295"/>
        <v>OK</v>
      </c>
    </row>
    <row r="145" spans="1:49" ht="13.5" customHeight="1">
      <c r="B145" s="18" t="s">
        <v>144</v>
      </c>
      <c r="C145" s="19">
        <f>AVERAGE(C141:C144)</f>
        <v>7047.9376028312454</v>
      </c>
      <c r="D145" s="19">
        <f t="shared" ref="D145:M145" si="296">AVERAGE(D141:D144)</f>
        <v>51.097999895134151</v>
      </c>
      <c r="E145" s="19">
        <f t="shared" si="296"/>
        <v>2262.1856544789507</v>
      </c>
      <c r="F145" s="19">
        <f t="shared" si="296"/>
        <v>1469.3580036065459</v>
      </c>
      <c r="G145" s="19">
        <f t="shared" si="296"/>
        <v>167.57826335832553</v>
      </c>
      <c r="H145" s="19">
        <f t="shared" si="296"/>
        <v>405.83849887335407</v>
      </c>
      <c r="I145" s="19">
        <f t="shared" si="296"/>
        <v>401.27912991816044</v>
      </c>
      <c r="J145" s="19">
        <f t="shared" si="296"/>
        <v>655.8916264458752</v>
      </c>
      <c r="K145" s="19">
        <f t="shared" si="296"/>
        <v>304.50536795933806</v>
      </c>
      <c r="L145" s="19">
        <f t="shared" si="296"/>
        <v>280.85058826001091</v>
      </c>
      <c r="M145" s="19">
        <f t="shared" si="296"/>
        <v>127.31844505513766</v>
      </c>
      <c r="P145" s="48"/>
      <c r="U145" s="48"/>
      <c r="V145" s="48"/>
      <c r="W145" s="48"/>
      <c r="X145" s="48"/>
      <c r="Y145" s="48"/>
      <c r="AB145" s="59"/>
      <c r="AG145" s="59"/>
      <c r="AH145" s="59"/>
      <c r="AI145" s="59"/>
      <c r="AJ145" s="59"/>
      <c r="AK145" s="59"/>
      <c r="AN145" s="11"/>
      <c r="AS145" s="11"/>
      <c r="AT145" s="59"/>
      <c r="AU145" s="59"/>
      <c r="AV145" s="59"/>
      <c r="AW145" s="59"/>
    </row>
    <row r="146" spans="1:49" ht="13.5" customHeight="1">
      <c r="B146" s="20" t="s">
        <v>268</v>
      </c>
      <c r="C146" s="21">
        <f>STDEV(C141:C144)</f>
        <v>633.67064412835862</v>
      </c>
      <c r="D146" s="21">
        <f t="shared" ref="D146:M146" si="297">STDEV(D141:D144)</f>
        <v>9.1361794671995078</v>
      </c>
      <c r="E146" s="21">
        <f t="shared" si="297"/>
        <v>536.42412828724798</v>
      </c>
      <c r="F146" s="21">
        <f t="shared" si="297"/>
        <v>294.28323378468599</v>
      </c>
      <c r="G146" s="21">
        <f t="shared" si="297"/>
        <v>115.85991008236299</v>
      </c>
      <c r="H146" s="21">
        <f t="shared" si="297"/>
        <v>86.559882017366476</v>
      </c>
      <c r="I146" s="21">
        <f t="shared" si="297"/>
        <v>73.243254678585672</v>
      </c>
      <c r="J146" s="21">
        <f t="shared" si="297"/>
        <v>95.338884886100217</v>
      </c>
      <c r="K146" s="21">
        <f t="shared" si="297"/>
        <v>61.654868900148493</v>
      </c>
      <c r="L146" s="21">
        <f t="shared" si="297"/>
        <v>172.42208765786367</v>
      </c>
      <c r="M146" s="21">
        <f t="shared" si="297"/>
        <v>76.207886045146523</v>
      </c>
      <c r="P146" s="48"/>
      <c r="U146" s="48"/>
      <c r="V146" s="173"/>
      <c r="W146" s="173"/>
      <c r="X146" s="173"/>
      <c r="Y146" s="173"/>
      <c r="AB146" s="59"/>
      <c r="AG146" s="59"/>
      <c r="AH146" s="59"/>
      <c r="AI146" s="59"/>
      <c r="AJ146" s="59"/>
      <c r="AK146" s="59"/>
      <c r="AN146" s="11"/>
      <c r="AS146" s="11"/>
      <c r="AT146" s="59"/>
      <c r="AU146" s="59"/>
      <c r="AV146" s="59"/>
      <c r="AW146" s="59"/>
    </row>
    <row r="147" spans="1:49" ht="13.5" customHeight="1">
      <c r="B147" s="20" t="s">
        <v>269</v>
      </c>
      <c r="C147" s="21">
        <f>+C145+C146</f>
        <v>7681.608246959604</v>
      </c>
      <c r="D147" s="21">
        <f t="shared" ref="D147:M147" si="298">+D145+D146</f>
        <v>60.234179362333663</v>
      </c>
      <c r="E147" s="21">
        <f t="shared" si="298"/>
        <v>2798.6097827661988</v>
      </c>
      <c r="F147" s="21">
        <f t="shared" si="298"/>
        <v>1763.6412373912319</v>
      </c>
      <c r="G147" s="21">
        <f t="shared" si="298"/>
        <v>283.4381734406885</v>
      </c>
      <c r="H147" s="21">
        <f t="shared" si="298"/>
        <v>492.39838089072055</v>
      </c>
      <c r="I147" s="21">
        <f t="shared" si="298"/>
        <v>474.52238459674612</v>
      </c>
      <c r="J147" s="21">
        <f t="shared" si="298"/>
        <v>751.23051133197544</v>
      </c>
      <c r="K147" s="21">
        <f t="shared" si="298"/>
        <v>366.16023685948653</v>
      </c>
      <c r="L147" s="21">
        <f t="shared" si="298"/>
        <v>453.27267591787461</v>
      </c>
      <c r="M147" s="21">
        <f t="shared" si="298"/>
        <v>203.52633110028418</v>
      </c>
      <c r="P147" s="48"/>
      <c r="U147" s="48"/>
      <c r="V147" s="173"/>
      <c r="W147" s="173"/>
      <c r="X147" s="173"/>
      <c r="Y147" s="173"/>
      <c r="AB147" s="59"/>
      <c r="AG147" s="59"/>
      <c r="AH147" s="59"/>
      <c r="AI147" s="59"/>
      <c r="AJ147" s="59"/>
      <c r="AK147" s="59"/>
      <c r="AN147" s="11"/>
      <c r="AS147" s="11"/>
      <c r="AT147" s="59"/>
      <c r="AU147" s="59"/>
      <c r="AV147" s="59"/>
      <c r="AW147" s="59"/>
    </row>
    <row r="148" spans="1:49" ht="13.5" customHeight="1">
      <c r="B148" s="423" t="s">
        <v>157</v>
      </c>
      <c r="C148" s="435" t="s">
        <v>248</v>
      </c>
      <c r="D148" s="436"/>
      <c r="E148" s="436"/>
      <c r="F148" s="436"/>
      <c r="G148" s="436"/>
      <c r="H148" s="436"/>
      <c r="I148" s="436"/>
      <c r="J148" s="436"/>
      <c r="K148" s="436"/>
      <c r="L148" s="436"/>
      <c r="M148" s="437"/>
      <c r="N148" s="423" t="s">
        <v>157</v>
      </c>
      <c r="O148" s="435" t="s">
        <v>719</v>
      </c>
      <c r="P148" s="436"/>
      <c r="Q148" s="436"/>
      <c r="R148" s="436"/>
      <c r="S148" s="436"/>
      <c r="T148" s="436"/>
      <c r="U148" s="436"/>
      <c r="V148" s="436"/>
      <c r="W148" s="436"/>
      <c r="X148" s="436"/>
      <c r="Y148" s="437"/>
      <c r="Z148" s="423" t="s">
        <v>157</v>
      </c>
      <c r="AA148" s="435" t="s">
        <v>719</v>
      </c>
      <c r="AB148" s="436"/>
      <c r="AC148" s="436"/>
      <c r="AD148" s="436"/>
      <c r="AE148" s="436"/>
      <c r="AF148" s="436"/>
      <c r="AG148" s="436"/>
      <c r="AH148" s="436"/>
      <c r="AI148" s="436"/>
      <c r="AJ148" s="436"/>
      <c r="AK148" s="437"/>
      <c r="AL148" s="423" t="s">
        <v>157</v>
      </c>
      <c r="AM148" s="435" t="s">
        <v>720</v>
      </c>
      <c r="AN148" s="436"/>
      <c r="AO148" s="436"/>
      <c r="AP148" s="436"/>
      <c r="AQ148" s="436"/>
      <c r="AR148" s="436"/>
      <c r="AS148" s="436"/>
      <c r="AT148" s="436"/>
      <c r="AU148" s="436"/>
      <c r="AV148" s="436"/>
      <c r="AW148" s="437"/>
    </row>
    <row r="149" spans="1:49" ht="13.5" customHeight="1">
      <c r="B149" s="423"/>
      <c r="C149" s="38" t="s">
        <v>5</v>
      </c>
      <c r="D149" s="38" t="s">
        <v>8</v>
      </c>
      <c r="E149" s="38" t="s">
        <v>11</v>
      </c>
      <c r="F149" s="38" t="s">
        <v>17</v>
      </c>
      <c r="G149" s="38" t="s">
        <v>20</v>
      </c>
      <c r="H149" s="38" t="s">
        <v>23</v>
      </c>
      <c r="I149" s="38" t="s">
        <v>26</v>
      </c>
      <c r="J149" s="38" t="s">
        <v>29</v>
      </c>
      <c r="K149" s="38" t="s">
        <v>32</v>
      </c>
      <c r="L149" s="38" t="s">
        <v>35</v>
      </c>
      <c r="M149" s="38" t="s">
        <v>38</v>
      </c>
      <c r="N149" s="423"/>
      <c r="O149" s="38" t="s">
        <v>5</v>
      </c>
      <c r="P149" s="38" t="s">
        <v>8</v>
      </c>
      <c r="Q149" s="38" t="s">
        <v>11</v>
      </c>
      <c r="R149" s="38" t="s">
        <v>17</v>
      </c>
      <c r="S149" s="38" t="s">
        <v>20</v>
      </c>
      <c r="T149" s="38" t="s">
        <v>23</v>
      </c>
      <c r="U149" s="38" t="s">
        <v>26</v>
      </c>
      <c r="V149" s="38" t="s">
        <v>29</v>
      </c>
      <c r="W149" s="38" t="s">
        <v>32</v>
      </c>
      <c r="X149" s="38" t="s">
        <v>35</v>
      </c>
      <c r="Y149" s="38" t="s">
        <v>38</v>
      </c>
      <c r="Z149" s="423"/>
      <c r="AA149" s="38" t="s">
        <v>5</v>
      </c>
      <c r="AB149" s="38" t="s">
        <v>8</v>
      </c>
      <c r="AC149" s="38" t="s">
        <v>11</v>
      </c>
      <c r="AD149" s="38" t="s">
        <v>17</v>
      </c>
      <c r="AE149" s="38" t="s">
        <v>20</v>
      </c>
      <c r="AF149" s="38" t="s">
        <v>23</v>
      </c>
      <c r="AG149" s="38" t="s">
        <v>26</v>
      </c>
      <c r="AH149" s="38" t="s">
        <v>29</v>
      </c>
      <c r="AI149" s="38" t="s">
        <v>32</v>
      </c>
      <c r="AJ149" s="38" t="s">
        <v>35</v>
      </c>
      <c r="AK149" s="38" t="s">
        <v>38</v>
      </c>
      <c r="AL149" s="423"/>
      <c r="AM149" s="12" t="s">
        <v>5</v>
      </c>
      <c r="AN149" s="13" t="s">
        <v>8</v>
      </c>
      <c r="AO149" s="12" t="s">
        <v>11</v>
      </c>
      <c r="AP149" s="12" t="s">
        <v>17</v>
      </c>
      <c r="AQ149" s="12" t="s">
        <v>20</v>
      </c>
      <c r="AR149" s="12" t="s">
        <v>23</v>
      </c>
      <c r="AS149" s="12" t="s">
        <v>26</v>
      </c>
      <c r="AT149" s="38" t="s">
        <v>29</v>
      </c>
      <c r="AU149" s="38" t="s">
        <v>32</v>
      </c>
      <c r="AV149" s="38" t="s">
        <v>35</v>
      </c>
      <c r="AW149" s="38" t="s">
        <v>38</v>
      </c>
    </row>
    <row r="150" spans="1:49" ht="13.5" customHeight="1">
      <c r="A150" s="253" t="str">
        <f>+'8.คำนวณ'!E89</f>
        <v>อุดรธานี</v>
      </c>
      <c r="B150" s="14" t="str">
        <f>+'8.คำนวณ'!G89</f>
        <v>อุดรธานี,รพศ.</v>
      </c>
      <c r="C150" s="53">
        <f>+'8.คำนวณ'!X89</f>
        <v>7048.2759329682258</v>
      </c>
      <c r="D150" s="53">
        <f>+'8.คำนวณ'!Y89</f>
        <v>56.838307477719084</v>
      </c>
      <c r="E150" s="53">
        <f>+'8.คำนวณ'!Z89</f>
        <v>3927.7528251859976</v>
      </c>
      <c r="F150" s="53">
        <f>+'8.คำนวณ'!AA89</f>
        <v>2475.2102671204234</v>
      </c>
      <c r="G150" s="53">
        <f>+'8.คำนวณ'!AB89</f>
        <v>69.694323233992677</v>
      </c>
      <c r="H150" s="53">
        <f>+'8.คำนวณ'!AC89</f>
        <v>443.20653549794281</v>
      </c>
      <c r="I150" s="53">
        <f>+'8.คำนวณ'!AD89</f>
        <v>682.10253592866104</v>
      </c>
      <c r="J150" s="53">
        <f>+'8.คำนวณ'!AE89</f>
        <v>657.04006370623017</v>
      </c>
      <c r="K150" s="53">
        <f>+'8.คำนวณ'!AF89</f>
        <v>291.16652272664669</v>
      </c>
      <c r="L150" s="53">
        <f>+'8.คำนวณ'!AG89</f>
        <v>16.181622054776337</v>
      </c>
      <c r="M150" s="53">
        <f>+'8.คำนวณ'!AH89</f>
        <v>123.29951223665464</v>
      </c>
      <c r="N150" s="14" t="str">
        <f>+B150</f>
        <v>อุดรธานี,รพศ.</v>
      </c>
      <c r="O150" s="50">
        <f>+(C150-C152)*100/C152</f>
        <v>3.5207688947247235</v>
      </c>
      <c r="P150" s="50">
        <f t="shared" ref="P150:Y150" si="299">+(D150-D152)*100/D152</f>
        <v>11.890378246680475</v>
      </c>
      <c r="Q150" s="50">
        <f t="shared" si="299"/>
        <v>1.8009121183051506</v>
      </c>
      <c r="R150" s="50">
        <f t="shared" si="299"/>
        <v>-2.1615399792787207</v>
      </c>
      <c r="S150" s="50">
        <f t="shared" si="299"/>
        <v>-38.500550962377815</v>
      </c>
      <c r="T150" s="50">
        <f t="shared" si="299"/>
        <v>10.092017488546697</v>
      </c>
      <c r="U150" s="50">
        <f t="shared" si="299"/>
        <v>-17.951955941278744</v>
      </c>
      <c r="V150" s="50">
        <f t="shared" si="299"/>
        <v>1.8960381408864584</v>
      </c>
      <c r="W150" s="50">
        <f t="shared" si="299"/>
        <v>-7.0422832602380874</v>
      </c>
      <c r="X150" s="50">
        <f t="shared" si="299"/>
        <v>61.399604010296905</v>
      </c>
      <c r="Y150" s="50">
        <f t="shared" si="299"/>
        <v>56.914566282085481</v>
      </c>
      <c r="Z150" s="14" t="str">
        <f>+N150</f>
        <v>อุดรธานี,รพศ.</v>
      </c>
      <c r="AA150" s="15">
        <f t="shared" ref="AA150:AK151" si="300">+O150/100</f>
        <v>3.5207688947247233E-2</v>
      </c>
      <c r="AB150" s="15">
        <f t="shared" si="300"/>
        <v>0.11890378246680475</v>
      </c>
      <c r="AC150" s="15">
        <f t="shared" si="300"/>
        <v>1.8009121183051507E-2</v>
      </c>
      <c r="AD150" s="15">
        <f t="shared" si="300"/>
        <v>-2.1615399792787208E-2</v>
      </c>
      <c r="AE150" s="15">
        <f t="shared" si="300"/>
        <v>-0.38500550962377816</v>
      </c>
      <c r="AF150" s="15">
        <f t="shared" si="300"/>
        <v>0.10092017488546697</v>
      </c>
      <c r="AG150" s="15">
        <f t="shared" si="300"/>
        <v>-0.17951955941278744</v>
      </c>
      <c r="AH150" s="15">
        <f t="shared" si="300"/>
        <v>1.8960381408864583E-2</v>
      </c>
      <c r="AI150" s="15">
        <f t="shared" si="300"/>
        <v>-7.0422832602380872E-2</v>
      </c>
      <c r="AJ150" s="15">
        <f t="shared" si="300"/>
        <v>0.61399604010296904</v>
      </c>
      <c r="AK150" s="15">
        <f t="shared" si="300"/>
        <v>0.56914566282085477</v>
      </c>
      <c r="AL150" s="14" t="str">
        <f>+Z150</f>
        <v>อุดรธานี,รพศ.</v>
      </c>
      <c r="AM150" s="16" t="str">
        <f>+IF(AND(C150&lt;C154),"OK","Not OK")</f>
        <v>OK</v>
      </c>
      <c r="AN150" s="16" t="str">
        <f t="shared" ref="AN150:AW150" si="301">+IF(AND(D150&lt;D154),"OK","Not OK")</f>
        <v>OK</v>
      </c>
      <c r="AO150" s="16" t="str">
        <f t="shared" si="301"/>
        <v>OK</v>
      </c>
      <c r="AP150" s="16" t="str">
        <f t="shared" si="301"/>
        <v>OK</v>
      </c>
      <c r="AQ150" s="16" t="str">
        <f t="shared" si="301"/>
        <v>OK</v>
      </c>
      <c r="AR150" s="16" t="str">
        <f t="shared" si="301"/>
        <v>OK</v>
      </c>
      <c r="AS150" s="16" t="str">
        <f t="shared" si="301"/>
        <v>OK</v>
      </c>
      <c r="AT150" s="16" t="str">
        <f t="shared" si="301"/>
        <v>OK</v>
      </c>
      <c r="AU150" s="16" t="str">
        <f t="shared" si="301"/>
        <v>OK</v>
      </c>
      <c r="AV150" s="16" t="str">
        <f t="shared" si="301"/>
        <v>OK</v>
      </c>
      <c r="AW150" s="16" t="str">
        <f t="shared" si="301"/>
        <v>OK</v>
      </c>
    </row>
    <row r="151" spans="1:49" ht="13.5" customHeight="1">
      <c r="A151" s="253" t="str">
        <f>+'8.คำนวณ'!E90</f>
        <v>สกลนคร</v>
      </c>
      <c r="B151" s="14" t="str">
        <f>+'8.คำนวณ'!G90</f>
        <v>สกลนคร,รพศ.</v>
      </c>
      <c r="C151" s="53">
        <f>+'8.คำนวณ'!X90</f>
        <v>6568.8484532232233</v>
      </c>
      <c r="D151" s="53">
        <f>+'8.คำนวณ'!Y90</f>
        <v>44.758109244386944</v>
      </c>
      <c r="E151" s="53">
        <f>+'8.คำนวณ'!Z90</f>
        <v>3788.784764617651</v>
      </c>
      <c r="F151" s="53">
        <f>+'8.คำนวณ'!AA90</f>
        <v>2584.5796490254293</v>
      </c>
      <c r="G151" s="53">
        <f>+'8.คำนวณ'!AB90</f>
        <v>156.95591290505726</v>
      </c>
      <c r="H151" s="53">
        <f>+'8.คำนวณ'!AC90</f>
        <v>361.94999738883314</v>
      </c>
      <c r="I151" s="53">
        <f>+'8.คำนวณ'!AD90</f>
        <v>980.58801021156057</v>
      </c>
      <c r="J151" s="53">
        <f>+'8.คำนวณ'!AE90</f>
        <v>632.58821957947384</v>
      </c>
      <c r="K151" s="53">
        <f>+'8.คำนวณ'!AF90</f>
        <v>335.28286294786733</v>
      </c>
      <c r="L151" s="53">
        <f>+'8.คำนวณ'!AG90</f>
        <v>3.8700034172960569</v>
      </c>
      <c r="M151" s="53">
        <f>+'8.คำนวณ'!AH90</f>
        <v>33.855448144778613</v>
      </c>
      <c r="N151" s="14" t="str">
        <f>+B151</f>
        <v>สกลนคร,รพศ.</v>
      </c>
      <c r="O151" s="50">
        <f>+(C151-C152)*100/C152</f>
        <v>-3.5207688947247102</v>
      </c>
      <c r="P151" s="50">
        <f t="shared" ref="P151:Y151" si="302">+(D151-D152)*100/D152</f>
        <v>-11.890378246680475</v>
      </c>
      <c r="Q151" s="50">
        <f t="shared" si="302"/>
        <v>-1.8009121183051624</v>
      </c>
      <c r="R151" s="50">
        <f t="shared" si="302"/>
        <v>2.1615399792787207</v>
      </c>
      <c r="S151" s="50">
        <f t="shared" si="302"/>
        <v>38.500550962377822</v>
      </c>
      <c r="T151" s="50">
        <f t="shared" si="302"/>
        <v>-10.092017488546697</v>
      </c>
      <c r="U151" s="50">
        <f t="shared" si="302"/>
        <v>17.951955941278744</v>
      </c>
      <c r="V151" s="50">
        <f t="shared" si="302"/>
        <v>-1.8960381408864762</v>
      </c>
      <c r="W151" s="50">
        <f t="shared" si="302"/>
        <v>7.0422832602380874</v>
      </c>
      <c r="X151" s="50">
        <f t="shared" si="302"/>
        <v>-61.399604010296919</v>
      </c>
      <c r="Y151" s="50">
        <f t="shared" si="302"/>
        <v>-56.914566282085495</v>
      </c>
      <c r="Z151" s="14" t="str">
        <f>+N151</f>
        <v>สกลนคร,รพศ.</v>
      </c>
      <c r="AA151" s="15">
        <f t="shared" si="300"/>
        <v>-3.5207688947247101E-2</v>
      </c>
      <c r="AB151" s="15">
        <f t="shared" si="300"/>
        <v>-0.11890378246680475</v>
      </c>
      <c r="AC151" s="15">
        <f t="shared" si="300"/>
        <v>-1.8009121183051625E-2</v>
      </c>
      <c r="AD151" s="15">
        <f t="shared" si="300"/>
        <v>2.1615399792787208E-2</v>
      </c>
      <c r="AE151" s="15">
        <f t="shared" si="300"/>
        <v>0.38500550962377822</v>
      </c>
      <c r="AF151" s="15">
        <f t="shared" si="300"/>
        <v>-0.10092017488546697</v>
      </c>
      <c r="AG151" s="15">
        <f t="shared" si="300"/>
        <v>0.17951955941278744</v>
      </c>
      <c r="AH151" s="15">
        <f t="shared" si="300"/>
        <v>-1.896038140886476E-2</v>
      </c>
      <c r="AI151" s="15">
        <f t="shared" si="300"/>
        <v>7.0422832602380872E-2</v>
      </c>
      <c r="AJ151" s="15">
        <f t="shared" si="300"/>
        <v>-0.61399604010296915</v>
      </c>
      <c r="AK151" s="15">
        <f t="shared" si="300"/>
        <v>-0.56914566282085499</v>
      </c>
      <c r="AL151" s="14" t="str">
        <f>+Z151</f>
        <v>สกลนคร,รพศ.</v>
      </c>
      <c r="AM151" s="16" t="str">
        <f>+IF(AND(C151&lt;C154),"OK","Not OK")</f>
        <v>OK</v>
      </c>
      <c r="AN151" s="16" t="str">
        <f t="shared" ref="AN151:AW151" si="303">+IF(AND(D151&lt;D154),"OK","Not OK")</f>
        <v>OK</v>
      </c>
      <c r="AO151" s="16" t="str">
        <f t="shared" si="303"/>
        <v>OK</v>
      </c>
      <c r="AP151" s="16" t="str">
        <f t="shared" si="303"/>
        <v>OK</v>
      </c>
      <c r="AQ151" s="16" t="str">
        <f t="shared" si="303"/>
        <v>OK</v>
      </c>
      <c r="AR151" s="16" t="str">
        <f t="shared" si="303"/>
        <v>OK</v>
      </c>
      <c r="AS151" s="16" t="str">
        <f t="shared" si="303"/>
        <v>OK</v>
      </c>
      <c r="AT151" s="16" t="str">
        <f t="shared" si="303"/>
        <v>OK</v>
      </c>
      <c r="AU151" s="16" t="str">
        <f t="shared" si="303"/>
        <v>OK</v>
      </c>
      <c r="AV151" s="16" t="str">
        <f t="shared" si="303"/>
        <v>OK</v>
      </c>
      <c r="AW151" s="16" t="str">
        <f t="shared" si="303"/>
        <v>OK</v>
      </c>
    </row>
    <row r="152" spans="1:49" ht="13.5" customHeight="1">
      <c r="B152" s="18" t="s">
        <v>144</v>
      </c>
      <c r="C152" s="19">
        <f t="shared" ref="C152:M152" si="304">AVERAGE(C150:C151)</f>
        <v>6808.5621930957241</v>
      </c>
      <c r="D152" s="19">
        <f t="shared" si="304"/>
        <v>50.798208361053014</v>
      </c>
      <c r="E152" s="19">
        <f t="shared" si="304"/>
        <v>3858.2687949018245</v>
      </c>
      <c r="F152" s="19">
        <f t="shared" si="304"/>
        <v>2529.8949580729263</v>
      </c>
      <c r="G152" s="19">
        <f t="shared" si="304"/>
        <v>113.32511806952496</v>
      </c>
      <c r="H152" s="19">
        <f t="shared" si="304"/>
        <v>402.57826644338797</v>
      </c>
      <c r="I152" s="19">
        <f t="shared" si="304"/>
        <v>831.34527307011081</v>
      </c>
      <c r="J152" s="19">
        <f t="shared" si="304"/>
        <v>644.81414164285206</v>
      </c>
      <c r="K152" s="19">
        <f t="shared" si="304"/>
        <v>313.22469283725701</v>
      </c>
      <c r="L152" s="19">
        <f t="shared" si="304"/>
        <v>10.025812736036197</v>
      </c>
      <c r="M152" s="19">
        <f t="shared" si="304"/>
        <v>78.577480190716628</v>
      </c>
      <c r="P152" s="48"/>
      <c r="U152" s="48"/>
      <c r="V152" s="48"/>
      <c r="W152" s="48"/>
      <c r="X152" s="48"/>
      <c r="Y152" s="48"/>
      <c r="AB152" s="59"/>
      <c r="AG152" s="59"/>
      <c r="AH152" s="59"/>
      <c r="AI152" s="59"/>
      <c r="AJ152" s="59"/>
      <c r="AK152" s="59"/>
      <c r="AN152" s="11"/>
      <c r="AS152" s="11"/>
      <c r="AT152" s="59"/>
      <c r="AU152" s="59"/>
      <c r="AV152" s="59"/>
      <c r="AW152" s="59"/>
    </row>
    <row r="153" spans="1:49" ht="13.5" customHeight="1">
      <c r="B153" s="20" t="s">
        <v>268</v>
      </c>
      <c r="C153" s="21">
        <f t="shared" ref="C153:M153" si="305">STDEV(C150:C151)</f>
        <v>339.00642201486744</v>
      </c>
      <c r="D153" s="21">
        <f t="shared" si="305"/>
        <v>8.5419900888669069</v>
      </c>
      <c r="E153" s="21">
        <f t="shared" si="305"/>
        <v>98.265257996220726</v>
      </c>
      <c r="F153" s="21">
        <f t="shared" si="305"/>
        <v>77.335831599210934</v>
      </c>
      <c r="G153" s="21">
        <f t="shared" si="305"/>
        <v>61.703261793527801</v>
      </c>
      <c r="H153" s="21">
        <f t="shared" si="305"/>
        <v>57.457049112694051</v>
      </c>
      <c r="I153" s="21">
        <f t="shared" si="305"/>
        <v>211.06110295112163</v>
      </c>
      <c r="J153" s="21">
        <f t="shared" si="305"/>
        <v>17.290064794545852</v>
      </c>
      <c r="K153" s="21">
        <f t="shared" si="305"/>
        <v>31.194963331557947</v>
      </c>
      <c r="L153" s="21">
        <f t="shared" si="305"/>
        <v>8.7056290259449867</v>
      </c>
      <c r="M153" s="21">
        <f t="shared" si="305"/>
        <v>63.2465042562497</v>
      </c>
      <c r="V153" s="173"/>
      <c r="W153" s="173"/>
      <c r="X153" s="173"/>
      <c r="Y153" s="173"/>
    </row>
    <row r="154" spans="1:49" ht="13.5" customHeight="1">
      <c r="B154" s="20" t="s">
        <v>269</v>
      </c>
      <c r="C154" s="21">
        <f>+C152+C153</f>
        <v>7147.5686151105911</v>
      </c>
      <c r="D154" s="21">
        <f t="shared" ref="D154:M154" si="306">+D152+D153</f>
        <v>59.340198449919924</v>
      </c>
      <c r="E154" s="21">
        <f t="shared" si="306"/>
        <v>3956.534052898045</v>
      </c>
      <c r="F154" s="21">
        <f t="shared" si="306"/>
        <v>2607.2307896721372</v>
      </c>
      <c r="G154" s="21">
        <f t="shared" si="306"/>
        <v>175.02837986305275</v>
      </c>
      <c r="H154" s="21">
        <f t="shared" si="306"/>
        <v>460.03531555608203</v>
      </c>
      <c r="I154" s="21">
        <f t="shared" si="306"/>
        <v>1042.4063760212325</v>
      </c>
      <c r="J154" s="21">
        <f t="shared" si="306"/>
        <v>662.10420643739792</v>
      </c>
      <c r="K154" s="21">
        <f t="shared" si="306"/>
        <v>344.41965616881498</v>
      </c>
      <c r="L154" s="21">
        <f t="shared" si="306"/>
        <v>18.731441761981184</v>
      </c>
      <c r="M154" s="21">
        <f t="shared" si="306"/>
        <v>141.82398444696634</v>
      </c>
      <c r="V154" s="173"/>
      <c r="W154" s="173"/>
      <c r="X154" s="173"/>
      <c r="Y154" s="173"/>
    </row>
  </sheetData>
  <mergeCells count="104">
    <mergeCell ref="AA117:AK117"/>
    <mergeCell ref="AM148:AW148"/>
    <mergeCell ref="AM2:AW2"/>
    <mergeCell ref="O14:Y14"/>
    <mergeCell ref="O29:Y29"/>
    <mergeCell ref="O47:Y47"/>
    <mergeCell ref="O64:Y64"/>
    <mergeCell ref="O75:Y75"/>
    <mergeCell ref="O86:Y86"/>
    <mergeCell ref="AL2:AL3"/>
    <mergeCell ref="AM86:AW86"/>
    <mergeCell ref="AM96:AW96"/>
    <mergeCell ref="AM107:AW107"/>
    <mergeCell ref="AM117:AW117"/>
    <mergeCell ref="AM129:AW129"/>
    <mergeCell ref="AM139:AW139"/>
    <mergeCell ref="AA14:AK14"/>
    <mergeCell ref="AM14:AW14"/>
    <mergeCell ref="AM29:AW29"/>
    <mergeCell ref="AM47:AW47"/>
    <mergeCell ref="AM64:AW64"/>
    <mergeCell ref="AM75:AW75"/>
    <mergeCell ref="AA96:AK96"/>
    <mergeCell ref="AA86:AK86"/>
    <mergeCell ref="B148:B149"/>
    <mergeCell ref="N148:N149"/>
    <mergeCell ref="Z148:Z149"/>
    <mergeCell ref="AL129:AL130"/>
    <mergeCell ref="B139:B140"/>
    <mergeCell ref="N139:N140"/>
    <mergeCell ref="Z139:Z140"/>
    <mergeCell ref="AL139:AL140"/>
    <mergeCell ref="B129:B130"/>
    <mergeCell ref="N129:N130"/>
    <mergeCell ref="Z129:Z130"/>
    <mergeCell ref="C129:M129"/>
    <mergeCell ref="C139:M139"/>
    <mergeCell ref="C148:M148"/>
    <mergeCell ref="AL148:AL149"/>
    <mergeCell ref="AA148:AK148"/>
    <mergeCell ref="AA139:AK139"/>
    <mergeCell ref="O129:Y129"/>
    <mergeCell ref="O139:Y139"/>
    <mergeCell ref="O148:Y148"/>
    <mergeCell ref="AA129:AK129"/>
    <mergeCell ref="Z117:Z118"/>
    <mergeCell ref="AL117:AL118"/>
    <mergeCell ref="B107:B108"/>
    <mergeCell ref="N107:N108"/>
    <mergeCell ref="Z107:Z108"/>
    <mergeCell ref="AA107:AK107"/>
    <mergeCell ref="AL86:AL87"/>
    <mergeCell ref="B96:B97"/>
    <mergeCell ref="N96:N97"/>
    <mergeCell ref="Z96:Z97"/>
    <mergeCell ref="AL96:AL97"/>
    <mergeCell ref="B86:B87"/>
    <mergeCell ref="N86:N87"/>
    <mergeCell ref="Z86:Z87"/>
    <mergeCell ref="C117:M117"/>
    <mergeCell ref="C96:M96"/>
    <mergeCell ref="C107:M107"/>
    <mergeCell ref="C86:M86"/>
    <mergeCell ref="AL107:AL108"/>
    <mergeCell ref="O96:Y96"/>
    <mergeCell ref="O107:Y107"/>
    <mergeCell ref="O117:Y117"/>
    <mergeCell ref="B117:B118"/>
    <mergeCell ref="N117:N118"/>
    <mergeCell ref="B75:B76"/>
    <mergeCell ref="N75:N76"/>
    <mergeCell ref="Z75:Z76"/>
    <mergeCell ref="AL75:AL76"/>
    <mergeCell ref="B64:B65"/>
    <mergeCell ref="N64:N65"/>
    <mergeCell ref="Z64:Z65"/>
    <mergeCell ref="AL29:AL30"/>
    <mergeCell ref="B47:B48"/>
    <mergeCell ref="N47:N48"/>
    <mergeCell ref="Z47:Z48"/>
    <mergeCell ref="AL47:AL48"/>
    <mergeCell ref="B29:B30"/>
    <mergeCell ref="N29:N30"/>
    <mergeCell ref="Z29:Z30"/>
    <mergeCell ref="C29:M29"/>
    <mergeCell ref="C47:M47"/>
    <mergeCell ref="C64:M64"/>
    <mergeCell ref="C75:M75"/>
    <mergeCell ref="AA64:AK64"/>
    <mergeCell ref="AA47:AK47"/>
    <mergeCell ref="AA29:AK29"/>
    <mergeCell ref="AL64:AL65"/>
    <mergeCell ref="AA75:AK75"/>
    <mergeCell ref="B14:B15"/>
    <mergeCell ref="N14:N15"/>
    <mergeCell ref="Z14:Z15"/>
    <mergeCell ref="AL14:AL15"/>
    <mergeCell ref="B2:B3"/>
    <mergeCell ref="N2:N3"/>
    <mergeCell ref="Z2:Z3"/>
    <mergeCell ref="C2:M2"/>
    <mergeCell ref="O2:Y2"/>
    <mergeCell ref="AA2:AK2"/>
    <mergeCell ref="C14:M14"/>
  </mergeCells>
  <conditionalFormatting sqref="C4:C10">
    <cfRule type="cellIs" dxfId="143" priority="144" operator="greaterThan">
      <formula>$C$13</formula>
    </cfRule>
  </conditionalFormatting>
  <conditionalFormatting sqref="C16:C25">
    <cfRule type="cellIs" dxfId="142" priority="133" operator="greaterThan">
      <formula>$C$28</formula>
    </cfRule>
  </conditionalFormatting>
  <conditionalFormatting sqref="C31:C43">
    <cfRule type="cellIs" dxfId="141" priority="122" operator="greaterThan">
      <formula>$C$46</formula>
    </cfRule>
  </conditionalFormatting>
  <conditionalFormatting sqref="C49:C60">
    <cfRule type="cellIs" dxfId="140" priority="111" operator="greaterThan">
      <formula>$C$63</formula>
    </cfRule>
  </conditionalFormatting>
  <conditionalFormatting sqref="C66:C71">
    <cfRule type="cellIs" dxfId="139" priority="100" operator="greaterThan">
      <formula>$C$74</formula>
    </cfRule>
  </conditionalFormatting>
  <conditionalFormatting sqref="C77:C82">
    <cfRule type="cellIs" dxfId="138" priority="89" operator="greaterThan">
      <formula>$C$85</formula>
    </cfRule>
  </conditionalFormatting>
  <conditionalFormatting sqref="C88:C92">
    <cfRule type="cellIs" dxfId="137" priority="78" operator="greaterThan">
      <formula>$C$95</formula>
    </cfRule>
  </conditionalFormatting>
  <conditionalFormatting sqref="C98:C103">
    <cfRule type="cellIs" dxfId="136" priority="67" operator="greaterThan">
      <formula>$C$106</formula>
    </cfRule>
  </conditionalFormatting>
  <conditionalFormatting sqref="C109:C113">
    <cfRule type="cellIs" dxfId="135" priority="56" operator="greaterThan">
      <formula>$C$116</formula>
    </cfRule>
  </conditionalFormatting>
  <conditionalFormatting sqref="C119:C125">
    <cfRule type="cellIs" dxfId="134" priority="45" operator="greaterThan">
      <formula>$C$128</formula>
    </cfRule>
  </conditionalFormatting>
  <conditionalFormatting sqref="C131:C135">
    <cfRule type="cellIs" dxfId="133" priority="34" operator="greaterThan">
      <formula>$C$138</formula>
    </cfRule>
  </conditionalFormatting>
  <conditionalFormatting sqref="C141:C144">
    <cfRule type="cellIs" dxfId="132" priority="23" operator="greaterThan">
      <formula>$C$147</formula>
    </cfRule>
  </conditionalFormatting>
  <conditionalFormatting sqref="C150:C151">
    <cfRule type="cellIs" dxfId="131" priority="11" operator="greaterThan">
      <formula>$C$154</formula>
    </cfRule>
  </conditionalFormatting>
  <conditionalFormatting sqref="D4:D10">
    <cfRule type="cellIs" dxfId="130" priority="143" operator="greaterThan">
      <formula>$D$13</formula>
    </cfRule>
  </conditionalFormatting>
  <conditionalFormatting sqref="D16:D25">
    <cfRule type="cellIs" dxfId="129" priority="132" operator="greaterThan">
      <formula>$D$28</formula>
    </cfRule>
  </conditionalFormatting>
  <conditionalFormatting sqref="D31:D43">
    <cfRule type="cellIs" dxfId="128" priority="121" operator="greaterThan">
      <formula>$D$46</formula>
    </cfRule>
  </conditionalFormatting>
  <conditionalFormatting sqref="D49:D60">
    <cfRule type="cellIs" dxfId="127" priority="110" operator="greaterThan">
      <formula>$D$63</formula>
    </cfRule>
  </conditionalFormatting>
  <conditionalFormatting sqref="D66:D71">
    <cfRule type="cellIs" dxfId="126" priority="99" operator="greaterThan">
      <formula>$D$74</formula>
    </cfRule>
  </conditionalFormatting>
  <conditionalFormatting sqref="D77:D82">
    <cfRule type="cellIs" dxfId="125" priority="88" operator="greaterThan">
      <formula>$D$85</formula>
    </cfRule>
  </conditionalFormatting>
  <conditionalFormatting sqref="D88:D92">
    <cfRule type="cellIs" dxfId="124" priority="77" operator="greaterThan">
      <formula>$D$95</formula>
    </cfRule>
  </conditionalFormatting>
  <conditionalFormatting sqref="D98:D103">
    <cfRule type="cellIs" dxfId="123" priority="66" operator="greaterThan">
      <formula>$D$106</formula>
    </cfRule>
  </conditionalFormatting>
  <conditionalFormatting sqref="D109:D113">
    <cfRule type="cellIs" dxfId="122" priority="55" operator="greaterThan">
      <formula>$D$116</formula>
    </cfRule>
  </conditionalFormatting>
  <conditionalFormatting sqref="D119:D125">
    <cfRule type="cellIs" dxfId="121" priority="44" operator="greaterThan">
      <formula>$D$128</formula>
    </cfRule>
  </conditionalFormatting>
  <conditionalFormatting sqref="D131:D135">
    <cfRule type="cellIs" dxfId="120" priority="33" operator="greaterThan">
      <formula>$D$138</formula>
    </cfRule>
  </conditionalFormatting>
  <conditionalFormatting sqref="D141:D144">
    <cfRule type="cellIs" dxfId="119" priority="22" operator="greaterThan">
      <formula>$D$147</formula>
    </cfRule>
  </conditionalFormatting>
  <conditionalFormatting sqref="D150:D151">
    <cfRule type="cellIs" dxfId="118" priority="10" operator="greaterThan">
      <formula>$D$154</formula>
    </cfRule>
  </conditionalFormatting>
  <conditionalFormatting sqref="E4:E10">
    <cfRule type="cellIs" dxfId="117" priority="142" operator="greaterThan">
      <formula>$E$13</formula>
    </cfRule>
  </conditionalFormatting>
  <conditionalFormatting sqref="E16:E24">
    <cfRule type="cellIs" dxfId="116" priority="131" operator="greaterThan">
      <formula>$E$28</formula>
    </cfRule>
  </conditionalFormatting>
  <conditionalFormatting sqref="E31:E43">
    <cfRule type="cellIs" dxfId="115" priority="120" operator="greaterThan">
      <formula>$E$46</formula>
    </cfRule>
  </conditionalFormatting>
  <conditionalFormatting sqref="E49:E60">
    <cfRule type="cellIs" dxfId="114" priority="109" operator="greaterThan">
      <formula>$E$63</formula>
    </cfRule>
  </conditionalFormatting>
  <conditionalFormatting sqref="E66:E71">
    <cfRule type="cellIs" dxfId="113" priority="98" operator="greaterThan">
      <formula>$E$74</formula>
    </cfRule>
  </conditionalFormatting>
  <conditionalFormatting sqref="E77:E82">
    <cfRule type="cellIs" dxfId="112" priority="87" operator="greaterThan">
      <formula>$E$85</formula>
    </cfRule>
  </conditionalFormatting>
  <conditionalFormatting sqref="E88:E92">
    <cfRule type="cellIs" dxfId="111" priority="76" operator="greaterThan">
      <formula>$E$95</formula>
    </cfRule>
  </conditionalFormatting>
  <conditionalFormatting sqref="E98:E103">
    <cfRule type="cellIs" dxfId="110" priority="65" operator="greaterThan">
      <formula>$E$106</formula>
    </cfRule>
  </conditionalFormatting>
  <conditionalFormatting sqref="E109:E113">
    <cfRule type="cellIs" dxfId="109" priority="54" operator="greaterThan">
      <formula>$E$116</formula>
    </cfRule>
  </conditionalFormatting>
  <conditionalFormatting sqref="E119:E125">
    <cfRule type="cellIs" dxfId="108" priority="43" operator="greaterThan">
      <formula>$E$128</formula>
    </cfRule>
  </conditionalFormatting>
  <conditionalFormatting sqref="E131:E135">
    <cfRule type="cellIs" dxfId="107" priority="32" operator="greaterThan">
      <formula>$E$138</formula>
    </cfRule>
  </conditionalFormatting>
  <conditionalFormatting sqref="E141:E144">
    <cfRule type="cellIs" dxfId="106" priority="21" operator="greaterThan">
      <formula>$E$147</formula>
    </cfRule>
  </conditionalFormatting>
  <conditionalFormatting sqref="E150:E151">
    <cfRule type="cellIs" dxfId="105" priority="9" operator="greaterThan">
      <formula>" 3,599 $E$154"</formula>
    </cfRule>
  </conditionalFormatting>
  <conditionalFormatting sqref="F4:F10">
    <cfRule type="cellIs" dxfId="104" priority="141" operator="greaterThan">
      <formula>$F$13</formula>
    </cfRule>
  </conditionalFormatting>
  <conditionalFormatting sqref="F16:F25">
    <cfRule type="cellIs" dxfId="103" priority="130" operator="greaterThan">
      <formula>$F$28</formula>
    </cfRule>
  </conditionalFormatting>
  <conditionalFormatting sqref="F31:F43">
    <cfRule type="cellIs" dxfId="102" priority="119" operator="greaterThan">
      <formula>$F$46</formula>
    </cfRule>
  </conditionalFormatting>
  <conditionalFormatting sqref="F49:F60">
    <cfRule type="cellIs" dxfId="101" priority="108" operator="greaterThan">
      <formula>$F$63</formula>
    </cfRule>
  </conditionalFormatting>
  <conditionalFormatting sqref="F66:F71">
    <cfRule type="cellIs" dxfId="100" priority="97" operator="greaterThan">
      <formula>$F$74</formula>
    </cfRule>
  </conditionalFormatting>
  <conditionalFormatting sqref="F77:F82">
    <cfRule type="cellIs" dxfId="99" priority="86" operator="greaterThan">
      <formula>$F$85</formula>
    </cfRule>
  </conditionalFormatting>
  <conditionalFormatting sqref="F88:F92">
    <cfRule type="cellIs" dxfId="98" priority="75" operator="greaterThan">
      <formula>$F$95</formula>
    </cfRule>
  </conditionalFormatting>
  <conditionalFormatting sqref="F98:F103">
    <cfRule type="cellIs" dxfId="97" priority="64" operator="greaterThan">
      <formula>$F$106</formula>
    </cfRule>
  </conditionalFormatting>
  <conditionalFormatting sqref="F109:F113">
    <cfRule type="cellIs" dxfId="96" priority="53" operator="greaterThan">
      <formula>$F$116</formula>
    </cfRule>
  </conditionalFormatting>
  <conditionalFormatting sqref="F119:F125">
    <cfRule type="cellIs" dxfId="95" priority="42" operator="greaterThan">
      <formula>$F$128</formula>
    </cfRule>
  </conditionalFormatting>
  <conditionalFormatting sqref="F131:F135">
    <cfRule type="cellIs" dxfId="94" priority="31" operator="greaterThan">
      <formula>$F$138</formula>
    </cfRule>
  </conditionalFormatting>
  <conditionalFormatting sqref="F141:F144">
    <cfRule type="cellIs" dxfId="93" priority="20" operator="greaterThan">
      <formula>$F$147</formula>
    </cfRule>
  </conditionalFormatting>
  <conditionalFormatting sqref="F150:F151">
    <cfRule type="cellIs" dxfId="92" priority="8" operator="greaterThan">
      <formula>$F$154</formula>
    </cfRule>
  </conditionalFormatting>
  <conditionalFormatting sqref="G4:G10">
    <cfRule type="cellIs" dxfId="91" priority="140" operator="greaterThan">
      <formula>$G$13</formula>
    </cfRule>
  </conditionalFormatting>
  <conditionalFormatting sqref="G16:G25">
    <cfRule type="cellIs" dxfId="90" priority="129" operator="greaterThan">
      <formula>$G$28</formula>
    </cfRule>
  </conditionalFormatting>
  <conditionalFormatting sqref="G31:G43">
    <cfRule type="cellIs" dxfId="89" priority="118" operator="greaterThan">
      <formula>$G$46</formula>
    </cfRule>
  </conditionalFormatting>
  <conditionalFormatting sqref="G49:G60">
    <cfRule type="cellIs" dxfId="88" priority="107" operator="greaterThan">
      <formula>$G$63</formula>
    </cfRule>
  </conditionalFormatting>
  <conditionalFormatting sqref="G66:G71">
    <cfRule type="cellIs" dxfId="87" priority="96" operator="greaterThan">
      <formula>$G$74</formula>
    </cfRule>
  </conditionalFormatting>
  <conditionalFormatting sqref="G77:G82">
    <cfRule type="cellIs" dxfId="86" priority="85" operator="greaterThan">
      <formula>$G$85</formula>
    </cfRule>
  </conditionalFormatting>
  <conditionalFormatting sqref="G88:G92">
    <cfRule type="cellIs" dxfId="85" priority="74" operator="greaterThan">
      <formula>$G$95</formula>
    </cfRule>
  </conditionalFormatting>
  <conditionalFormatting sqref="G98:G103">
    <cfRule type="cellIs" dxfId="84" priority="63" operator="greaterThan">
      <formula>$G$106</formula>
    </cfRule>
  </conditionalFormatting>
  <conditionalFormatting sqref="G109:G113">
    <cfRule type="cellIs" dxfId="83" priority="52" operator="greaterThan">
      <formula>$G$116</formula>
    </cfRule>
  </conditionalFormatting>
  <conditionalFormatting sqref="G119:G125">
    <cfRule type="cellIs" dxfId="82" priority="41" operator="greaterThan">
      <formula>$G$128</formula>
    </cfRule>
  </conditionalFormatting>
  <conditionalFormatting sqref="G131:G135">
    <cfRule type="cellIs" dxfId="81" priority="30" operator="greaterThan">
      <formula>$G$138</formula>
    </cfRule>
  </conditionalFormatting>
  <conditionalFormatting sqref="G141:G144">
    <cfRule type="cellIs" dxfId="80" priority="19" operator="greaterThan">
      <formula>$G$147</formula>
    </cfRule>
  </conditionalFormatting>
  <conditionalFormatting sqref="G150:G151">
    <cfRule type="cellIs" dxfId="79" priority="7" operator="greaterThan">
      <formula>$G$154</formula>
    </cfRule>
  </conditionalFormatting>
  <conditionalFormatting sqref="H4:H10">
    <cfRule type="cellIs" dxfId="78" priority="139" operator="greaterThan">
      <formula>$H$13</formula>
    </cfRule>
  </conditionalFormatting>
  <conditionalFormatting sqref="H16:H25">
    <cfRule type="cellIs" dxfId="77" priority="128" operator="greaterThan">
      <formula>$H$28</formula>
    </cfRule>
  </conditionalFormatting>
  <conditionalFormatting sqref="H31:H43">
    <cfRule type="cellIs" dxfId="76" priority="117" operator="greaterThan">
      <formula>$H$46</formula>
    </cfRule>
  </conditionalFormatting>
  <conditionalFormatting sqref="H49:H60">
    <cfRule type="cellIs" dxfId="75" priority="106" operator="greaterThan">
      <formula>$H$63</formula>
    </cfRule>
  </conditionalFormatting>
  <conditionalFormatting sqref="H66:H71">
    <cfRule type="cellIs" dxfId="74" priority="95" operator="greaterThan">
      <formula>$H$74</formula>
    </cfRule>
  </conditionalFormatting>
  <conditionalFormatting sqref="H77:H82">
    <cfRule type="cellIs" dxfId="73" priority="84" operator="greaterThan">
      <formula>$H$85</formula>
    </cfRule>
  </conditionalFormatting>
  <conditionalFormatting sqref="H88:H92">
    <cfRule type="cellIs" dxfId="72" priority="73" operator="greaterThan">
      <formula>$H$95</formula>
    </cfRule>
  </conditionalFormatting>
  <conditionalFormatting sqref="H98:H103">
    <cfRule type="cellIs" dxfId="71" priority="62" operator="greaterThan">
      <formula>$H$106</formula>
    </cfRule>
  </conditionalFormatting>
  <conditionalFormatting sqref="H109:H113">
    <cfRule type="cellIs" dxfId="70" priority="51" operator="greaterThan">
      <formula>$H$116</formula>
    </cfRule>
  </conditionalFormatting>
  <conditionalFormatting sqref="H119:H125">
    <cfRule type="cellIs" dxfId="69" priority="40" operator="greaterThan">
      <formula>$H$128</formula>
    </cfRule>
  </conditionalFormatting>
  <conditionalFormatting sqref="H131:H135">
    <cfRule type="cellIs" dxfId="68" priority="29" operator="greaterThan">
      <formula>$H$138</formula>
    </cfRule>
  </conditionalFormatting>
  <conditionalFormatting sqref="H141:H144">
    <cfRule type="cellIs" dxfId="67" priority="18" operator="greaterThan">
      <formula>$H$147</formula>
    </cfRule>
  </conditionalFormatting>
  <conditionalFormatting sqref="H150:H151">
    <cfRule type="cellIs" dxfId="66" priority="6" operator="greaterThan">
      <formula>$H$154</formula>
    </cfRule>
  </conditionalFormatting>
  <conditionalFormatting sqref="I4:I10">
    <cfRule type="cellIs" dxfId="65" priority="138" operator="greaterThan">
      <formula>$I$13</formula>
    </cfRule>
  </conditionalFormatting>
  <conditionalFormatting sqref="I16:I25">
    <cfRule type="cellIs" dxfId="64" priority="127" operator="greaterThan">
      <formula>$I$28</formula>
    </cfRule>
  </conditionalFormatting>
  <conditionalFormatting sqref="I31:I43">
    <cfRule type="cellIs" dxfId="63" priority="116" operator="greaterThan">
      <formula>$I$46</formula>
    </cfRule>
  </conditionalFormatting>
  <conditionalFormatting sqref="I49:I60">
    <cfRule type="cellIs" dxfId="62" priority="105" operator="greaterThan">
      <formula>$I$63</formula>
    </cfRule>
  </conditionalFormatting>
  <conditionalFormatting sqref="I66:I71">
    <cfRule type="cellIs" dxfId="61" priority="94" operator="greaterThan">
      <formula>$I$74</formula>
    </cfRule>
  </conditionalFormatting>
  <conditionalFormatting sqref="I77:I82">
    <cfRule type="cellIs" dxfId="60" priority="83" operator="greaterThan">
      <formula>$I$85</formula>
    </cfRule>
  </conditionalFormatting>
  <conditionalFormatting sqref="I88:I92">
    <cfRule type="cellIs" dxfId="59" priority="72" operator="greaterThan">
      <formula>$I$95</formula>
    </cfRule>
  </conditionalFormatting>
  <conditionalFormatting sqref="I98:I103">
    <cfRule type="cellIs" dxfId="58" priority="61" operator="greaterThan">
      <formula>$I$106</formula>
    </cfRule>
  </conditionalFormatting>
  <conditionalFormatting sqref="I109:I113">
    <cfRule type="cellIs" dxfId="57" priority="50" operator="greaterThan">
      <formula>$I$116</formula>
    </cfRule>
  </conditionalFormatting>
  <conditionalFormatting sqref="I119:I125">
    <cfRule type="cellIs" dxfId="56" priority="39" operator="greaterThan">
      <formula>$I$128</formula>
    </cfRule>
  </conditionalFormatting>
  <conditionalFormatting sqref="I131:I135">
    <cfRule type="cellIs" dxfId="55" priority="28" operator="greaterThan">
      <formula>$I$138</formula>
    </cfRule>
  </conditionalFormatting>
  <conditionalFormatting sqref="I141:I144">
    <cfRule type="cellIs" dxfId="54" priority="17" operator="greaterThan">
      <formula>$I$147</formula>
    </cfRule>
  </conditionalFormatting>
  <conditionalFormatting sqref="I150:I151">
    <cfRule type="cellIs" dxfId="53" priority="5" operator="greaterThan">
      <formula>$I$154</formula>
    </cfRule>
  </conditionalFormatting>
  <conditionalFormatting sqref="J4:J10">
    <cfRule type="cellIs" dxfId="52" priority="137" operator="greaterThan">
      <formula>$J$13</formula>
    </cfRule>
  </conditionalFormatting>
  <conditionalFormatting sqref="J16:J25">
    <cfRule type="cellIs" dxfId="51" priority="126" operator="greaterThan">
      <formula>$J$28</formula>
    </cfRule>
  </conditionalFormatting>
  <conditionalFormatting sqref="J31:J43">
    <cfRule type="cellIs" dxfId="50" priority="115" operator="greaterThan">
      <formula>$J$46</formula>
    </cfRule>
  </conditionalFormatting>
  <conditionalFormatting sqref="J49:J60">
    <cfRule type="cellIs" dxfId="49" priority="104" operator="greaterThan">
      <formula>$J$63</formula>
    </cfRule>
  </conditionalFormatting>
  <conditionalFormatting sqref="J66:J71">
    <cfRule type="cellIs" dxfId="48" priority="93" operator="greaterThan">
      <formula>$J$74</formula>
    </cfRule>
  </conditionalFormatting>
  <conditionalFormatting sqref="J77:J82">
    <cfRule type="cellIs" dxfId="47" priority="82" operator="greaterThan">
      <formula>$J$85</formula>
    </cfRule>
  </conditionalFormatting>
  <conditionalFormatting sqref="J88:J92">
    <cfRule type="cellIs" dxfId="46" priority="71" operator="greaterThan">
      <formula>$J$95</formula>
    </cfRule>
  </conditionalFormatting>
  <conditionalFormatting sqref="J98:J103">
    <cfRule type="cellIs" dxfId="45" priority="60" operator="greaterThan">
      <formula>$J$106</formula>
    </cfRule>
  </conditionalFormatting>
  <conditionalFormatting sqref="J109:J113">
    <cfRule type="cellIs" dxfId="44" priority="49" operator="greaterThan">
      <formula>$J$116</formula>
    </cfRule>
  </conditionalFormatting>
  <conditionalFormatting sqref="J119:J125">
    <cfRule type="cellIs" dxfId="43" priority="38" operator="greaterThan">
      <formula>$J$128</formula>
    </cfRule>
  </conditionalFormatting>
  <conditionalFormatting sqref="J131:J135">
    <cfRule type="cellIs" dxfId="42" priority="27" operator="greaterThan">
      <formula>$J$138</formula>
    </cfRule>
  </conditionalFormatting>
  <conditionalFormatting sqref="J141:J144">
    <cfRule type="cellIs" dxfId="41" priority="16" operator="greaterThan">
      <formula>$J$147</formula>
    </cfRule>
  </conditionalFormatting>
  <conditionalFormatting sqref="J150">
    <cfRule type="cellIs" dxfId="40" priority="4" operator="greaterThan">
      <formula>$J$154</formula>
    </cfRule>
  </conditionalFormatting>
  <conditionalFormatting sqref="K4:K10">
    <cfRule type="cellIs" dxfId="39" priority="136" operator="greaterThan">
      <formula>$K$13</formula>
    </cfRule>
  </conditionalFormatting>
  <conditionalFormatting sqref="K16:K25">
    <cfRule type="cellIs" dxfId="38" priority="125" operator="greaterThan">
      <formula>$K$28</formula>
    </cfRule>
  </conditionalFormatting>
  <conditionalFormatting sqref="K31:K43">
    <cfRule type="cellIs" dxfId="37" priority="114" operator="greaterThan">
      <formula>$K$46</formula>
    </cfRule>
  </conditionalFormatting>
  <conditionalFormatting sqref="K49:K60">
    <cfRule type="cellIs" dxfId="36" priority="103" operator="greaterThan">
      <formula>$K$63</formula>
    </cfRule>
  </conditionalFormatting>
  <conditionalFormatting sqref="K66:K71">
    <cfRule type="cellIs" dxfId="35" priority="92" operator="greaterThan">
      <formula>$K$74</formula>
    </cfRule>
  </conditionalFormatting>
  <conditionalFormatting sqref="K77:K82">
    <cfRule type="cellIs" dxfId="34" priority="81" operator="greaterThan">
      <formula>$K$85</formula>
    </cfRule>
  </conditionalFormatting>
  <conditionalFormatting sqref="K88:K92">
    <cfRule type="cellIs" dxfId="33" priority="70" operator="greaterThan">
      <formula>$K$95</formula>
    </cfRule>
  </conditionalFormatting>
  <conditionalFormatting sqref="K98:K103">
    <cfRule type="cellIs" dxfId="32" priority="59" operator="greaterThan">
      <formula>$K$106</formula>
    </cfRule>
  </conditionalFormatting>
  <conditionalFormatting sqref="K109:K113">
    <cfRule type="cellIs" dxfId="31" priority="48" operator="greaterThan">
      <formula>$K$116</formula>
    </cfRule>
  </conditionalFormatting>
  <conditionalFormatting sqref="K119:K125">
    <cfRule type="cellIs" dxfId="30" priority="37" operator="greaterThan">
      <formula>$K$128</formula>
    </cfRule>
  </conditionalFormatting>
  <conditionalFormatting sqref="K131:K135">
    <cfRule type="cellIs" dxfId="29" priority="26" operator="greaterThan">
      <formula>$K$138</formula>
    </cfRule>
  </conditionalFormatting>
  <conditionalFormatting sqref="K141:K144">
    <cfRule type="cellIs" dxfId="28" priority="15" operator="greaterThan">
      <formula>$K$147</formula>
    </cfRule>
  </conditionalFormatting>
  <conditionalFormatting sqref="K150:K151">
    <cfRule type="cellIs" dxfId="27" priority="3" operator="greaterThan">
      <formula>$K$154</formula>
    </cfRule>
  </conditionalFormatting>
  <conditionalFormatting sqref="L4:L10">
    <cfRule type="cellIs" dxfId="26" priority="135" operator="greaterThan">
      <formula>$L$13</formula>
    </cfRule>
  </conditionalFormatting>
  <conditionalFormatting sqref="L16:L25">
    <cfRule type="cellIs" dxfId="25" priority="124" operator="greaterThan">
      <formula>$L$28</formula>
    </cfRule>
  </conditionalFormatting>
  <conditionalFormatting sqref="L31:L43">
    <cfRule type="cellIs" dxfId="24" priority="113" operator="greaterThan">
      <formula>$L$46</formula>
    </cfRule>
  </conditionalFormatting>
  <conditionalFormatting sqref="L49:L60">
    <cfRule type="cellIs" dxfId="23" priority="102" operator="greaterThan">
      <formula>$L$63</formula>
    </cfRule>
  </conditionalFormatting>
  <conditionalFormatting sqref="L66:L71">
    <cfRule type="cellIs" dxfId="22" priority="91" operator="greaterThan">
      <formula>$L$74</formula>
    </cfRule>
  </conditionalFormatting>
  <conditionalFormatting sqref="L77:L82">
    <cfRule type="cellIs" dxfId="21" priority="80" operator="greaterThan">
      <formula>$L$85</formula>
    </cfRule>
  </conditionalFormatting>
  <conditionalFormatting sqref="L88:L92">
    <cfRule type="cellIs" dxfId="20" priority="69" operator="greaterThan">
      <formula>$L$95</formula>
    </cfRule>
  </conditionalFormatting>
  <conditionalFormatting sqref="L98:L103">
    <cfRule type="cellIs" dxfId="19" priority="58" operator="greaterThan">
      <formula>$L$106</formula>
    </cfRule>
  </conditionalFormatting>
  <conditionalFormatting sqref="L109:L113">
    <cfRule type="cellIs" dxfId="18" priority="47" operator="greaterThan">
      <formula>$L$116</formula>
    </cfRule>
  </conditionalFormatting>
  <conditionalFormatting sqref="L119:L125">
    <cfRule type="cellIs" dxfId="17" priority="36" operator="greaterThan">
      <formula>$L$128</formula>
    </cfRule>
  </conditionalFormatting>
  <conditionalFormatting sqref="L131:L135">
    <cfRule type="cellIs" dxfId="16" priority="25" operator="greaterThan">
      <formula>$L$138</formula>
    </cfRule>
  </conditionalFormatting>
  <conditionalFormatting sqref="L141:L144">
    <cfRule type="cellIs" dxfId="15" priority="14" operator="greaterThan">
      <formula>$L$147</formula>
    </cfRule>
  </conditionalFormatting>
  <conditionalFormatting sqref="L150:L151">
    <cfRule type="cellIs" dxfId="14" priority="2" operator="greaterThan">
      <formula>$L$154</formula>
    </cfRule>
  </conditionalFormatting>
  <conditionalFormatting sqref="M4:M10">
    <cfRule type="cellIs" dxfId="13" priority="134" operator="greaterThan">
      <formula>$M$13</formula>
    </cfRule>
  </conditionalFormatting>
  <conditionalFormatting sqref="M16:M25">
    <cfRule type="cellIs" dxfId="12" priority="123" operator="greaterThan">
      <formula>$M$28</formula>
    </cfRule>
  </conditionalFormatting>
  <conditionalFormatting sqref="M31:M43">
    <cfRule type="cellIs" dxfId="11" priority="112" operator="greaterThan">
      <formula>$M$46</formula>
    </cfRule>
  </conditionalFormatting>
  <conditionalFormatting sqref="M49:M60">
    <cfRule type="cellIs" dxfId="10" priority="101" operator="greaterThan">
      <formula>$M$63</formula>
    </cfRule>
  </conditionalFormatting>
  <conditionalFormatting sqref="M66:M71">
    <cfRule type="cellIs" dxfId="9" priority="90" operator="greaterThan">
      <formula>$M$74</formula>
    </cfRule>
  </conditionalFormatting>
  <conditionalFormatting sqref="M77:M82">
    <cfRule type="cellIs" dxfId="8" priority="79" operator="greaterThan">
      <formula>$M$85</formula>
    </cfRule>
  </conditionalFormatting>
  <conditionalFormatting sqref="M88:M92">
    <cfRule type="cellIs" dxfId="7" priority="68" operator="greaterThan">
      <formula>$M$95</formula>
    </cfRule>
  </conditionalFormatting>
  <conditionalFormatting sqref="M98:M103">
    <cfRule type="cellIs" dxfId="6" priority="57" operator="greaterThan">
      <formula>$M$106</formula>
    </cfRule>
  </conditionalFormatting>
  <conditionalFormatting sqref="M109:M113">
    <cfRule type="cellIs" dxfId="5" priority="46" operator="greaterThan">
      <formula>$M$116</formula>
    </cfRule>
  </conditionalFormatting>
  <conditionalFormatting sqref="M119:M125">
    <cfRule type="cellIs" dxfId="4" priority="35" operator="greaterThan">
      <formula>$M$128</formula>
    </cfRule>
  </conditionalFormatting>
  <conditionalFormatting sqref="M131:M135">
    <cfRule type="cellIs" dxfId="3" priority="24" operator="greaterThan">
      <formula>$M$138</formula>
    </cfRule>
  </conditionalFormatting>
  <conditionalFormatting sqref="M141:M144">
    <cfRule type="cellIs" dxfId="2" priority="13" operator="greaterThan">
      <formula>$M$147</formula>
    </cfRule>
  </conditionalFormatting>
  <conditionalFormatting sqref="M150:M151">
    <cfRule type="cellIs" dxfId="1" priority="1" operator="greaterThan">
      <formula>$M$154</formula>
    </cfRule>
  </conditionalFormatting>
  <conditionalFormatting sqref="AM1:AW1048576">
    <cfRule type="containsText" dxfId="0" priority="145" operator="containsText" text="Not OK">
      <formula>NOT(ISERROR(SEARCH("Not OK",AM1)))</formula>
    </cfRule>
  </conditionalFormatting>
  <pageMargins left="0.7" right="0.7" top="0.75" bottom="0.75" header="0.3" footer="0.3"/>
  <pageSetup paperSize="9" scale="61" orientation="landscape" r:id="rId1"/>
  <rowBreaks count="2" manualBreakCount="2">
    <brk id="46" max="16383" man="1"/>
    <brk id="104" max="16383" man="1"/>
  </rowBreaks>
  <colBreaks count="3" manualBreakCount="3">
    <brk id="13" max="1048575" man="1"/>
    <brk id="16" max="1048575" man="1"/>
    <brk id="30" max="153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9" tint="0.39997558519241921"/>
  </sheetPr>
  <dimension ref="A1:R109"/>
  <sheetViews>
    <sheetView topLeftCell="A82" zoomScale="70" zoomScaleNormal="70" workbookViewId="0">
      <selection activeCell="L120" sqref="L120"/>
    </sheetView>
  </sheetViews>
  <sheetFormatPr defaultRowHeight="14.4"/>
  <cols>
    <col min="1" max="1" width="26.109375" style="11" customWidth="1"/>
    <col min="2" max="3" width="16.5546875" style="11" customWidth="1"/>
    <col min="4" max="8" width="13.5546875" style="11" customWidth="1"/>
    <col min="9" max="9" width="25.44140625" style="11" customWidth="1"/>
    <col min="10" max="10" width="16.6640625" style="11" customWidth="1"/>
    <col min="11" max="11" width="16.6640625" style="22" customWidth="1"/>
    <col min="12" max="15" width="13.5546875" style="11" customWidth="1"/>
    <col min="16" max="16" width="13.5546875" style="22" customWidth="1"/>
    <col min="18" max="18" width="10.88671875" bestFit="1" customWidth="1"/>
  </cols>
  <sheetData>
    <row r="1" spans="1:18" ht="15">
      <c r="A1" s="24" t="s">
        <v>1375</v>
      </c>
      <c r="B1" s="24"/>
      <c r="C1" s="24"/>
      <c r="D1" s="24"/>
      <c r="E1" s="24"/>
      <c r="F1" s="24"/>
      <c r="G1" s="24"/>
      <c r="H1" s="24"/>
      <c r="I1" s="24" t="s">
        <v>1374</v>
      </c>
      <c r="J1" s="24"/>
      <c r="K1" s="25"/>
      <c r="L1" s="24"/>
      <c r="M1" s="24"/>
      <c r="N1" s="24"/>
      <c r="O1" s="24"/>
      <c r="P1" s="25"/>
    </row>
    <row r="2" spans="1:18">
      <c r="A2" s="423" t="s">
        <v>51</v>
      </c>
      <c r="B2" s="432" t="s">
        <v>135</v>
      </c>
      <c r="C2" s="433"/>
      <c r="D2" s="433"/>
      <c r="E2" s="433"/>
      <c r="F2" s="433"/>
      <c r="G2" s="433"/>
      <c r="H2" s="434"/>
      <c r="I2" s="423" t="s">
        <v>51</v>
      </c>
      <c r="J2" s="432" t="s">
        <v>4</v>
      </c>
      <c r="K2" s="433"/>
      <c r="L2" s="433"/>
      <c r="M2" s="433"/>
      <c r="N2" s="433"/>
      <c r="O2" s="433"/>
      <c r="P2" s="434"/>
    </row>
    <row r="3" spans="1:18">
      <c r="A3" s="423"/>
      <c r="B3" s="12" t="s">
        <v>137</v>
      </c>
      <c r="C3" s="13" t="s">
        <v>138</v>
      </c>
      <c r="D3" s="12" t="s">
        <v>139</v>
      </c>
      <c r="E3" s="12" t="s">
        <v>140</v>
      </c>
      <c r="F3" s="12" t="s">
        <v>141</v>
      </c>
      <c r="G3" s="12" t="s">
        <v>142</v>
      </c>
      <c r="H3" s="12" t="s">
        <v>143</v>
      </c>
      <c r="I3" s="423"/>
      <c r="J3" s="12" t="s">
        <v>137</v>
      </c>
      <c r="K3" s="13" t="s">
        <v>138</v>
      </c>
      <c r="L3" s="12" t="s">
        <v>139</v>
      </c>
      <c r="M3" s="12" t="s">
        <v>140</v>
      </c>
      <c r="N3" s="12" t="s">
        <v>141</v>
      </c>
      <c r="O3" s="12" t="s">
        <v>142</v>
      </c>
      <c r="P3" s="12" t="s">
        <v>143</v>
      </c>
    </row>
    <row r="4" spans="1:18">
      <c r="A4" s="251" t="str">
        <f>+'9.รายได้(แยกกลุ่ม)'!B10</f>
        <v>วังยาง,รพช.</v>
      </c>
      <c r="B4" s="297">
        <f>+'9.รายได้(แยกกลุ่ม)'!C10</f>
        <v>1220.20463880597</v>
      </c>
      <c r="C4" s="297">
        <f>+'9.รายได้(แยกกลุ่ม)'!D10</f>
        <v>152.73122302771856</v>
      </c>
      <c r="D4" s="297">
        <f>+'9.รายได้(แยกกลุ่ม)'!E10</f>
        <v>701.03201923076927</v>
      </c>
      <c r="E4" s="297">
        <f>+'9.รายได้(แยกกลุ่ม)'!F10</f>
        <v>2759.4529951690824</v>
      </c>
      <c r="F4" s="299">
        <f>+'9.รายได้(แยกกลุ่ม)'!G10</f>
        <v>7.155111708597401</v>
      </c>
      <c r="G4" s="299">
        <f>+'9.รายได้(แยกกลุ่ม)'!H10</f>
        <v>25.004353114397286</v>
      </c>
      <c r="H4" s="297">
        <f>+'9.รายได้(แยกกลุ่ม)'!I10</f>
        <v>992.12402217484009</v>
      </c>
      <c r="I4" s="16" t="str">
        <f>+'9.รายได้(แยกกลุ่ม)'!R10</f>
        <v>วังยาง,รพช.</v>
      </c>
      <c r="J4" s="256">
        <f>+'9.รายได้(แยกกลุ่ม)'!S10</f>
        <v>8.0439411739329052E-3</v>
      </c>
      <c r="K4" s="256">
        <f>+'9.รายได้(แยกกลุ่ม)'!T10</f>
        <v>-0.61438464001997084</v>
      </c>
      <c r="L4" s="256">
        <f>+'9.รายได้(แยกกลุ่ม)'!U10</f>
        <v>-0.25427914634643572</v>
      </c>
      <c r="M4" s="256">
        <f>+'9.รายได้(แยกกลุ่ม)'!V10</f>
        <v>-0.53500754645844961</v>
      </c>
      <c r="N4" s="256">
        <f>+'9.รายได้(แยกกลุ่ม)'!W10</f>
        <v>-0.47446095914408309</v>
      </c>
      <c r="O4" s="256">
        <f>+'9.รายได้(แยกกลุ่ม)'!X10</f>
        <v>-0.60664438430187406</v>
      </c>
      <c r="P4" s="256">
        <f>+'9.รายได้(แยกกลุ่ม)'!Y10</f>
        <v>-0.34678140065066465</v>
      </c>
      <c r="R4" s="252"/>
    </row>
    <row r="5" spans="1:18">
      <c r="A5" s="251" t="str">
        <f>+'9.รายได้(แยกกลุ่ม)'!B20</f>
        <v>นาทม,รพช.</v>
      </c>
      <c r="B5" s="297">
        <f>+'9.รายได้(แยกกลุ่ม)'!C20</f>
        <v>1294.8119939230639</v>
      </c>
      <c r="C5" s="297">
        <f>+'9.รายได้(แยกกลุ่ม)'!D20</f>
        <v>469.60129851516371</v>
      </c>
      <c r="D5" s="297">
        <f>+'9.รายได้(แยกกลุ่ม)'!E20</f>
        <v>725.1977097505669</v>
      </c>
      <c r="E5" s="297">
        <f>+'9.รายได้(แยกกลุ่ม)'!F20</f>
        <v>2272.3936391673087</v>
      </c>
      <c r="F5" s="299">
        <f>+'9.รายได้(แยกกลุ่ม)'!G20</f>
        <v>8.3494054646652049</v>
      </c>
      <c r="G5" s="299">
        <f>+'9.รายได้(แยกกลุ่ม)'!H20</f>
        <v>28.891444594366671</v>
      </c>
      <c r="H5" s="297">
        <f>+'9.รายได้(แยกกลุ่ม)'!I20</f>
        <v>1523.3027518202143</v>
      </c>
      <c r="I5" s="16" t="str">
        <f>+'9.รายได้(แยกกลุ่ม)'!R20</f>
        <v>นาทม,รพช.</v>
      </c>
      <c r="J5" s="256">
        <f>+'9.รายได้(แยกกลุ่ม)'!S20</f>
        <v>-1.3186029018922988E-2</v>
      </c>
      <c r="K5" s="256">
        <f>+'9.รายได้(แยกกลุ่ม)'!T20</f>
        <v>0.76065624424576384</v>
      </c>
      <c r="L5" s="256">
        <f>+'9.รายได้(แยกกลุ่ม)'!U20</f>
        <v>-6.5438789638557676E-2</v>
      </c>
      <c r="M5" s="256">
        <f>+'9.รายได้(แยกกลุ่ม)'!V20</f>
        <v>-2.7241267822560644E-2</v>
      </c>
      <c r="N5" s="256">
        <f>+'9.รายได้(แยกกลุ่ม)'!W20</f>
        <v>-0.44340604221166929</v>
      </c>
      <c r="O5" s="256">
        <f>+'9.รายได้(แยกกลุ่ม)'!X20</f>
        <v>-0.37943842730493699</v>
      </c>
      <c r="P5" s="256">
        <f>+'9.รายได้(แยกกลุ่ม)'!Y20</f>
        <v>0.60075253065087408</v>
      </c>
    </row>
    <row r="6" spans="1:18">
      <c r="A6" s="255" t="str">
        <f>+'9.รายได้(แยกกลุ่ม)'!B41</f>
        <v>ปลาปาก,รพช.</v>
      </c>
      <c r="B6" s="300">
        <f>+'9.รายได้(แยกกลุ่ม)'!C41</f>
        <v>865.98096489432498</v>
      </c>
      <c r="C6" s="296">
        <f>+'9.รายได้(แยกกลุ่ม)'!D41</f>
        <v>265.57361163707077</v>
      </c>
      <c r="D6" s="296">
        <f>+'9.รายได้(แยกกลุ่ม)'!E41</f>
        <v>670.35179519595454</v>
      </c>
      <c r="E6" s="296">
        <f>+'9.รายได้(แยกกลุ่ม)'!F41</f>
        <v>2265.4236210317463</v>
      </c>
      <c r="F6" s="300">
        <f>+'9.รายได้(แยกกลุ่ม)'!G41</f>
        <v>2.626215997944275</v>
      </c>
      <c r="G6" s="300">
        <f>+'9.รายได้(แยกกลุ่ม)'!H41</f>
        <v>19.47283506479204</v>
      </c>
      <c r="H6" s="300">
        <f>+'9.รายได้(แยกกลุ่ม)'!I41</f>
        <v>735.15380507650582</v>
      </c>
      <c r="I6" s="16" t="str">
        <f>+'9.รายได้(แยกกลุ่ม)'!R41</f>
        <v>ปลาปาก,รพช.</v>
      </c>
      <c r="J6" s="256">
        <f>+'9.รายได้(แยกกลุ่ม)'!S41</f>
        <v>-0.27914426696116496</v>
      </c>
      <c r="K6" s="256">
        <f>+'9.รายได้(แยกกลุ่ม)'!T41</f>
        <v>0.1373772883594768</v>
      </c>
      <c r="L6" s="256">
        <f>+'9.รายได้(แยกกลุ่ม)'!U41</f>
        <v>-0.21400393786231159</v>
      </c>
      <c r="M6" s="256">
        <f>+'9.รายได้(แยกกลุ่ม)'!V41</f>
        <v>-0.13445968260568494</v>
      </c>
      <c r="N6" s="256">
        <f>+'9.รายได้(แยกกลุ่ม)'!W41</f>
        <v>-0.66387208866915293</v>
      </c>
      <c r="O6" s="256">
        <f>+'9.รายได้(แยกกลุ่ม)'!X41</f>
        <v>-0.52677265358916336</v>
      </c>
      <c r="P6" s="256">
        <f>+'9.รายได้(แยกกลุ่ม)'!Y41</f>
        <v>-0.21147961835263737</v>
      </c>
    </row>
    <row r="7" spans="1:18">
      <c r="A7" s="255" t="str">
        <f>+'9.รายได้(แยกกลุ่ม)'!B42</f>
        <v>ท่าอุเทน,รพช.</v>
      </c>
      <c r="B7" s="300">
        <f>+'9.รายได้(แยกกลุ่ม)'!C42</f>
        <v>792.01596737971556</v>
      </c>
      <c r="C7" s="300">
        <f>+'9.รายได้(แยกกลุ่ม)'!D42</f>
        <v>130.20611641675927</v>
      </c>
      <c r="D7" s="300">
        <f>+'9.รายได้(แยกกลุ่ม)'!E42</f>
        <v>406.19308801591251</v>
      </c>
      <c r="E7" s="300">
        <f>+'9.รายได้(แยกกลุ่ม)'!F42</f>
        <v>1485.2556897895558</v>
      </c>
      <c r="F7" s="300">
        <f>+'9.รายได้(แยกกลุ่ม)'!G42</f>
        <v>1.7963028257694051</v>
      </c>
      <c r="G7" s="296">
        <f>+'9.รายได้(แยกกลุ่ม)'!H42</f>
        <v>30.564893634883056</v>
      </c>
      <c r="H7" s="300">
        <f>+'9.รายได้(แยกกลุ่ม)'!I42</f>
        <v>672.20678560896488</v>
      </c>
      <c r="I7" s="16" t="str">
        <f>+'9.รายได้(แยกกลุ่ม)'!R42</f>
        <v>ท่าอุเทน,รพช.</v>
      </c>
      <c r="J7" s="256">
        <f>+'9.รายได้(แยกกลุ่ม)'!S42</f>
        <v>-0.34071385643720586</v>
      </c>
      <c r="K7" s="256">
        <f>+'9.รายได้(แยกกลุ่ม)'!T42</f>
        <v>-0.44236372467497065</v>
      </c>
      <c r="L7" s="256">
        <f>+'9.รายได้(แยกกลุ่ม)'!U42</f>
        <v>-0.52373340395884505</v>
      </c>
      <c r="M7" s="256">
        <f>+'9.รายได้(แยกกลุ่ม)'!V42</f>
        <v>-0.43253497084722525</v>
      </c>
      <c r="N7" s="256">
        <f>+'9.รายได้(แยกกลุ่ม)'!W42</f>
        <v>-0.77009220969783287</v>
      </c>
      <c r="O7" s="256">
        <f>+'9.รายได้(แยกกลุ่ม)'!X42</f>
        <v>-0.25721429570791421</v>
      </c>
      <c r="P7" s="256">
        <f>+'9.รายได้(แยกกลุ่ม)'!Y42</f>
        <v>-0.27899611282136139</v>
      </c>
    </row>
    <row r="8" spans="1:18">
      <c r="A8" s="255" t="str">
        <f>+'9.รายได้(แยกกลุ่ม)'!B57</f>
        <v>บ้านแพง,รพช.</v>
      </c>
      <c r="B8" s="300">
        <f>+'9.รายได้(แยกกลุ่ม)'!C57</f>
        <v>1077.4154383674079</v>
      </c>
      <c r="C8" s="296">
        <f>+'9.รายได้(แยกกลุ่ม)'!D57</f>
        <v>247.24142478734518</v>
      </c>
      <c r="D8" s="296">
        <f>+'9.รายได้(แยกกลุ่ม)'!E57</f>
        <v>632.27315463917546</v>
      </c>
      <c r="E8" s="296">
        <f>+'9.รายได้(แยกกลุ่ม)'!F57</f>
        <v>2216.2249481542931</v>
      </c>
      <c r="F8" s="300">
        <f>+'9.รายได้(แยกกลุ่ม)'!G57</f>
        <v>4.7747877758913413</v>
      </c>
      <c r="G8" s="296">
        <f>+'9.รายได้(แยกกลุ่ม)'!H57</f>
        <v>151.11121250707413</v>
      </c>
      <c r="H8" s="296">
        <f>+'9.รายได้(แยกกลุ่ม)'!I57</f>
        <v>1276.2596735561856</v>
      </c>
      <c r="I8" s="16" t="str">
        <f>+'9.รายได้(แยกกลุ่ม)'!R57</f>
        <v>บ้านแพง,รพช.</v>
      </c>
      <c r="J8" s="256">
        <f>+'9.รายได้(แยกกลุ่ม)'!S57</f>
        <v>-0.1569986858430247</v>
      </c>
      <c r="K8" s="256">
        <f>+'9.รายได้(แยกกลุ่ม)'!T57</f>
        <v>-2.3216015799203512E-2</v>
      </c>
      <c r="L8" s="256">
        <f>+'9.รายได้(แยกกลุ่ม)'!U57</f>
        <v>-0.38876673604406858</v>
      </c>
      <c r="M8" s="256">
        <f>+'9.รายได้(แยกกลุ่ม)'!V57</f>
        <v>-9.5536053215878505E-2</v>
      </c>
      <c r="N8" s="256">
        <f>+'9.รายได้(แยกกลุ่ม)'!W57</f>
        <v>-0.55379614824005619</v>
      </c>
      <c r="O8" s="256">
        <f>+'9.รายได้(แยกกลุ่ม)'!X57</f>
        <v>0.93838760759071183</v>
      </c>
      <c r="P8" s="256">
        <f>+'9.รายได้(แยกกลุ่ม)'!Y57</f>
        <v>0.2734243460974734</v>
      </c>
    </row>
    <row r="9" spans="1:18">
      <c r="A9" s="255" t="str">
        <f>+'9.รายได้(แยกกลุ่ม)'!B58</f>
        <v>นาหว้า,รพช.</v>
      </c>
      <c r="B9" s="296">
        <f>+'9.รายได้(แยกกลุ่ม)'!C58</f>
        <v>1061.4173022247207</v>
      </c>
      <c r="C9" s="296">
        <f>+'9.รายได้(แยกกลุ่ม)'!D58</f>
        <v>167.41311728642947</v>
      </c>
      <c r="D9" s="296">
        <f>+'9.รายได้(แยกกลุ่ม)'!E58</f>
        <v>715.18673312883448</v>
      </c>
      <c r="E9" s="300">
        <f>+'9.รายได้(แยกกลุ่ม)'!F58</f>
        <v>1622.663883402357</v>
      </c>
      <c r="F9" s="300">
        <f>+'9.รายได้(แยกกลุ่ม)'!G58</f>
        <v>4.7977560347973034</v>
      </c>
      <c r="G9" s="296">
        <f>+'9.รายได้(แยกกลุ่ม)'!H58</f>
        <v>29.37567933478002</v>
      </c>
      <c r="H9" s="296">
        <f>+'9.รายได้(แยกกลุ่ม)'!I58</f>
        <v>853.58842770326339</v>
      </c>
      <c r="I9" s="16" t="str">
        <f>+'9.รายได้(แยกกลุ่ม)'!R58</f>
        <v>นาหว้า,รพช.</v>
      </c>
      <c r="J9" s="256">
        <f>+'9.รายได้(แยกกลุ่ม)'!S58</f>
        <v>-0.16951609492413394</v>
      </c>
      <c r="K9" s="256">
        <f>+'9.รายได้(แยกกลุ่ม)'!T58</f>
        <v>-0.33859606313479007</v>
      </c>
      <c r="L9" s="256">
        <f>+'9.รายได้(แยกกลุ่ม)'!U58</f>
        <v>-0.30861223820614869</v>
      </c>
      <c r="M9" s="256">
        <f>+'9.รายได้(แยกกลุ่ม)'!V58</f>
        <v>-0.33777436198052924</v>
      </c>
      <c r="N9" s="256">
        <f>+'9.รายได้(แยกกลุ่ม)'!W58</f>
        <v>-0.55164976476228011</v>
      </c>
      <c r="O9" s="256">
        <f>+'9.รายได้(แยกกลุ่ม)'!X58</f>
        <v>-0.62318181528435235</v>
      </c>
      <c r="P9" s="256">
        <f>+'9.รายได้(แยกกลุ่ม)'!Y58</f>
        <v>-0.14830789696925589</v>
      </c>
    </row>
    <row r="10" spans="1:18">
      <c r="A10" s="255" t="str">
        <f>+'9.รายได้(แยกกลุ่ม)'!B70</f>
        <v>เรณูนคร,รพช.</v>
      </c>
      <c r="B10" s="300">
        <f>+'9.รายได้(แยกกลุ่ม)'!C70</f>
        <v>725.11167170719648</v>
      </c>
      <c r="C10" s="296">
        <f>+'9.รายได้(แยกกลุ่ม)'!D70</f>
        <v>329.92589772867547</v>
      </c>
      <c r="D10" s="296">
        <f>+'9.รายได้(แยกกลุ่ม)'!E70</f>
        <v>1427.9542749244713</v>
      </c>
      <c r="E10" s="296">
        <f>+'9.รายได้(แยกกลุ่ม)'!F70</f>
        <v>3614.7206478603871</v>
      </c>
      <c r="F10" s="296">
        <f>+'9.รายได้(แยกกลุ่ม)'!G70</f>
        <v>7.9433772530602482</v>
      </c>
      <c r="G10" s="296">
        <f>+'9.รายได้(แยกกลุ่ม)'!H70</f>
        <v>33.666085056421629</v>
      </c>
      <c r="H10" s="296">
        <f>+'9.รายได้(แยกกลุ่ม)'!I70</f>
        <v>1121.7934301320824</v>
      </c>
      <c r="I10" s="16" t="str">
        <f>+'9.รายได้(แยกกลุ่ม)'!R70</f>
        <v>เรณูนคร,รพช.</v>
      </c>
      <c r="J10" s="256">
        <f>+'9.รายได้(แยกกลุ่ม)'!S70</f>
        <v>-0.32584655253530653</v>
      </c>
      <c r="K10" s="256">
        <f>+'9.รายได้(แยกกลุ่ม)'!T70</f>
        <v>2.6449572856482487E-2</v>
      </c>
      <c r="L10" s="256">
        <f>+'9.รายได้(แยกกลุ่ม)'!U70</f>
        <v>0.37171855298227513</v>
      </c>
      <c r="M10" s="256">
        <f>+'9.รายได้(แยกกลุ่ม)'!V70</f>
        <v>0.24987559719328431</v>
      </c>
      <c r="N10" s="256">
        <f>+'9.รายได้(แยกกลุ่ม)'!W70</f>
        <v>-0.21647171651145122</v>
      </c>
      <c r="O10" s="256">
        <f>+'9.รายได้(แยกกลุ่ม)'!X70</f>
        <v>-0.44452902353319168</v>
      </c>
      <c r="P10" s="256">
        <f>+'9.รายได้(แยกกลุ่ม)'!Y70</f>
        <v>0.1014792013726354</v>
      </c>
    </row>
    <row r="11" spans="1:18">
      <c r="A11" s="255" t="str">
        <f>+'9.รายได้(แยกกลุ่ม)'!B71</f>
        <v>โพนสวรรค์,รพช.</v>
      </c>
      <c r="B11" s="296">
        <f>+'9.รายได้(แยกกลุ่ม)'!C71</f>
        <v>1134.6936528120746</v>
      </c>
      <c r="C11" s="296">
        <f>+'9.รายได้(แยกกลุ่ม)'!D71</f>
        <v>182.34230181625162</v>
      </c>
      <c r="D11" s="296">
        <f>+'9.รายได้(แยกกลุ่ม)'!E71</f>
        <v>633.87894915254253</v>
      </c>
      <c r="E11" s="296">
        <f>+'9.รายได้(แยกกลุ่ม)'!F71</f>
        <v>2229.3126393581083</v>
      </c>
      <c r="F11" s="296">
        <f>+'9.รายได้(แยกกลุ่ม)'!G71</f>
        <v>11.476544612577252</v>
      </c>
      <c r="G11" s="296">
        <f>+'9.รายได้(แยกกลุ่ม)'!H71</f>
        <v>24.124596739485959</v>
      </c>
      <c r="H11" s="300">
        <f>+'9.รายได้(แยกกลุ่ม)'!I71</f>
        <v>738.39738178209598</v>
      </c>
      <c r="I11" s="16" t="str">
        <f>+'9.รายได้(แยกกลุ่ม)'!R71</f>
        <v>โพนสวรรค์,รพช.</v>
      </c>
      <c r="J11" s="256">
        <f>+'9.รายได้(แยกกลุ่ม)'!S71</f>
        <v>5.4951489138985371E-2</v>
      </c>
      <c r="K11" s="256">
        <f>+'9.รายได้(แยกกลุ่ม)'!T71</f>
        <v>-0.43270540717940181</v>
      </c>
      <c r="L11" s="256">
        <f>+'9.รายได้(แยกกลุ่ม)'!U71</f>
        <v>-0.39108448346958347</v>
      </c>
      <c r="M11" s="256">
        <f>+'9.รายได้(แยกกลุ่ม)'!V71</f>
        <v>-0.22916215722021371</v>
      </c>
      <c r="N11" s="256">
        <f>+'9.รายได้(แยกกลุ่ม)'!W71</f>
        <v>0.13203704346386064</v>
      </c>
      <c r="O11" s="256">
        <f>+'9.รายได้(แยกกลุ่ม)'!X71</f>
        <v>-0.60195807486103381</v>
      </c>
      <c r="P11" s="256">
        <f>+'9.รายได้(แยกกลุ่ม)'!Y71</f>
        <v>-0.27497404019809168</v>
      </c>
    </row>
    <row r="12" spans="1:18">
      <c r="A12" s="255" t="str">
        <f>+'9.รายได้(แยกกลุ่ม)'!B82</f>
        <v>นาแก,รพช.</v>
      </c>
      <c r="B12" s="300">
        <f>+'9.รายได้(แยกกลุ่ม)'!C82</f>
        <v>899.46419951311043</v>
      </c>
      <c r="C12" s="300">
        <f>+'9.รายได้(แยกกลุ่ม)'!D82</f>
        <v>121.48062496515583</v>
      </c>
      <c r="D12" s="300">
        <f>+'9.รายได้(แยกกลุ่ม)'!E82</f>
        <v>344.02906401765995</v>
      </c>
      <c r="E12" s="300">
        <f>+'9.รายได้(แยกกลุ่ม)'!F82</f>
        <v>1086.5877779693158</v>
      </c>
      <c r="F12" s="296">
        <f>+'9.รายได้(แยกกลุ่ม)'!G82</f>
        <v>8.8637066468331636</v>
      </c>
      <c r="G12" s="296">
        <f>+'9.รายได้(แยกกลุ่ม)'!H82</f>
        <v>26.694962029280514</v>
      </c>
      <c r="H12" s="296">
        <f>+'9.รายได้(แยกกลุ่ม)'!I82</f>
        <v>895.63173440374646</v>
      </c>
      <c r="I12" s="16" t="str">
        <f>+'9.รายได้(แยกกลุ่ม)'!R82</f>
        <v>นาแก,รพช.</v>
      </c>
      <c r="J12" s="256">
        <f>+'9.รายได้(แยกกลุ่ม)'!S82</f>
        <v>-0.20116558525638858</v>
      </c>
      <c r="K12" s="256">
        <f>+'9.รายได้(แยกกลุ่ม)'!T82</f>
        <v>-0.43449062819978029</v>
      </c>
      <c r="L12" s="256">
        <f>+'9.รายได้(แยกกลุ่ม)'!U82</f>
        <v>-0.57184737032326705</v>
      </c>
      <c r="M12" s="256">
        <f>+'9.รายได้(แยกกลุ่ม)'!V82</f>
        <v>-0.41231338006579721</v>
      </c>
      <c r="N12" s="256">
        <f>+'9.รายได้(แยกกลุ่ม)'!W82</f>
        <v>0.15042109947745466</v>
      </c>
      <c r="O12" s="256">
        <f>+'9.รายได้(แยกกลุ่ม)'!X82</f>
        <v>-0.43840045963372826</v>
      </c>
      <c r="P12" s="256">
        <f>+'9.รายได้(แยกกลุ่ม)'!Y82</f>
        <v>0.14425775864858414</v>
      </c>
    </row>
    <row r="13" spans="1:18">
      <c r="A13" s="254" t="str">
        <f>+'9.รายได้(แยกกลุ่ม)'!B113</f>
        <v>ศรีสงคราม,รพช.</v>
      </c>
      <c r="B13" s="296">
        <f>+'9.รายได้(แยกกลุ่ม)'!C113</f>
        <v>919.02345367255157</v>
      </c>
      <c r="C13" s="296">
        <f>+'9.รายได้(แยกกลุ่ม)'!D113</f>
        <v>767.84108021774466</v>
      </c>
      <c r="D13" s="296">
        <f>+'9.รายได้(แยกกลุ่ม)'!E113</f>
        <v>3041.8070022539437</v>
      </c>
      <c r="E13" s="296">
        <f>+'9.รายได้(แยกกลุ่ม)'!F113</f>
        <v>4495.6287265084075</v>
      </c>
      <c r="F13" s="296">
        <f>+'9.รายได้(แยกกลุ่ม)'!G113</f>
        <v>8.0478147770224631</v>
      </c>
      <c r="G13" s="296">
        <f>+'9.รายได้(แยกกลุ่ม)'!H113</f>
        <v>88.723548382460734</v>
      </c>
      <c r="H13" s="296">
        <f>+'9.รายได้(แยกกลุ่ม)'!I113</f>
        <v>917.34927437341707</v>
      </c>
      <c r="I13" s="16" t="str">
        <f>+'9.รายได้(แยกกลุ่ม)'!R113</f>
        <v>ศรีสงคราม,รพช.</v>
      </c>
      <c r="J13" s="256">
        <f>+'9.รายได้(แยกกลุ่ม)'!S113</f>
        <v>-0.19564282371422831</v>
      </c>
      <c r="K13" s="256">
        <f>+'9.รายได้(แยกกลุ่ม)'!T113</f>
        <v>1.0531448829550829</v>
      </c>
      <c r="L13" s="256">
        <f>+'9.รายได้(แยกกลุ่ม)'!U113</f>
        <v>0.86823705174887456</v>
      </c>
      <c r="M13" s="256">
        <f>+'9.รายได้(แยกกลุ่ม)'!V113</f>
        <v>0.24990864654055231</v>
      </c>
      <c r="N13" s="256">
        <f>+'9.รายได้(แยกกลุ่ม)'!W113</f>
        <v>-0.42237405867988315</v>
      </c>
      <c r="O13" s="256">
        <f>+'9.รายได้(แยกกลุ่ม)'!X113</f>
        <v>0.10920404157294264</v>
      </c>
      <c r="P13" s="256">
        <f>+'9.รายได้(แยกกลุ่ม)'!Y113</f>
        <v>-4.5613837441669781E-2</v>
      </c>
    </row>
    <row r="14" spans="1:18">
      <c r="A14" s="254" t="str">
        <f>+'9.รายได้(แยกกลุ่ม)'!B125</f>
        <v>สมเด็จพระยุพราชธาตุพนม,รพช.</v>
      </c>
      <c r="B14" s="296">
        <f>+'9.รายได้(แยกกลุ่ม)'!C125</f>
        <v>1268.9327590116375</v>
      </c>
      <c r="C14" s="296">
        <f>+'9.รายได้(แยกกลุ่ม)'!D125</f>
        <v>328.40177498416091</v>
      </c>
      <c r="D14" s="296">
        <f>+'9.รายได้(แยกกลุ่ม)'!E125</f>
        <v>1425.2216460247701</v>
      </c>
      <c r="E14" s="296">
        <f>+'9.รายได้(แยกกลุ่ม)'!F125</f>
        <v>6436.424245707617</v>
      </c>
      <c r="F14" s="296">
        <f>+'9.รายได้(แยกกลุ่ม)'!G125</f>
        <v>20.645046809031388</v>
      </c>
      <c r="G14" s="296">
        <f>+'9.รายได้(แยกกลุ่ม)'!H125</f>
        <v>199.62469803585631</v>
      </c>
      <c r="H14" s="296">
        <f>+'9.รายได้(แยกกลุ่ม)'!I125</f>
        <v>1103.7267859881956</v>
      </c>
      <c r="I14" s="16" t="str">
        <f>+'9.รายได้(แยกกลุ่ม)'!R125</f>
        <v>สมเด็จพระยุพราชธาตุพนม,รพช.</v>
      </c>
      <c r="J14" s="256">
        <f>+'9.รายได้(แยกกลุ่ม)'!S125</f>
        <v>4.9285752170517866E-2</v>
      </c>
      <c r="K14" s="256">
        <f>+'9.รายได้(แยกกลุ่ม)'!T125</f>
        <v>-1.5943604250336866E-2</v>
      </c>
      <c r="L14" s="256">
        <f>+'9.รายได้(แยกกลุ่ม)'!U125</f>
        <v>0.1095669057366155</v>
      </c>
      <c r="M14" s="256">
        <f>+'9.รายได้(แยกกลุ่ม)'!V125</f>
        <v>0.48515145399109377</v>
      </c>
      <c r="N14" s="256">
        <f>+'9.รายได้(แยกกลุ่ม)'!W125</f>
        <v>-8.8130553145024992E-2</v>
      </c>
      <c r="O14" s="256">
        <f>+'9.รายได้(แยกกลุ่ม)'!X125</f>
        <v>0.78189511722110527</v>
      </c>
      <c r="P14" s="256">
        <f>+'9.รายได้(แยกกลุ่ม)'!Y125</f>
        <v>0.29234554904707366</v>
      </c>
    </row>
    <row r="15" spans="1:18">
      <c r="A15" s="254" t="str">
        <f>+'9.รายได้(แยกกลุ่ม)'!B144</f>
        <v>นครพนม,รพท.</v>
      </c>
      <c r="B15" s="296">
        <f>+'9.รายได้(แยกกลุ่ม)'!C144</f>
        <v>1685.5077747695905</v>
      </c>
      <c r="C15" s="300">
        <f>+'9.รายได้(แยกกลุ่ม)'!D144</f>
        <v>1040.3639094588095</v>
      </c>
      <c r="D15" s="296">
        <f>+'9.รายได้(แยกกลุ่ม)'!E144</f>
        <v>6964.808369960474</v>
      </c>
      <c r="E15" s="296">
        <f>+'9.รายได้(แยกกลุ่ม)'!F144</f>
        <v>17596.295779277589</v>
      </c>
      <c r="F15" s="296">
        <f>+'9.รายได้(แยกกลุ่ม)'!G144</f>
        <v>75.025556173526141</v>
      </c>
      <c r="G15" s="296">
        <f>+'9.รายได้(แยกกลุ่ม)'!H144</f>
        <v>445.3157325500556</v>
      </c>
      <c r="H15" s="296">
        <f>+'9.รายได้(แยกกลุ่ม)'!I144</f>
        <v>2204.9050869282219</v>
      </c>
      <c r="I15" s="16" t="str">
        <f>+'9.รายได้(แยกกลุ่ม)'!R144</f>
        <v>นครพนม,รพท.</v>
      </c>
      <c r="J15" s="256">
        <f>+'9.รายได้(แยกกลุ่ม)'!S144</f>
        <v>-7.6969656626810518E-2</v>
      </c>
      <c r="K15" s="256">
        <f>+'9.รายได้(แยกกลุ่ม)'!T144</f>
        <v>-0.25075000777662082</v>
      </c>
      <c r="L15" s="256">
        <f>+'9.รายได้(แยกกลุ่ม)'!U144</f>
        <v>0.23888615625152151</v>
      </c>
      <c r="M15" s="256">
        <f>+'9.รายได้(แยกกลุ่ม)'!V144</f>
        <v>0.36861714767908715</v>
      </c>
      <c r="N15" s="256">
        <f>+'9.รายได้(แยกกลุ่ม)'!W144</f>
        <v>-0.31781545292188296</v>
      </c>
      <c r="O15" s="256">
        <f>+'9.รายได้(แยกกลุ่ม)'!X144</f>
        <v>-0.16028913691171418</v>
      </c>
      <c r="P15" s="256">
        <f>+'9.รายได้(แยกกลุ่ม)'!Y144</f>
        <v>-1.5709169809150884E-2</v>
      </c>
    </row>
    <row r="17" spans="1:16">
      <c r="A17" s="423" t="s">
        <v>55</v>
      </c>
      <c r="B17" s="432" t="s">
        <v>135</v>
      </c>
      <c r="C17" s="433"/>
      <c r="D17" s="433"/>
      <c r="E17" s="433"/>
      <c r="F17" s="433"/>
      <c r="G17" s="433"/>
      <c r="H17" s="434"/>
      <c r="I17" s="423" t="s">
        <v>55</v>
      </c>
      <c r="J17" s="432" t="s">
        <v>4</v>
      </c>
      <c r="K17" s="433"/>
      <c r="L17" s="433"/>
      <c r="M17" s="433"/>
      <c r="N17" s="433"/>
      <c r="O17" s="433"/>
      <c r="P17" s="434"/>
    </row>
    <row r="18" spans="1:16">
      <c r="A18" s="423"/>
      <c r="B18" s="12" t="s">
        <v>137</v>
      </c>
      <c r="C18" s="13" t="s">
        <v>138</v>
      </c>
      <c r="D18" s="12" t="s">
        <v>139</v>
      </c>
      <c r="E18" s="12" t="s">
        <v>140</v>
      </c>
      <c r="F18" s="12" t="s">
        <v>141</v>
      </c>
      <c r="G18" s="12" t="s">
        <v>142</v>
      </c>
      <c r="H18" s="12" t="s">
        <v>143</v>
      </c>
      <c r="I18" s="423"/>
      <c r="J18" s="12" t="s">
        <v>137</v>
      </c>
      <c r="K18" s="13" t="s">
        <v>138</v>
      </c>
      <c r="L18" s="12" t="s">
        <v>139</v>
      </c>
      <c r="M18" s="12" t="s">
        <v>140</v>
      </c>
      <c r="N18" s="12" t="s">
        <v>141</v>
      </c>
      <c r="O18" s="12" t="s">
        <v>142</v>
      </c>
      <c r="P18" s="12" t="s">
        <v>143</v>
      </c>
    </row>
    <row r="19" spans="1:16">
      <c r="A19" s="255" t="str">
        <f>+'9.รายได้(แยกกลุ่ม)'!B6</f>
        <v>บุ่งคล้า,รพช.</v>
      </c>
      <c r="B19" s="296">
        <f>+'9.รายได้(แยกกลุ่ม)'!C6</f>
        <v>975.60819450617771</v>
      </c>
      <c r="C19" s="296">
        <f>+'9.รายได้(แยกกลุ่ม)'!D6</f>
        <v>538.99009778646996</v>
      </c>
      <c r="D19" s="300">
        <f>+'9.รายได้(แยกกลุ่ม)'!E6</f>
        <v>673.81161904761905</v>
      </c>
      <c r="E19" s="296">
        <f>+'9.รายได้(แยกกลุ่ม)'!F6</f>
        <v>3328.4957074109716</v>
      </c>
      <c r="F19" s="296">
        <f>+'9.รายได้(แยกกลุ่ม)'!G6</f>
        <v>6.6757208971164115</v>
      </c>
      <c r="G19" s="296">
        <f>+'9.รายได้(แยกกลุ่ม)'!H6</f>
        <v>97.438483446066215</v>
      </c>
      <c r="H19" s="296">
        <f>+'9.รายได้(แยกกลุ่ม)'!I6</f>
        <v>1667.4936758823005</v>
      </c>
      <c r="I19" s="16" t="str">
        <f>+'9.รายได้(แยกกลุ่ม)'!R6</f>
        <v>บุ่งคล้า,รพช.</v>
      </c>
      <c r="J19" s="15">
        <f>+'9.รายได้(แยกกลุ่ม)'!S6</f>
        <v>-0.19402377424662795</v>
      </c>
      <c r="K19" s="15">
        <f>+'9.รายได้(แยกกลุ่ม)'!T6</f>
        <v>0.3608406746397898</v>
      </c>
      <c r="L19" s="15">
        <f>+'9.รายได้(แยกกลุ่ม)'!U6</f>
        <v>-0.28323477106047368</v>
      </c>
      <c r="M19" s="15">
        <f>+'9.รายได้(แยกกลุ่ม)'!V6</f>
        <v>-0.43911877161846313</v>
      </c>
      <c r="N19" s="15">
        <f>+'9.รายได้(แยกกลุ่ม)'!W6</f>
        <v>-0.50967195200085935</v>
      </c>
      <c r="O19" s="15">
        <f>+'9.รายได้(แยกกลุ่ม)'!X6</f>
        <v>0.5328520787266483</v>
      </c>
      <c r="P19" s="15">
        <f>+'9.รายได้(แยกกลุ่ม)'!Y6</f>
        <v>9.7884799720892715E-2</v>
      </c>
    </row>
    <row r="20" spans="1:16">
      <c r="A20" s="255" t="str">
        <f>+'9.รายได้(แยกกลุ่ม)'!B53</f>
        <v>ศรีวิไล,รพช.</v>
      </c>
      <c r="B20" s="296">
        <f>+'9.รายได้(แยกกลุ่ม)'!C53</f>
        <v>1102.741079897731</v>
      </c>
      <c r="C20" s="296">
        <f>+'9.รายได้(แยกกลุ่ม)'!D53</f>
        <v>183.2343355704698</v>
      </c>
      <c r="D20" s="296">
        <f>+'9.รายได้(แยกกลุ่ม)'!E53</f>
        <v>1262.111713764813</v>
      </c>
      <c r="E20" s="296">
        <f>+'9.รายได้(แยกกลุ่ม)'!F53</f>
        <v>2480.5402339398438</v>
      </c>
      <c r="F20" s="296">
        <f>+'9.รายได้(แยกกลุ่ม)'!G53</f>
        <v>12.317100277847942</v>
      </c>
      <c r="G20" s="296">
        <f>+'9.รายได้(แยกกลุ่ม)'!H53</f>
        <v>52.493341752967922</v>
      </c>
      <c r="H20" s="296">
        <f>+'9.รายได้(แยกกลุ่ม)'!I53</f>
        <v>932.35427932246716</v>
      </c>
      <c r="I20" s="16" t="str">
        <f>+'9.รายได้(แยกกลุ่ม)'!R53</f>
        <v>ศรีวิไล,รพช.</v>
      </c>
      <c r="J20" s="15">
        <f>+'9.รายได้(แยกกลุ่ม)'!S53</f>
        <v>-0.13718316405666392</v>
      </c>
      <c r="K20" s="15">
        <f>+'9.รายได้(แยกกลุ่ม)'!T53</f>
        <v>-0.27609070973906574</v>
      </c>
      <c r="L20" s="15">
        <f>+'9.รายได้(แยกกลุ่ม)'!U53</f>
        <v>0.22011294742021362</v>
      </c>
      <c r="M20" s="15">
        <f>+'9.รายได้(แยกกลุ่ม)'!V53</f>
        <v>1.2333703767079455E-2</v>
      </c>
      <c r="N20" s="15">
        <f>+'9.รายได้(แยกกลุ่ม)'!W53</f>
        <v>0.15103285097592908</v>
      </c>
      <c r="O20" s="15">
        <f>+'9.รายได้(แยกกลุ่ม)'!X53</f>
        <v>-0.32663869578696109</v>
      </c>
      <c r="P20" s="15">
        <f>+'9.รายได้(แยกกลุ่ม)'!Y53</f>
        <v>-6.9717030885152922E-2</v>
      </c>
    </row>
    <row r="21" spans="1:16">
      <c r="A21" s="255" t="str">
        <f>+'9.รายได้(แยกกลุ่ม)'!B67</f>
        <v>ปากคาด,รพช.</v>
      </c>
      <c r="B21" s="296">
        <f>+'9.รายได้(แยกกลุ่ม)'!C67</f>
        <v>1268.4930638732419</v>
      </c>
      <c r="C21" s="296">
        <f>+'9.รายได้(แยกกลุ่ม)'!D67</f>
        <v>354.39516981256384</v>
      </c>
      <c r="D21" s="296">
        <f>+'9.รายได้(แยกกลุ่ม)'!E67</f>
        <v>1393.9583048780482</v>
      </c>
      <c r="E21" s="296">
        <f>+'9.รายได้(แยกกลุ่ม)'!F67</f>
        <v>3638.7190511727076</v>
      </c>
      <c r="F21" s="296">
        <f>+'9.รายได้(แยกกลุ่ม)'!G67</f>
        <v>14.721972900664538</v>
      </c>
      <c r="G21" s="296">
        <f>+'9.รายได้(แยกกลุ่ม)'!H67</f>
        <v>75.774330427778253</v>
      </c>
      <c r="H21" s="296">
        <f>+'9.รายได้(แยกกลุ่ม)'!I67</f>
        <v>989.12347300457884</v>
      </c>
      <c r="I21" s="16" t="str">
        <f>+'9.รายได้(แยกกลุ่ม)'!R67</f>
        <v>ปากคาด,รพช.</v>
      </c>
      <c r="J21" s="15">
        <f>+'9.รายได้(แยกกลุ่ม)'!S67</f>
        <v>0.17934796178610524</v>
      </c>
      <c r="K21" s="15">
        <f>+'9.รายได้(แยกกลุ่ม)'!T67</f>
        <v>0.1025771943967338</v>
      </c>
      <c r="L21" s="15">
        <f>+'9.รายได้(แยกกลุ่ม)'!U67</f>
        <v>0.33906141286357305</v>
      </c>
      <c r="M21" s="15">
        <f>+'9.รายได้(แยกกลุ่ม)'!V67</f>
        <v>0.25817361565549279</v>
      </c>
      <c r="N21" s="15">
        <f>+'9.รายได้(แยกกลุ่ม)'!W67</f>
        <v>0.45216345503150263</v>
      </c>
      <c r="O21" s="15">
        <f>+'9.รายได้(แยกกลุ่ม)'!X67</f>
        <v>0.25023272659403095</v>
      </c>
      <c r="P21" s="15">
        <f>+'9.รายได้(แยกกลุ่ม)'!Y67</f>
        <v>-2.8788274347683621E-2</v>
      </c>
    </row>
    <row r="22" spans="1:16">
      <c r="A22" s="255" t="str">
        <f>+'9.รายได้(แยกกลุ่ม)'!B68</f>
        <v>บึงโขงหลง,รพช.</v>
      </c>
      <c r="B22" s="296">
        <f>+'9.รายได้(แยกกลุ่ม)'!C68</f>
        <v>1277.7475008910349</v>
      </c>
      <c r="C22" s="296">
        <f>+'9.รายได้(แยกกลุ่ม)'!D68</f>
        <v>276.8801590901727</v>
      </c>
      <c r="D22" s="296">
        <f>+'9.รายได้(แยกกลุ่ม)'!E68</f>
        <v>1401.2576891334254</v>
      </c>
      <c r="E22" s="296">
        <f>+'9.รายได้(แยกกลุ่ม)'!F68</f>
        <v>3015.6985870059061</v>
      </c>
      <c r="F22" s="296">
        <f>+'9.รายได้(แยกกลุ่ม)'!G68</f>
        <v>11.44774890742948</v>
      </c>
      <c r="G22" s="296">
        <f>+'9.รายได้(แยกกลุ่ม)'!H68</f>
        <v>155.52201986491855</v>
      </c>
      <c r="H22" s="296">
        <f>+'9.รายได้(แยกกลุ่ม)'!I68</f>
        <v>907.47743900463331</v>
      </c>
      <c r="I22" s="16" t="str">
        <f>+'9.รายได้(แยกกลุ่ม)'!R68</f>
        <v>บึงโขงหลง,รพช.</v>
      </c>
      <c r="J22" s="15">
        <f>+'9.รายได้(แยกกลุ่ม)'!S68</f>
        <v>0.18795203046038428</v>
      </c>
      <c r="K22" s="15">
        <f>+'9.รายได้(แยกกลุ่ม)'!T68</f>
        <v>-0.13858377597182131</v>
      </c>
      <c r="L22" s="15">
        <f>+'9.รายได้(แยกกลุ่ม)'!U68</f>
        <v>0.3460733326317863</v>
      </c>
      <c r="M22" s="15">
        <f>+'9.รายได้(แยกกลุ่ม)'!V68</f>
        <v>4.2749479028215021E-2</v>
      </c>
      <c r="N22" s="15">
        <f>+'9.รายได้(แยกกลุ่ม)'!W68</f>
        <v>0.12919665848559667</v>
      </c>
      <c r="O22" s="15">
        <f>+'9.รายได้(แยกกลุ่ม)'!X68</f>
        <v>1.5660235840216481</v>
      </c>
      <c r="P22" s="15">
        <f>+'9.รายได้(แยกกลุ่ม)'!Y68</f>
        <v>-0.10895580422429765</v>
      </c>
    </row>
    <row r="23" spans="1:16">
      <c r="A23" s="255" t="str">
        <f>+'9.รายได้(แยกกลุ่ม)'!B81</f>
        <v>พรเจริญ,รพช.</v>
      </c>
      <c r="B23" s="296">
        <f>+'9.รายได้(แยกกลุ่ม)'!C81</f>
        <v>1063.9607556180458</v>
      </c>
      <c r="C23" s="296">
        <f>+'9.รายได้(แยกกลุ่ม)'!D81</f>
        <v>199.11211679716854</v>
      </c>
      <c r="D23" s="296">
        <f>+'9.รายได้(แยกกลุ่ม)'!E81</f>
        <v>967.44216318785607</v>
      </c>
      <c r="E23" s="296">
        <f>+'9.รายได้(แยกกลุ่ม)'!F81</f>
        <v>2643.2004635539133</v>
      </c>
      <c r="F23" s="296">
        <f>+'9.รายได้(แยกกลุ่ม)'!G81</f>
        <v>15.229339763619073</v>
      </c>
      <c r="G23" s="296">
        <f>+'9.รายได้(แยกกลุ่ม)'!H81</f>
        <v>60.48619028211747</v>
      </c>
      <c r="H23" s="296">
        <f>+'9.รายได้(แยกกลุ่ม)'!I81</f>
        <v>711.44667814113598</v>
      </c>
      <c r="I23" s="16" t="str">
        <f>+'9.รายได้(แยกกลุ่ม)'!R81</f>
        <v>พรเจริญ,รพช.</v>
      </c>
      <c r="J23" s="15">
        <f>+'9.รายได้(แยกกลุ่ม)'!S81</f>
        <v>-5.50724887278587E-2</v>
      </c>
      <c r="K23" s="15">
        <f>+'9.รายได้(แยกกลุ่ม)'!T81</f>
        <v>-7.3105129973807498E-2</v>
      </c>
      <c r="L23" s="15">
        <f>+'9.รายได้(แยกกลุ่ม)'!U81</f>
        <v>0.20400556101784739</v>
      </c>
      <c r="M23" s="15">
        <f>+'9.รายได้(แยกกลุ่ม)'!V81</f>
        <v>0.4295886422885784</v>
      </c>
      <c r="N23" s="15">
        <f>+'9.รายได้(แยกกลุ่ม)'!W81</f>
        <v>0.97661706250601099</v>
      </c>
      <c r="O23" s="15">
        <f>+'9.รายได้(แยกกลุ่ม)'!X81</f>
        <v>0.272487918270306</v>
      </c>
      <c r="P23" s="15">
        <f>+'9.รายได้(แยกกลุ่ม)'!Y81</f>
        <v>-9.1056792589291752E-2</v>
      </c>
    </row>
    <row r="24" spans="1:16">
      <c r="A24" s="255" t="str">
        <f>+'9.รายได้(แยกกลุ่ม)'!B100</f>
        <v>โซ่พิสัย,รพช.</v>
      </c>
      <c r="B24" s="296">
        <f>+'9.รายได้(แยกกลุ่ม)'!C100</f>
        <v>1459.8236853386095</v>
      </c>
      <c r="C24" s="296">
        <f>+'9.รายได้(แยกกลุ่ม)'!D100</f>
        <v>386.2373057582127</v>
      </c>
      <c r="D24" s="296">
        <f>+'9.รายได้(แยกกลุ่ม)'!E100</f>
        <v>1842.08567867036</v>
      </c>
      <c r="E24" s="296">
        <f>+'9.รายได้(แยกกลุ่ม)'!F100</f>
        <v>5069.7457250580037</v>
      </c>
      <c r="F24" s="296">
        <f>+'9.รายได้(แยกกลุ่ม)'!G100</f>
        <v>16.024738400927646</v>
      </c>
      <c r="G24" s="296">
        <f>+'9.รายได้(แยกกลุ่ม)'!H100</f>
        <v>33.829773676637004</v>
      </c>
      <c r="H24" s="296">
        <f>+'9.รายได้(แยกกลุ่ม)'!I100</f>
        <v>612.57296360413829</v>
      </c>
      <c r="I24" s="16" t="str">
        <f>+'9.รายได้(แยกกลุ่ม)'!R100</f>
        <v>โซ่พิสัย,รพช.</v>
      </c>
      <c r="J24" s="15">
        <f>+'9.รายได้(แยกกลุ่ม)'!S100</f>
        <v>0.24334138354917872</v>
      </c>
      <c r="K24" s="15">
        <f>+'9.รายได้(แยกกลุ่ม)'!T100</f>
        <v>-2.4658272614567923E-3</v>
      </c>
      <c r="L24" s="15">
        <f>+'9.รายได้(แยกกลุ่ม)'!U100</f>
        <v>0.43712687504654041</v>
      </c>
      <c r="M24" s="15">
        <f>+'9.รายได้(แยกกลุ่ม)'!V100</f>
        <v>0.51205336400700097</v>
      </c>
      <c r="N24" s="15">
        <f>+'9.รายได้(แยกกลุ่ม)'!W100</f>
        <v>0.1462327564918873</v>
      </c>
      <c r="O24" s="15">
        <f>+'9.รายได้(แยกกลุ่ม)'!X100</f>
        <v>-0.56004005717315775</v>
      </c>
      <c r="P24" s="15">
        <f>+'9.รายได้(แยกกลุ่ม)'!Y100</f>
        <v>-0.23714817746148267</v>
      </c>
    </row>
    <row r="25" spans="1:16">
      <c r="A25" s="255" t="str">
        <f>+'9.รายได้(แยกกลุ่ม)'!B110</f>
        <v>เซกา,รพช.</v>
      </c>
      <c r="B25" s="296">
        <f>+'9.รายได้(แยกกลุ่ม)'!C110</f>
        <v>1042.0800979780208</v>
      </c>
      <c r="C25" s="296">
        <f>+'9.รายได้(แยกกลุ่ม)'!D110</f>
        <v>380.70933628402281</v>
      </c>
      <c r="D25" s="296">
        <f>+'9.รายได้(แยกกลุ่ม)'!E110</f>
        <v>1384.3288377192978</v>
      </c>
      <c r="E25" s="296">
        <f>+'9.รายได้(แยกกลุ่ม)'!F110</f>
        <v>4404.0096406222065</v>
      </c>
      <c r="F25" s="296">
        <f>+'9.รายได้(แยกกลุ่ม)'!G110</f>
        <v>12.21726618705036</v>
      </c>
      <c r="G25" s="296">
        <f>+'9.รายได้(แยกกลุ่ม)'!H110</f>
        <v>83.849323741007197</v>
      </c>
      <c r="H25" s="296">
        <f>+'9.รายได้(แยกกลุ่ม)'!I110</f>
        <v>948.50581928918643</v>
      </c>
      <c r="I25" s="16" t="str">
        <f>+'9.รายได้(แยกกลุ่ม)'!R110</f>
        <v>เซกา,รพช.</v>
      </c>
      <c r="J25" s="15">
        <f>+'9.รายได้(แยกกลุ่ม)'!S110</f>
        <v>-8.7939919570481612E-2</v>
      </c>
      <c r="K25" s="15">
        <f>+'9.รายได้(แยกกลุ่ม)'!T110</f>
        <v>1.7985942433695171E-2</v>
      </c>
      <c r="L25" s="15">
        <f>+'9.รายได้(แยกกลุ่ม)'!U110</f>
        <v>-0.14976380009801329</v>
      </c>
      <c r="M25" s="15">
        <f>+'9.รายได้(แยกกลุ่ม)'!V110</f>
        <v>0.22443601643609878</v>
      </c>
      <c r="N25" s="15">
        <f>+'9.รายได้(แยกกลุ่ม)'!W110</f>
        <v>-0.12311477373931845</v>
      </c>
      <c r="O25" s="15">
        <f>+'9.รายได้(แยกกลุ่ม)'!X110</f>
        <v>4.8267460807159462E-2</v>
      </c>
      <c r="P25" s="15">
        <f>+'9.รายได้(แยกกลุ่ม)'!Y110</f>
        <v>-1.3199384003476661E-2</v>
      </c>
    </row>
    <row r="26" spans="1:16">
      <c r="A26" s="255" t="str">
        <f>+'9.รายได้(แยกกลุ่ม)'!B132</f>
        <v>บึงกาฬ,รพท.</v>
      </c>
      <c r="B26" s="296">
        <f>+'9.รายได้(แยกกลุ่ม)'!C132</f>
        <v>1934.3944275164042</v>
      </c>
      <c r="C26" s="296">
        <f>+'9.รายได้(แยกกลุ่ม)'!D132</f>
        <v>1335.7912133730044</v>
      </c>
      <c r="D26" s="296">
        <f>+'9.รายได้(แยกกลุ่ม)'!E132</f>
        <v>1326.8419721278838</v>
      </c>
      <c r="E26" s="296">
        <f>+'9.รายได้(แยกกลุ่ม)'!F132</f>
        <v>8433.3726227738807</v>
      </c>
      <c r="F26" s="296">
        <f>+'9.รายได้(แยกกลุ่ม)'!G132</f>
        <v>69.587601196818525</v>
      </c>
      <c r="G26" s="296">
        <f>+'9.รายได้(แยกกลุ่ม)'!H132</f>
        <v>305.10068504945485</v>
      </c>
      <c r="H26" s="296">
        <f>+'9.รายได้(แยกกลุ่ม)'!I132</f>
        <v>1574.4883909358978</v>
      </c>
      <c r="I26" s="16" t="str">
        <f>+'9.รายได้(แยกกลุ่ม)'!R132</f>
        <v>บึงกาฬ,รพท.</v>
      </c>
      <c r="J26" s="15">
        <f>+'9.รายได้(แยกกลุ่ม)'!S132</f>
        <v>6.0142891682392327E-2</v>
      </c>
      <c r="K26" s="15">
        <f>+'9.รายได้(แยกกลุ่ม)'!T132</f>
        <v>0.36502184470060128</v>
      </c>
      <c r="L26" s="15">
        <f>+'9.รายได้(แยกกลุ่ม)'!U132</f>
        <v>-0.5942516584046752</v>
      </c>
      <c r="M26" s="15">
        <f>+'9.รายได้(แยกกลุ่ม)'!V132</f>
        <v>-4.0217513915872555E-2</v>
      </c>
      <c r="N26" s="15">
        <f>+'9.รายได้(แยกกลุ่ม)'!W132</f>
        <v>0.33870802390266719</v>
      </c>
      <c r="O26" s="15">
        <f>+'9.รายได้(แยกกลุ่ม)'!X132</f>
        <v>-9.7301559332386031E-2</v>
      </c>
      <c r="P26" s="15">
        <f>+'9.รายได้(แยกกลุ่ม)'!Y132</f>
        <v>9.3611842837553125E-2</v>
      </c>
    </row>
    <row r="28" spans="1:16">
      <c r="A28" s="423" t="s">
        <v>53</v>
      </c>
      <c r="B28" s="432" t="s">
        <v>135</v>
      </c>
      <c r="C28" s="433"/>
      <c r="D28" s="433"/>
      <c r="E28" s="433"/>
      <c r="F28" s="433"/>
      <c r="G28" s="433"/>
      <c r="H28" s="434"/>
      <c r="I28" s="423" t="s">
        <v>53</v>
      </c>
      <c r="J28" s="432" t="s">
        <v>4</v>
      </c>
      <c r="K28" s="433"/>
      <c r="L28" s="433"/>
      <c r="M28" s="433"/>
      <c r="N28" s="433"/>
      <c r="O28" s="433"/>
      <c r="P28" s="434"/>
    </row>
    <row r="29" spans="1:16">
      <c r="A29" s="423"/>
      <c r="B29" s="12" t="s">
        <v>137</v>
      </c>
      <c r="C29" s="13" t="s">
        <v>138</v>
      </c>
      <c r="D29" s="12" t="s">
        <v>139</v>
      </c>
      <c r="E29" s="12" t="s">
        <v>140</v>
      </c>
      <c r="F29" s="12" t="s">
        <v>141</v>
      </c>
      <c r="G29" s="12" t="s">
        <v>142</v>
      </c>
      <c r="H29" s="12" t="s">
        <v>143</v>
      </c>
      <c r="I29" s="423"/>
      <c r="J29" s="12" t="s">
        <v>137</v>
      </c>
      <c r="K29" s="13" t="s">
        <v>138</v>
      </c>
      <c r="L29" s="12" t="s">
        <v>139</v>
      </c>
      <c r="M29" s="12" t="s">
        <v>140</v>
      </c>
      <c r="N29" s="12" t="s">
        <v>141</v>
      </c>
      <c r="O29" s="12" t="s">
        <v>142</v>
      </c>
      <c r="P29" s="12" t="s">
        <v>143</v>
      </c>
    </row>
    <row r="30" spans="1:16">
      <c r="A30" s="14" t="str">
        <f>+'9.รายได้(แยกกลุ่ม)'!B5</f>
        <v>นาแห้ว,รพช.</v>
      </c>
      <c r="B30" s="300">
        <f>+'9.รายได้(แยกกลุ่ม)'!C5</f>
        <v>787.38276859504117</v>
      </c>
      <c r="C30" s="255">
        <f>+'9.รายได้(แยกกลุ่ม)'!D5</f>
        <v>807.07696969696974</v>
      </c>
      <c r="D30" s="255">
        <f>+'9.รายได้(แยกกลุ่ม)'!E5</f>
        <v>1334.5659090909091</v>
      </c>
      <c r="E30" s="255">
        <f>+'9.รายได้(แยกกลุ่ม)'!F5</f>
        <v>2507.5498666666667</v>
      </c>
      <c r="F30" s="255">
        <f>+'9.รายได้(แยกกลุ่ม)'!G5</f>
        <v>18.577182641380489</v>
      </c>
      <c r="G30" s="255">
        <f>+'9.รายได้(แยกกลุ่ม)'!H5</f>
        <v>84.185289595079453</v>
      </c>
      <c r="H30" s="255">
        <f>+'9.รายได้(แยกกลุ่ม)'!I5</f>
        <v>2202.043935950413</v>
      </c>
      <c r="I30" s="16" t="str">
        <f>+'9.รายได้(แยกกลุ่ม)'!R5</f>
        <v>นาแห้ว,รพช.</v>
      </c>
      <c r="J30" s="15">
        <f>+'9.รายได้(แยกกลุ่ม)'!S5</f>
        <v>-0.3495218719675755</v>
      </c>
      <c r="K30" s="15">
        <f>+'9.รายได้(แยกกลุ่ม)'!T5</f>
        <v>1.0377056506959668</v>
      </c>
      <c r="L30" s="15">
        <f>+'9.รายได้(แยกกลุ่ม)'!U5</f>
        <v>0.41964076059785277</v>
      </c>
      <c r="M30" s="15">
        <f>+'9.รายได้(แยกกลุ่ม)'!V5</f>
        <v>-0.57745547145742337</v>
      </c>
      <c r="N30" s="15">
        <f>+'9.รายได้(แยกกลุ่ม)'!W5</f>
        <v>0.36448390252597684</v>
      </c>
      <c r="O30" s="15">
        <f>+'9.รายได้(แยกกลุ่ม)'!X5</f>
        <v>0.32435965329294297</v>
      </c>
      <c r="P30" s="15">
        <f>+'9.รายได้(แยกกลุ่ม)'!Y5</f>
        <v>0.44983492325290853</v>
      </c>
    </row>
    <row r="31" spans="1:16">
      <c r="A31" s="255" t="str">
        <f>+'9.รายได้(แยกกลุ่ม)'!B25</f>
        <v>หนองหิน,รพช.</v>
      </c>
      <c r="B31" s="255">
        <f>+'9.รายได้(แยกกลุ่ม)'!C25</f>
        <v>1701.1025329990791</v>
      </c>
      <c r="C31" s="255">
        <f>+'9.รายได้(แยกกลุ่ม)'!D25</f>
        <v>277.56094239230532</v>
      </c>
      <c r="D31" s="255">
        <f>+'9.รายได้(แยกกลุ่ม)'!E25</f>
        <v>877.34938949938942</v>
      </c>
      <c r="E31" s="255">
        <f>+'9.รายได้(แยกกลุ่ม)'!F25</f>
        <v>2315.4237404580153</v>
      </c>
      <c r="F31" s="255">
        <f>+'9.รายได้(แยกกลุ่ม)'!G25</f>
        <v>18.99804</v>
      </c>
      <c r="G31" s="255">
        <f>+'9.รายได้(แยกกลุ่ม)'!H25</f>
        <v>71.880920000000003</v>
      </c>
      <c r="H31" s="255">
        <f>+'9.รายได้(แยกกลุ่ม)'!I25</f>
        <v>961.17561086667342</v>
      </c>
      <c r="I31" s="16" t="str">
        <f>+'9.รายได้(แยกกลุ่ม)'!R25</f>
        <v>หนองหิน,รพช.</v>
      </c>
      <c r="J31" s="15">
        <f>+'9.รายได้(แยกกลุ่ม)'!S25</f>
        <v>0.29645983626448741</v>
      </c>
      <c r="K31" s="15">
        <f>+'9.รายได้(แยกกลุ่ม)'!T25</f>
        <v>4.0647476757288102E-2</v>
      </c>
      <c r="L31" s="15">
        <f>+'9.รายได้(แยกกลุ่ม)'!U25</f>
        <v>0.13063885384089344</v>
      </c>
      <c r="M31" s="15">
        <f>+'9.รายได้(แยกกลุ่ม)'!V25</f>
        <v>-8.821084780527089E-3</v>
      </c>
      <c r="N31" s="15">
        <f>+'9.รายได้(แยกกลุ่ม)'!W25</f>
        <v>0.26646074604606873</v>
      </c>
      <c r="O31" s="15">
        <f>+'9.รายได้(แยกกลุ่ม)'!X25</f>
        <v>0.54393583942374102</v>
      </c>
      <c r="P31" s="15">
        <f>+'9.รายได้(แยกกลุ่ม)'!Y25</f>
        <v>1.0044976060227624E-2</v>
      </c>
    </row>
    <row r="32" spans="1:16">
      <c r="A32" s="255" t="str">
        <f>+'9.รายได้(แยกกลุ่ม)'!B35</f>
        <v>นาด้วง,รพช.</v>
      </c>
      <c r="B32" s="255">
        <f>+'9.รายได้(แยกกลุ่ม)'!C35</f>
        <v>1804.5256934844715</v>
      </c>
      <c r="C32" s="300">
        <f>+'9.รายได้(แยกกลุ่ม)'!D35</f>
        <v>187.33128974288087</v>
      </c>
      <c r="D32" s="255">
        <f>+'9.รายได้(แยกกลุ่ม)'!E35</f>
        <v>1240.6172344689378</v>
      </c>
      <c r="E32" s="255">
        <f>+'9.รายได้(แยกกลุ่ม)'!F35</f>
        <v>2775.6238198064034</v>
      </c>
      <c r="F32" s="255">
        <f>+'9.รายได้(แยกกลุ่ม)'!G35</f>
        <v>10.995963596207304</v>
      </c>
      <c r="G32" s="255">
        <f>+'9.รายได้(แยกกลุ่ม)'!H35</f>
        <v>66.681294314763335</v>
      </c>
      <c r="H32" s="255">
        <f>+'9.รายได้(แยกกลุ่ม)'!I35</f>
        <v>983.83235231775882</v>
      </c>
      <c r="I32" s="16" t="str">
        <f>+'9.รายได้(แยกกลุ่ม)'!R35</f>
        <v>นาด้วง,รพช.</v>
      </c>
      <c r="J32" s="15">
        <f>+'9.รายได้(แยกกลุ่ม)'!S35</f>
        <v>0.50211464720000731</v>
      </c>
      <c r="K32" s="15">
        <f>+'9.รายได้(แยกกลุ่ม)'!T35</f>
        <v>-0.19771263026006192</v>
      </c>
      <c r="L32" s="15">
        <f>+'9.รายได้(แยกกลุ่ม)'!U35</f>
        <v>0.45463959058644898</v>
      </c>
      <c r="M32" s="15">
        <f>+'9.รายได้(แยกกลุ่ม)'!V35</f>
        <v>6.0470235967752146E-2</v>
      </c>
      <c r="N32" s="15">
        <f>+'9.รายได้(แยกกลุ่ม)'!W35</f>
        <v>0.40736720801196535</v>
      </c>
      <c r="O32" s="15">
        <f>+'9.รายได้(แยกกลุ่ม)'!X35</f>
        <v>0.62048370762762672</v>
      </c>
      <c r="P32" s="15">
        <f>+'9.รายได้(แยกกลุ่ม)'!Y35</f>
        <v>5.5251100612733542E-2</v>
      </c>
    </row>
    <row r="33" spans="1:16">
      <c r="A33" s="255" t="str">
        <f>+'9.รายได้(แยกกลุ่ม)'!B36</f>
        <v>ภูเรือ,รพช.</v>
      </c>
      <c r="B33" s="255">
        <f>+'9.รายได้(แยกกลุ่ม)'!C36</f>
        <v>1356.6367048310528</v>
      </c>
      <c r="C33" s="255">
        <f>+'9.รายได้(แยกกลุ่ม)'!D36</f>
        <v>290.44729014241835</v>
      </c>
      <c r="D33" s="255">
        <f>+'9.รายได้(แยกกลุ่ม)'!E36</f>
        <v>1266.7571871768355</v>
      </c>
      <c r="E33" s="255">
        <f>+'9.รายได้(แยกกลุ่ม)'!F36</f>
        <v>2226.9510119695319</v>
      </c>
      <c r="F33" s="255">
        <f>+'9.รายได้(แยกกลุ่ม)'!G36</f>
        <v>12.324036713519266</v>
      </c>
      <c r="G33" s="255">
        <f>+'9.รายได้(แยกกลุ่ม)'!H36</f>
        <v>74.713231055735378</v>
      </c>
      <c r="H33" s="255">
        <f>+'9.รายได้(แยกกลุ่ม)'!I36</f>
        <v>1277.2504322814855</v>
      </c>
      <c r="I33" s="16" t="str">
        <f>+'9.รายได้(แยกกลุ่ม)'!R36</f>
        <v>ภูเรือ,รพช.</v>
      </c>
      <c r="J33" s="15">
        <f>+'9.รายได้(แยกกลุ่ม)'!S36</f>
        <v>0.12928503740000277</v>
      </c>
      <c r="K33" s="15">
        <f>+'9.รายได้(แยกกลุ่ม)'!T36</f>
        <v>0.24390427662290182</v>
      </c>
      <c r="L33" s="15">
        <f>+'9.รายได้(แยกกลุ่ม)'!U36</f>
        <v>0.48528901979677441</v>
      </c>
      <c r="M33" s="15">
        <f>+'9.รายได้(แยกกลุ่ม)'!V36</f>
        <v>-0.14915874107296212</v>
      </c>
      <c r="N33" s="15">
        <f>+'9.รายได้(แยกกลุ่ม)'!W36</f>
        <v>0.57734654077292169</v>
      </c>
      <c r="O33" s="15">
        <f>+'9.รายได้(แยกกลุ่ม)'!X36</f>
        <v>0.81567521917810437</v>
      </c>
      <c r="P33" s="15">
        <f>+'9.รายได้(แยกกลุ่ม)'!Y36</f>
        <v>0.36996910220310325</v>
      </c>
    </row>
    <row r="34" spans="1:16">
      <c r="A34" s="255" t="str">
        <f>+'9.รายได้(แยกกลุ่ม)'!B49</f>
        <v>ท่าลี่,รพช.</v>
      </c>
      <c r="B34" s="300">
        <f>+'9.รายได้(แยกกลุ่ม)'!C49</f>
        <v>1005.2903430489998</v>
      </c>
      <c r="C34" s="255">
        <f>+'9.รายได้(แยกกลุ่ม)'!D49</f>
        <v>179.03798452630042</v>
      </c>
      <c r="D34" s="255">
        <f>+'9.รายได้(แยกกลุ่ม)'!E49</f>
        <v>715.51185185185193</v>
      </c>
      <c r="E34" s="255">
        <f>+'9.รายได้(แยกกลุ่ม)'!F49</f>
        <v>2035.8266529096163</v>
      </c>
      <c r="F34" s="255">
        <f>+'9.รายได้(แยกกลุ่ม)'!G49</f>
        <v>7.6738677210639832</v>
      </c>
      <c r="G34" s="255">
        <f>+'9.รายได้(แยกกลุ่ม)'!H49</f>
        <v>266.73698777857658</v>
      </c>
      <c r="H34" s="255">
        <f>+'9.รายได้(แยกกลุ่ม)'!I49</f>
        <v>1281.6735964186657</v>
      </c>
      <c r="I34" s="16" t="str">
        <f>+'9.รายได้(แยกกลุ่ม)'!R49</f>
        <v>ท่าลี่,รพช.</v>
      </c>
      <c r="J34" s="15">
        <f>+'9.รายได้(แยกกลุ่ม)'!S49</f>
        <v>-0.2134314674534746</v>
      </c>
      <c r="K34" s="15">
        <f>+'9.รายได้(แยกกลุ่ม)'!T49</f>
        <v>-0.29266935749420819</v>
      </c>
      <c r="L34" s="15">
        <f>+'9.รายได้(แยกกลุ่ม)'!U49</f>
        <v>-0.30829793832359781</v>
      </c>
      <c r="M34" s="15">
        <f>+'9.รายได้(แยกกลุ่ม)'!V49</f>
        <v>-0.16915843267966577</v>
      </c>
      <c r="N34" s="15">
        <f>+'9.รายได้(แยกกลุ่ม)'!W49</f>
        <v>-0.28287716737403051</v>
      </c>
      <c r="O34" s="15">
        <f>+'9.รายได้(แยกกลุ่ม)'!X49</f>
        <v>2.4215837661408699</v>
      </c>
      <c r="P34" s="15">
        <f>+'9.รายได้(แยกกลุ่ม)'!Y49</f>
        <v>0.27882624143572049</v>
      </c>
    </row>
    <row r="35" spans="1:16">
      <c r="A35" s="255" t="str">
        <f>+'9.รายได้(แยกกลุ่ม)'!B50</f>
        <v>ภูกระดึง,รพช.</v>
      </c>
      <c r="B35" s="255">
        <f>+'9.รายได้(แยกกลุ่ม)'!C50</f>
        <v>1413.6871804143127</v>
      </c>
      <c r="C35" s="255">
        <f>+'9.รายได้(แยกกลุ่ม)'!D50</f>
        <v>147.17872542372882</v>
      </c>
      <c r="D35" s="255">
        <f>+'9.รายได้(แยกกลุ่ม)'!E50</f>
        <v>1129.3826787620062</v>
      </c>
      <c r="E35" s="255">
        <f>+'9.รายได้(แยกกลุ่ม)'!F50</f>
        <v>1947.1933893709329</v>
      </c>
      <c r="F35" s="255">
        <f>+'9.รายได้(แยกกลุ่ม)'!G50</f>
        <v>9.7360800162823828</v>
      </c>
      <c r="G35" s="255">
        <f>+'9.รายได้(แยกกลุ่ม)'!H50</f>
        <v>45.609353647544559</v>
      </c>
      <c r="H35" s="255">
        <f>+'9.รายได้(แยกกลุ่ม)'!I50</f>
        <v>1031.2102090395481</v>
      </c>
      <c r="I35" s="16" t="str">
        <f>+'9.รายได้(แยกกลุ่ม)'!R50</f>
        <v>ภูกระดึง,รพช.</v>
      </c>
      <c r="J35" s="15">
        <f>+'9.รายได้(แยกกลุ่ม)'!S50</f>
        <v>0.10611014884097202</v>
      </c>
      <c r="K35" s="15">
        <f>+'9.รายได้(แยกกลุ่ม)'!T50</f>
        <v>-0.41853667146338497</v>
      </c>
      <c r="L35" s="15">
        <f>+'9.รายได้(แยกกลุ่ม)'!U50</f>
        <v>9.1800681287730321E-2</v>
      </c>
      <c r="M35" s="15">
        <f>+'9.รายได้(แยกกลุ่ม)'!V50</f>
        <v>-0.2053305691874322</v>
      </c>
      <c r="N35" s="15">
        <f>+'9.รายได้(แยกกลุ่ม)'!W50</f>
        <v>-9.0163456846573453E-2</v>
      </c>
      <c r="O35" s="15">
        <f>+'9.รายได้(แยกกลุ่ม)'!X50</f>
        <v>-0.41494344176158443</v>
      </c>
      <c r="P35" s="15">
        <f>+'9.รายได้(แยกกลุ่ม)'!Y50</f>
        <v>2.8919281352984737E-2</v>
      </c>
    </row>
    <row r="36" spans="1:16">
      <c r="A36" s="255" t="str">
        <f>+'9.รายได้(แยกกลุ่ม)'!B51</f>
        <v>ภูหลวง,รพช.</v>
      </c>
      <c r="B36" s="255">
        <f>+'9.รายได้(แยกกลุ่ม)'!C51</f>
        <v>1864.9934122190314</v>
      </c>
      <c r="C36" s="255">
        <f>+'9.รายได้(แยกกลุ่ม)'!D51</f>
        <v>341.14267353203286</v>
      </c>
      <c r="D36" s="255">
        <f>+'9.รายได้(แยกกลุ่ม)'!E51</f>
        <v>1716.5034260429838</v>
      </c>
      <c r="E36" s="255">
        <f>+'9.รายได้(แยกกลุ่ม)'!F51</f>
        <v>2650.592013025459</v>
      </c>
      <c r="F36" s="255">
        <f>+'9.รายได้(แยกกลุ่ม)'!G51</f>
        <v>12.580611264561066</v>
      </c>
      <c r="G36" s="255">
        <f>+'9.รายได้(แยกกลุ่ม)'!H51</f>
        <v>81.788110964332901</v>
      </c>
      <c r="H36" s="255">
        <f>+'9.รายได้(แยกกลุ่ม)'!I51</f>
        <v>1145.4419472224972</v>
      </c>
      <c r="I36" s="16" t="str">
        <f>+'9.รายได้(แยกกลุ่ม)'!R51</f>
        <v>ภูหลวง,รพช.</v>
      </c>
      <c r="J36" s="15">
        <f>+'9.รายได้(แยกกลุ่ม)'!S51</f>
        <v>0.45922532888248269</v>
      </c>
      <c r="K36" s="15">
        <f>+'9.รายได้(แยกกลุ่ม)'!T51</f>
        <v>0.34776241529969676</v>
      </c>
      <c r="L36" s="15">
        <f>+'9.รายได้(แยกกลุ่ม)'!U51</f>
        <v>0.65938405575757553</v>
      </c>
      <c r="M36" s="15">
        <f>+'9.รายได้(แยกกลุ่ม)'!V51</f>
        <v>8.1733564732244052E-2</v>
      </c>
      <c r="N36" s="15">
        <f>+'9.รายได้(แยกกลุ่ม)'!W51</f>
        <v>0.17565794904754126</v>
      </c>
      <c r="O36" s="15">
        <f>+'9.รายได้(แยกกลุ่ม)'!X51</f>
        <v>4.9141609753777599E-2</v>
      </c>
      <c r="P36" s="15">
        <f>+'9.รายได้(แยกกลุ่ม)'!Y51</f>
        <v>0.14289724329381218</v>
      </c>
    </row>
    <row r="37" spans="1:16">
      <c r="A37" s="255" t="str">
        <f>+'9.รายได้(แยกกลุ่ม)'!B59</f>
        <v>เอราวัณ,รพช.</v>
      </c>
      <c r="B37" s="255">
        <f>+'9.รายได้(แยกกลุ่ม)'!C59</f>
        <v>1272.4205168869307</v>
      </c>
      <c r="C37" s="255">
        <f>+'9.รายได้(แยกกลุ่ม)'!D59</f>
        <v>113.42742763909284</v>
      </c>
      <c r="D37" s="255">
        <f>+'9.รายได้(แยกกลุ่ม)'!E59</f>
        <v>788.5594806421152</v>
      </c>
      <c r="E37" s="255">
        <f>+'9.รายได้(แยกกลุ่ม)'!F59</f>
        <v>2396.8074868804665</v>
      </c>
      <c r="F37" s="255">
        <f>+'9.รายได้(แยกกลุ่ม)'!G59</f>
        <v>9.0370664782429486</v>
      </c>
      <c r="G37" s="255">
        <f>+'9.รายได้(แยกกลุ่ม)'!H59</f>
        <v>52.715509627274336</v>
      </c>
      <c r="H37" s="255">
        <f>+'9.รายได้(แยกกลุ่ม)'!I59</f>
        <v>800.70960026105399</v>
      </c>
      <c r="I37" s="16" t="str">
        <f>+'9.รายได้(แยกกลุ่ม)'!R59</f>
        <v>เอราวัณ,รพช.</v>
      </c>
      <c r="J37" s="15">
        <f>+'9.รายได้(แยกกลุ่ม)'!S59</f>
        <v>-4.4210156099537797E-3</v>
      </c>
      <c r="K37" s="15">
        <f>+'9.รายได้(แยกกลุ่ม)'!T59</f>
        <v>-0.55187891842050441</v>
      </c>
      <c r="L37" s="15">
        <f>+'9.รายได้(แยกกลุ่ม)'!U59</f>
        <v>-0.23768108508206778</v>
      </c>
      <c r="M37" s="15">
        <f>+'9.รายได้(แยกกลุ่ม)'!V59</f>
        <v>-2.183848211300134E-2</v>
      </c>
      <c r="N37" s="15">
        <f>+'9.รายได้(แยกกลุ่ม)'!W59</f>
        <v>-0.15548626232923529</v>
      </c>
      <c r="O37" s="15">
        <f>+'9.รายได้(แยกกลุ่ม)'!X59</f>
        <v>-0.32378882483949467</v>
      </c>
      <c r="P37" s="15">
        <f>+'9.รายได้(แยกกลุ่ม)'!Y59</f>
        <v>-0.20106924926550726</v>
      </c>
    </row>
    <row r="38" spans="1:16">
      <c r="A38" s="255" t="str">
        <f>+'9.รายได้(แยกกลุ่ม)'!B80</f>
        <v>ปากชม,รพช.</v>
      </c>
      <c r="B38" s="255">
        <f>+'9.รายได้(แยกกลุ่ม)'!C80</f>
        <v>1486.4098713955018</v>
      </c>
      <c r="C38" s="255">
        <f>+'9.รายได้(แยกกลุ่ม)'!D80</f>
        <v>307.44576976936924</v>
      </c>
      <c r="D38" s="255">
        <f>+'9.รายได้(แยกกลุ่ม)'!E80</f>
        <v>949.43965000000003</v>
      </c>
      <c r="E38" s="255">
        <f>+'9.รายได้(แยกกลุ่ม)'!F80</f>
        <v>1964.5925229558372</v>
      </c>
      <c r="F38" s="255">
        <f>+'9.รายได้(แยกกลุ่ม)'!G80</f>
        <v>6.0404436981149923</v>
      </c>
      <c r="G38" s="255">
        <f>+'9.รายได้(แยกกลุ่ม)'!H80</f>
        <v>112.51427355076748</v>
      </c>
      <c r="H38" s="255">
        <f>+'9.รายได้(แยกกลุ่ม)'!I80</f>
        <v>757.46646680575009</v>
      </c>
      <c r="I38" s="16" t="str">
        <f>+'9.รายได้(แยกกลุ่ม)'!R80</f>
        <v>ปากชม,รพช.</v>
      </c>
      <c r="J38" s="15">
        <f>+'9.รายได้(แยกกลุ่ม)'!S80</f>
        <v>0.32011408606157105</v>
      </c>
      <c r="K38" s="15">
        <f>+'9.รายได้(แยกกลุ่ม)'!T80</f>
        <v>0.43120324063841509</v>
      </c>
      <c r="L38" s="15">
        <f>+'9.รายได้(แยกกลุ่ม)'!U80</f>
        <v>0.18160099068254873</v>
      </c>
      <c r="M38" s="15">
        <f>+'9.รายได้(แยกกลุ่ม)'!V80</f>
        <v>6.2560027613827604E-2</v>
      </c>
      <c r="N38" s="15">
        <f>+'9.รายได้(แยกกลุ่ม)'!W80</f>
        <v>-0.21601039413912931</v>
      </c>
      <c r="O38" s="15">
        <f>+'9.รายได้(แยกกลุ่ม)'!X80</f>
        <v>1.3670370552109394</v>
      </c>
      <c r="P38" s="15">
        <f>+'9.รายได้(แยกกลุ่ม)'!Y80</f>
        <v>-3.2261979712423922E-2</v>
      </c>
    </row>
    <row r="39" spans="1:16">
      <c r="A39" s="255" t="str">
        <f>+'9.รายได้(แยกกลุ่ม)'!B92</f>
        <v>ผาขาว,รพช.</v>
      </c>
      <c r="B39" s="255">
        <f>+'9.รายได้(แยกกลุ่ม)'!C92</f>
        <v>1594.4214880161894</v>
      </c>
      <c r="C39" s="255">
        <f>+'9.รายได้(แยกกลุ่ม)'!D92</f>
        <v>303.57429203819646</v>
      </c>
      <c r="D39" s="255">
        <f>+'9.รายได้(แยกกลุ่ม)'!E92</f>
        <v>1107.1621274685815</v>
      </c>
      <c r="E39" s="255">
        <f>+'9.รายได้(แยกกลุ่ม)'!F92</f>
        <v>1731.7550801212644</v>
      </c>
      <c r="F39" s="255">
        <f>+'9.รายได้(แยกกลุ่ม)'!G92</f>
        <v>9.4423833480365271</v>
      </c>
      <c r="G39" s="255">
        <f>+'9.รายได้(แยกกลุ่ม)'!H92</f>
        <v>37.649835006318398</v>
      </c>
      <c r="H39" s="255">
        <f>+'9.รายได้(แยกกลุ่ม)'!I92</f>
        <v>847.7051577815721</v>
      </c>
      <c r="I39" s="16" t="str">
        <f>+'9.รายได้(แยกกลุ่ม)'!R92</f>
        <v>ผาขาว,รพช.</v>
      </c>
      <c r="J39" s="15">
        <f>+'9.รายได้(แยกกลุ่ม)'!S92</f>
        <v>0.3161515367274042</v>
      </c>
      <c r="K39" s="15">
        <f>+'9.รายได้(แยกกลุ่ม)'!T92</f>
        <v>-0.10230775251585314</v>
      </c>
      <c r="L39" s="15">
        <f>+'9.รายได้(แยกกลุ่ม)'!U92</f>
        <v>1.3413886772414946E-2</v>
      </c>
      <c r="M39" s="15">
        <f>+'9.รายได้(แยกกลุ่ม)'!V92</f>
        <v>-0.22942181065602288</v>
      </c>
      <c r="N39" s="15">
        <f>+'9.รายได้(แยกกลุ่ม)'!W92</f>
        <v>-1.4170688096600104E-2</v>
      </c>
      <c r="O39" s="15">
        <f>+'9.รายได้(แยกกลุ่ม)'!X92</f>
        <v>-7.5591752929949768E-2</v>
      </c>
      <c r="P39" s="15">
        <f>+'9.รายได้(แยกกลุ่ม)'!Y92</f>
        <v>4.9020098720712807E-2</v>
      </c>
    </row>
    <row r="40" spans="1:16">
      <c r="A40" s="255" t="str">
        <f>+'9.รายได้(แยกกลุ่ม)'!B99</f>
        <v>เชียงคาน,รพช.</v>
      </c>
      <c r="B40" s="255">
        <f>+'9.รายได้(แยกกลุ่ม)'!C99</f>
        <v>1347.3993809050753</v>
      </c>
      <c r="C40" s="300">
        <f>+'9.รายได้(แยกกลุ่ม)'!D99</f>
        <v>164.45602967597387</v>
      </c>
      <c r="D40" s="255">
        <f>+'9.รายได้(แยกกลุ่ม)'!E99</f>
        <v>697.2390815109344</v>
      </c>
      <c r="E40" s="300">
        <f>+'9.รายได้(แยกกลุ่ม)'!F99</f>
        <v>1765.0833256351036</v>
      </c>
      <c r="F40" s="255">
        <f>+'9.รายได้(แยกกลุ่ม)'!G99</f>
        <v>22.281871113530276</v>
      </c>
      <c r="G40" s="255">
        <f>+'9.รายได้(แยกกลุ่ม)'!H99</f>
        <v>120.66252659706072</v>
      </c>
      <c r="H40" s="255">
        <f>+'9.รายได้(แยกกลุ่ม)'!I99</f>
        <v>678.79631438777449</v>
      </c>
      <c r="I40" s="16" t="str">
        <f>+'9.รายได้(แยกกลุ่ม)'!R99</f>
        <v>เชียงคาน,รพช.</v>
      </c>
      <c r="J40" s="15">
        <f>+'9.รายได้(แยกกลุ่ม)'!S99</f>
        <v>0.1475888679386913</v>
      </c>
      <c r="K40" s="15">
        <f>+'9.รายได้(แยกกลุ่ม)'!T99</f>
        <v>-0.57525980253863762</v>
      </c>
      <c r="L40" s="15">
        <f>+'9.รายได้(แยกกลุ่ม)'!U99</f>
        <v>-0.45603994755803096</v>
      </c>
      <c r="M40" s="15">
        <f>+'9.รายได้(แยกกลุ่ม)'!V99</f>
        <v>-0.47356330573192851</v>
      </c>
      <c r="N40" s="15">
        <f>+'9.รายได้(แยกกลุ่ม)'!W99</f>
        <v>0.59379890686891246</v>
      </c>
      <c r="O40" s="15">
        <f>+'9.รายได้(แยกกลุ่ม)'!X99</f>
        <v>0.56922948437124976</v>
      </c>
      <c r="P40" s="15">
        <f>+'9.รายได้(แยกกลุ่ม)'!Y99</f>
        <v>-0.1546786483744122</v>
      </c>
    </row>
    <row r="41" spans="1:16">
      <c r="A41" s="255" t="str">
        <f>+'9.รายได้(แยกกลุ่ม)'!B103</f>
        <v>สมเด็จพระยุพราชด่านซ้าย,รพช.</v>
      </c>
      <c r="B41" s="255">
        <f>+'9.รายได้(แยกกลุ่ม)'!C103</f>
        <v>1131.1318615694549</v>
      </c>
      <c r="C41" s="255">
        <f>+'9.รายได้(แยกกลุ่ม)'!D103</f>
        <v>432.25755755947807</v>
      </c>
      <c r="D41" s="255">
        <f>+'9.รายได้(แยกกลุ่ม)'!E103</f>
        <v>1857.3802373887236</v>
      </c>
      <c r="E41" s="255">
        <f>+'9.รายได้(แยกกลุ่ม)'!F103</f>
        <v>2997.5937087087086</v>
      </c>
      <c r="F41" s="255">
        <f>+'9.รายได้(แยกกลุ่ม)'!G103</f>
        <v>12.502025625617865</v>
      </c>
      <c r="G41" s="255">
        <f>+'9.รายได้(แยกกลุ่ม)'!H103</f>
        <v>170.26840024036133</v>
      </c>
      <c r="H41" s="255">
        <f>+'9.รายได้(แยกกลุ่ม)'!I103</f>
        <v>1136.1587260168842</v>
      </c>
      <c r="I41" s="16" t="str">
        <f>+'9.รายได้(แยกกลุ่ม)'!R103</f>
        <v>สมเด็จพระยุพราชด่านซ้าย,รพช.</v>
      </c>
      <c r="J41" s="15">
        <f>+'9.รายได้(แยกกลุ่ม)'!S103</f>
        <v>-3.6607593187453748E-2</v>
      </c>
      <c r="K41" s="15">
        <f>+'9.รายได้(แยกกลุ่ม)'!T103</f>
        <v>0.11639056782362253</v>
      </c>
      <c r="L41" s="15">
        <f>+'9.รายได้(แยกกลุ่ม)'!U103</f>
        <v>0.44905912208078441</v>
      </c>
      <c r="M41" s="15">
        <f>+'9.รายได้(แยกกลุ่ม)'!V103</f>
        <v>-0.1059666703249959</v>
      </c>
      <c r="N41" s="15">
        <f>+'9.รายได้(แยกกลุ่ม)'!W103</f>
        <v>-0.10574319929274954</v>
      </c>
      <c r="O41" s="15">
        <f>+'9.รายได้(แยกกลุ่ม)'!X103</f>
        <v>1.2143593495779528</v>
      </c>
      <c r="P41" s="15">
        <f>+'9.รายได้(แยกกลุ่ม)'!Y103</f>
        <v>0.41488574640247949</v>
      </c>
    </row>
    <row r="42" spans="1:16">
      <c r="A42" s="255" t="str">
        <f>+'9.รายได้(แยกกลุ่ม)'!B122</f>
        <v>วังสะพุง,รพช.</v>
      </c>
      <c r="B42" s="300">
        <f>+'9.รายได้(แยกกลุ่ม)'!C122</f>
        <v>1002.9889693026322</v>
      </c>
      <c r="C42" s="255">
        <f>+'9.รายได้(แยกกลุ่ม)'!D122</f>
        <v>245.25180901507218</v>
      </c>
      <c r="D42" s="255">
        <f>+'9.รายได้(แยกกลุ่ม)'!E122</f>
        <v>761.83446226975639</v>
      </c>
      <c r="E42" s="300">
        <f>+'9.รายได้(แยกกลุ่ม)'!F122</f>
        <v>2804.0707400791116</v>
      </c>
      <c r="F42" s="255">
        <f>+'9.รายได้(แยกกลุ่ม)'!G122</f>
        <v>15.148389723177131</v>
      </c>
      <c r="G42" s="255">
        <f>+'9.รายได้(แยกกลุ่ม)'!H122</f>
        <v>91.66447892165732</v>
      </c>
      <c r="H42" s="255">
        <f>+'9.รายได้(แยกกลุ่ม)'!I122</f>
        <v>873.81602369662676</v>
      </c>
      <c r="I42" s="16" t="str">
        <f>+'9.รายได้(แยกกลุ่ม)'!R122</f>
        <v>วังสะพุง,รพช.</v>
      </c>
      <c r="J42" s="15">
        <f>+'9.รายได้(แยกกลุ่ม)'!S122</f>
        <v>-0.17062426862305238</v>
      </c>
      <c r="K42" s="15">
        <f>+'9.รายได้(แยกกลุ่ม)'!T122</f>
        <v>-0.26510259805356784</v>
      </c>
      <c r="L42" s="15">
        <f>+'9.รายได้(แยกกลุ่ม)'!U122</f>
        <v>-0.40689484380068086</v>
      </c>
      <c r="M42" s="15">
        <f>+'9.รายได้(แยกกลุ่ม)'!V122</f>
        <v>-0.35298395852330344</v>
      </c>
      <c r="N42" s="15">
        <f>+'9.รายได้(แยกกลุ่ม)'!W122</f>
        <v>-0.33091196714679649</v>
      </c>
      <c r="O42" s="15">
        <f>+'9.รายได้(แยกกลุ่ม)'!X122</f>
        <v>-0.18178216913931244</v>
      </c>
      <c r="P42" s="15">
        <f>+'9.รายได้(แยกกลุ่ม)'!Y122</f>
        <v>2.3144734046914237E-2</v>
      </c>
    </row>
    <row r="43" spans="1:16">
      <c r="A43" s="255" t="str">
        <f>+'9.รายได้(แยกกลุ่ม)'!B142</f>
        <v>เลย,รพท.</v>
      </c>
      <c r="B43" s="255">
        <f>+'9.รายได้(แยกกลุ่ม)'!C142</f>
        <v>1825.5216609222271</v>
      </c>
      <c r="C43" s="255">
        <f>+'9.รายได้(แยกกลุ่ม)'!D142</f>
        <v>1775.9402351777155</v>
      </c>
      <c r="D43" s="255">
        <f>+'9.รายได้(แยกกลุ่ม)'!E142</f>
        <v>9699.6924766701231</v>
      </c>
      <c r="E43" s="255">
        <f>+'9.รายได้(แยกกลุ่ม)'!F142</f>
        <v>11831.930158079627</v>
      </c>
      <c r="F43" s="255">
        <f>+'9.รายได้(แยกกลุ่ม)'!G142</f>
        <v>209.09958088722851</v>
      </c>
      <c r="G43" s="255">
        <f>+'9.รายได้(แยกกลุ่ม)'!H142</f>
        <v>657.16878058641828</v>
      </c>
      <c r="H43" s="255">
        <f>+'9.รายได้(แยกกลุ่ม)'!I142</f>
        <v>2966.8878986224217</v>
      </c>
      <c r="I43" s="16" t="str">
        <f>+'9.รายได้(แยกกลุ่ม)'!R142</f>
        <v>เลย,รพท.</v>
      </c>
      <c r="J43" s="15">
        <f>+'9.รายได้(แยกกลุ่ม)'!S142</f>
        <v>-2.9420763331681115E-4</v>
      </c>
      <c r="K43" s="15">
        <f>+'9.รายได้(แยกกลุ่ม)'!T142</f>
        <v>0.27899785382623571</v>
      </c>
      <c r="L43" s="15">
        <f>+'9.รายได้(แยกกลุ่ม)'!U142</f>
        <v>0.72536186079041343</v>
      </c>
      <c r="M43" s="15">
        <f>+'9.รายได้(แยกกลุ่ม)'!V142</f>
        <v>-7.9727761591768087E-2</v>
      </c>
      <c r="N43" s="15">
        <f>+'9.รายได้(แยกกลุ่ม)'!W142</f>
        <v>0.90127884626215238</v>
      </c>
      <c r="O43" s="15">
        <f>+'9.รายได้(แยกกลุ่ม)'!X142</f>
        <v>0.23919215874294117</v>
      </c>
      <c r="P43" s="15">
        <f>+'9.รายได้(แยกกลุ่ม)'!Y142</f>
        <v>0.32444728352758956</v>
      </c>
    </row>
    <row r="45" spans="1:16">
      <c r="A45" s="423" t="s">
        <v>49</v>
      </c>
      <c r="B45" s="432" t="s">
        <v>135</v>
      </c>
      <c r="C45" s="433"/>
      <c r="D45" s="433"/>
      <c r="E45" s="433"/>
      <c r="F45" s="433"/>
      <c r="G45" s="433"/>
      <c r="H45" s="434"/>
      <c r="I45" s="423" t="s">
        <v>49</v>
      </c>
      <c r="J45" s="432" t="s">
        <v>4</v>
      </c>
      <c r="K45" s="433"/>
      <c r="L45" s="433"/>
      <c r="M45" s="433"/>
      <c r="N45" s="433"/>
      <c r="O45" s="433"/>
      <c r="P45" s="434"/>
    </row>
    <row r="46" spans="1:16">
      <c r="A46" s="423"/>
      <c r="B46" s="12" t="s">
        <v>137</v>
      </c>
      <c r="C46" s="13" t="s">
        <v>138</v>
      </c>
      <c r="D46" s="12" t="s">
        <v>139</v>
      </c>
      <c r="E46" s="12" t="s">
        <v>140</v>
      </c>
      <c r="F46" s="12" t="s">
        <v>141</v>
      </c>
      <c r="G46" s="12" t="s">
        <v>142</v>
      </c>
      <c r="H46" s="12" t="s">
        <v>143</v>
      </c>
      <c r="I46" s="423"/>
      <c r="J46" s="12" t="s">
        <v>137</v>
      </c>
      <c r="K46" s="13" t="s">
        <v>138</v>
      </c>
      <c r="L46" s="12" t="s">
        <v>139</v>
      </c>
      <c r="M46" s="12" t="s">
        <v>140</v>
      </c>
      <c r="N46" s="12" t="s">
        <v>141</v>
      </c>
      <c r="O46" s="12" t="s">
        <v>142</v>
      </c>
      <c r="P46" s="12" t="s">
        <v>143</v>
      </c>
    </row>
    <row r="47" spans="1:16">
      <c r="A47" s="255" t="str">
        <f>+'9.รายได้(แยกกลุ่ม)'!B7</f>
        <v>นิคมน้ำอูน,รพช.</v>
      </c>
      <c r="B47" s="300">
        <f>+'9.รายได้(แยกกลุ่ม)'!C7</f>
        <v>818.35059277870823</v>
      </c>
      <c r="C47" s="255">
        <f>+'9.รายได้(แยกกลุ่ม)'!D7</f>
        <v>499.3107891308394</v>
      </c>
      <c r="D47" s="255">
        <f>+'9.รายได้(แยกกลุ่ม)'!E7</f>
        <v>1016.1413608247423</v>
      </c>
      <c r="E47" s="255">
        <f>+'9.รายได้(แยกกลุ่ม)'!F7</f>
        <v>3286.4348363636364</v>
      </c>
      <c r="F47" s="255">
        <f>+'9.รายได้(แยกกลุ่ม)'!G7</f>
        <v>15.558208352949089</v>
      </c>
      <c r="G47" s="255">
        <f>+'9.รายได้(แยกกลุ่ม)'!H7</f>
        <v>33.969096778532517</v>
      </c>
      <c r="H47" s="255">
        <f>+'9.รายได้(แยกกลุ่ม)'!I7</f>
        <v>1482.4287660524847</v>
      </c>
      <c r="I47" s="16" t="str">
        <f>+'9.รายได้(แยกกลุ่ม)'!R7</f>
        <v>นิคมน้ำอูน,รพช.</v>
      </c>
      <c r="J47" s="15">
        <f>+'9.รายได้(แยกกลุ่ม)'!S7</f>
        <v>-0.32393851771133164</v>
      </c>
      <c r="K47" s="15">
        <f>+'9.รายได้(แยกกลุ่ม)'!T7</f>
        <v>0.26065846835821793</v>
      </c>
      <c r="L47" s="15">
        <f>+'9.รายได้(แยกกลุ่ม)'!U7</f>
        <v>8.0917536203833171E-2</v>
      </c>
      <c r="M47" s="15">
        <f>+'9.รายได้(แยกกลุ่ม)'!V7</f>
        <v>-0.44620640371824344</v>
      </c>
      <c r="N47" s="15">
        <f>+'9.รายได้(แยกกลุ่ม)'!W7</f>
        <v>0.14274189254386749</v>
      </c>
      <c r="O47" s="15">
        <f>+'9.รายได้(แยกกลุ่ม)'!X7</f>
        <v>-0.46561565032709451</v>
      </c>
      <c r="P47" s="15">
        <f>+'9.รายได้(แยกกลุ่ม)'!Y7</f>
        <v>-2.396270974949033E-2</v>
      </c>
    </row>
    <row r="48" spans="1:16">
      <c r="A48" s="255" t="str">
        <f>+'9.รายได้(แยกกลุ่ม)'!B19</f>
        <v>เต่างอย,รพช.</v>
      </c>
      <c r="B48" s="255">
        <f>+'9.รายได้(แยกกลุ่ม)'!C19</f>
        <v>1068.1407039150331</v>
      </c>
      <c r="C48" s="255">
        <f>+'9.รายได้(แยกกลุ่ม)'!D19</f>
        <v>270.85954352861421</v>
      </c>
      <c r="D48" s="255">
        <f>+'9.รายได้(แยกกลุ่ม)'!E19</f>
        <v>656.9213495720868</v>
      </c>
      <c r="E48" s="255">
        <f>+'9.รายได้(แยกกลุ่ม)'!F19</f>
        <v>2339.2962426900585</v>
      </c>
      <c r="F48" s="255">
        <f>+'9.รายได้(แยกกลุ่ม)'!G19</f>
        <v>12.848847262247839</v>
      </c>
      <c r="G48" s="255">
        <f>+'9.รายได้(แยกกลุ่ม)'!H19</f>
        <v>56.36838205022643</v>
      </c>
      <c r="H48" s="255">
        <f>+'9.รายได้(แยกกลุ่ม)'!I19</f>
        <v>1166.3313117902944</v>
      </c>
      <c r="I48" s="16" t="str">
        <f>+'9.รายได้(แยกกลุ่ม)'!R19</f>
        <v>เต่างอย,รพช.</v>
      </c>
      <c r="J48" s="15">
        <f>+'9.รายได้(แยกกลุ่ม)'!S19</f>
        <v>-0.18593882776502355</v>
      </c>
      <c r="K48" s="15">
        <f>+'9.รายได้(แยกกลุ่ม)'!T19</f>
        <v>1.5522206039668427E-2</v>
      </c>
      <c r="L48" s="15">
        <f>+'9.รายได้(แยกกลุ่ม)'!U19</f>
        <v>-0.1534264334900822</v>
      </c>
      <c r="M48" s="15">
        <f>+'9.รายได้(แยกกลุ่ม)'!V19</f>
        <v>1.3981767967297955E-3</v>
      </c>
      <c r="N48" s="15">
        <f>+'9.รายได้(แยกกลุ่ม)'!W19</f>
        <v>-0.14346107863872348</v>
      </c>
      <c r="O48" s="15">
        <f>+'9.รายได้(แยกกลุ่ม)'!X19</f>
        <v>0.21074083717451689</v>
      </c>
      <c r="P48" s="15">
        <f>+'9.รายได้(แยกกลุ่ม)'!Y19</f>
        <v>0.22563147522365823</v>
      </c>
    </row>
    <row r="49" spans="1:16">
      <c r="A49" s="255" t="str">
        <f>+'9.รายได้(แยกกลุ่ม)'!B37</f>
        <v>กุดบาก,รพช.</v>
      </c>
      <c r="B49" s="255">
        <f>+'9.รายได้(แยกกลุ่ม)'!C37</f>
        <v>965.41813741232113</v>
      </c>
      <c r="C49" s="255">
        <f>+'9.รายได้(แยกกลุ่ม)'!D37</f>
        <v>243.07367066677935</v>
      </c>
      <c r="D49" s="255">
        <f>+'9.รายได้(แยกกลุ่ม)'!E37</f>
        <v>552.95432481751823</v>
      </c>
      <c r="E49" s="255">
        <f>+'9.รายได้(แยกกลุ่ม)'!F37</f>
        <v>2988.0440104375753</v>
      </c>
      <c r="F49" s="255">
        <f>+'9.รายได้(แยกกลุ่ม)'!G37</f>
        <v>9.9583180708180716</v>
      </c>
      <c r="G49" s="255">
        <f>+'9.รายได้(แยกกลุ่ม)'!H37</f>
        <v>30.864697802197803</v>
      </c>
      <c r="H49" s="255">
        <f>+'9.รายได้(แยกกลุ่ม)'!I37</f>
        <v>1053.6581230457195</v>
      </c>
      <c r="I49" s="16" t="str">
        <f>+'9.รายได้(แยกกลุ่ม)'!R37</f>
        <v>กุดบาก,รพช.</v>
      </c>
      <c r="J49" s="15">
        <f>+'9.รายได้(แยกกลุ่ม)'!S37</f>
        <v>-0.19637125139549805</v>
      </c>
      <c r="K49" s="15">
        <f>+'9.รายได้(แยกกลุ่ม)'!T37</f>
        <v>4.1016352153169705E-2</v>
      </c>
      <c r="L49" s="15">
        <f>+'9.รายได้(แยกกลุ่ม)'!U37</f>
        <v>-0.35165397487817984</v>
      </c>
      <c r="M49" s="15">
        <f>+'9.รายได้(แยกกลุ่ม)'!V37</f>
        <v>0.14162867252370648</v>
      </c>
      <c r="N49" s="15">
        <f>+'9.รายได้(แยกกลุ่ม)'!W37</f>
        <v>0.27455953970749297</v>
      </c>
      <c r="O49" s="15">
        <f>+'9.รายได้(แยกกลุ่ม)'!X37</f>
        <v>-0.249928477794436</v>
      </c>
      <c r="P49" s="15">
        <f>+'9.รายได้(แยกกลุ่ม)'!Y37</f>
        <v>0.13014569138139992</v>
      </c>
    </row>
    <row r="50" spans="1:16">
      <c r="A50" s="255" t="str">
        <f>+'9.รายได้(แยกกลุ่ม)'!B38</f>
        <v>ส่องดาว,รพช.</v>
      </c>
      <c r="B50" s="255">
        <f>+'9.รายได้(แยกกลุ่ม)'!C38</f>
        <v>1225.3563493030697</v>
      </c>
      <c r="C50" s="255">
        <f>+'9.รายได้(แยกกลุ่ม)'!D38</f>
        <v>325.02194493106862</v>
      </c>
      <c r="D50" s="255">
        <f>+'9.รายได้(แยกกลุ่ม)'!E38</f>
        <v>928.02072931276302</v>
      </c>
      <c r="E50" s="255">
        <f>+'9.รายได้(แยกกลุ่ม)'!F38</f>
        <v>2554.8456418383512</v>
      </c>
      <c r="F50" s="255">
        <f>+'9.รายได้(แยกกลุ่ม)'!G38</f>
        <v>10.066518141311267</v>
      </c>
      <c r="G50" s="255">
        <f>+'9.รายได้(แยกกลุ่ม)'!H38</f>
        <v>66.66670765580696</v>
      </c>
      <c r="H50" s="255">
        <f>+'9.รายได้(แยกกลุ่ม)'!I38</f>
        <v>1111.6561478406582</v>
      </c>
      <c r="I50" s="16" t="str">
        <f>+'9.รายได้(แยกกลุ่ม)'!R38</f>
        <v>ส่องดาว,รพช.</v>
      </c>
      <c r="J50" s="15">
        <f>+'9.รายได้(แยกกลุ่ม)'!S38</f>
        <v>2.0005271730706192E-2</v>
      </c>
      <c r="K50" s="15">
        <f>+'9.รายได้(แยกกลุ่ม)'!T38</f>
        <v>0.39197782529768604</v>
      </c>
      <c r="L50" s="15">
        <f>+'9.รายได้(แยกกลุ่ม)'!U38</f>
        <v>8.8116186231374363E-2</v>
      </c>
      <c r="M50" s="15">
        <f>+'9.รายได้(แยกกลุ่ม)'!V38</f>
        <v>-2.3881499600881546E-2</v>
      </c>
      <c r="N50" s="15">
        <f>+'9.รายได้(แยกกลุ่ม)'!W38</f>
        <v>0.28840800599099625</v>
      </c>
      <c r="O50" s="15">
        <f>+'9.รายได้(แยกกลุ่ม)'!X38</f>
        <v>0.62012922375879309</v>
      </c>
      <c r="P50" s="15">
        <f>+'9.รายได้(แยกกลุ่ม)'!Y38</f>
        <v>0.19235393179353913</v>
      </c>
    </row>
    <row r="51" spans="1:16">
      <c r="A51" s="255" t="str">
        <f>+'9.รายได้(แยกกลุ่ม)'!B39</f>
        <v>เจริญศิลป์,รพช.</v>
      </c>
      <c r="B51" s="255">
        <f>+'9.รายได้(แยกกลุ่ม)'!C39</f>
        <v>1210.892277074415</v>
      </c>
      <c r="C51" s="255">
        <f>+'9.รายได้(แยกกลุ่ม)'!D39</f>
        <v>201.78568539939883</v>
      </c>
      <c r="D51" s="300">
        <f>+'9.รายได้(แยกกลุ่ม)'!E39</f>
        <v>458.00524752475263</v>
      </c>
      <c r="E51" s="255">
        <f>+'9.รายได้(แยกกลุ่ม)'!F39</f>
        <v>3983.2456927297676</v>
      </c>
      <c r="F51" s="255">
        <f>+'9.รายได้(แยกกลุ่ม)'!G39</f>
        <v>11.912616739698137</v>
      </c>
      <c r="G51" s="255">
        <f>+'9.รายได้(แยกกลุ่ม)'!H39</f>
        <v>26.740868853184612</v>
      </c>
      <c r="H51" s="255">
        <f>+'9.รายได้(แยกกลุ่ม)'!I39</f>
        <v>839.88600661869623</v>
      </c>
      <c r="I51" s="16" t="str">
        <f>+'9.รายได้(แยกกลุ่ม)'!R39</f>
        <v>เจริญศิลป์,รพช.</v>
      </c>
      <c r="J51" s="15">
        <f>+'9.รายได้(แยกกลุ่ม)'!S39</f>
        <v>7.9651579039711311E-3</v>
      </c>
      <c r="K51" s="15">
        <f>+'9.รายได้(แยกกลุ่ม)'!T39</f>
        <v>-0.1358085079515842</v>
      </c>
      <c r="L51" s="15">
        <f>+'9.รายได้(แยกกลุ่ม)'!U39</f>
        <v>-0.46298298360248014</v>
      </c>
      <c r="M51" s="15">
        <f>+'9.รายได้(แยกกลุ่ม)'!V39</f>
        <v>0.52186094871505173</v>
      </c>
      <c r="N51" s="15">
        <f>+'9.รายได้(แยกกลุ่ม)'!W39</f>
        <v>0.52468912927724232</v>
      </c>
      <c r="O51" s="15">
        <f>+'9.รายได้(แยกกลุ่ม)'!X39</f>
        <v>-0.35014545308850281</v>
      </c>
      <c r="P51" s="15">
        <f>+'9.รายได้(แยกกลุ่ม)'!Y39</f>
        <v>-9.914465530062376E-2</v>
      </c>
    </row>
    <row r="52" spans="1:16">
      <c r="A52" s="255" t="str">
        <f>+'9.รายได้(แยกกลุ่ม)'!B40</f>
        <v>โพนนาแก้ว,รพช.</v>
      </c>
      <c r="B52" s="255">
        <f>+'9.รายได้(แยกกลุ่ม)'!C40</f>
        <v>1159.3439421071557</v>
      </c>
      <c r="C52" s="300">
        <f>+'9.รายได้(แยกกลุ่ม)'!D40</f>
        <v>124.00525530384753</v>
      </c>
      <c r="D52" s="255">
        <f>+'9.รายได้(แยกกลุ่ม)'!E40</f>
        <v>668.59699386503064</v>
      </c>
      <c r="E52" s="255">
        <f>+'9.รายได้(แยกกลุ่ม)'!F40</f>
        <v>2133.0358363171354</v>
      </c>
      <c r="F52" s="255">
        <f>+'9.รายได้(แยกกลุ่ม)'!G40</f>
        <v>8.8772730957334698</v>
      </c>
      <c r="G52" s="255">
        <f>+'9.รายได้(แยกกลุ่ม)'!H40</f>
        <v>32.868829203707207</v>
      </c>
      <c r="H52" s="255">
        <f>+'9.รายได้(แยกกลุ่ม)'!I40</f>
        <v>852.08646997482924</v>
      </c>
      <c r="I52" s="16" t="str">
        <f>+'9.รายได้(แยกกลุ่ม)'!R40</f>
        <v>โพนนาแก้ว,รพช.</v>
      </c>
      <c r="J52" s="15">
        <f>+'9.รายได้(แยกกลุ่ม)'!S40</f>
        <v>-3.4944460547387757E-2</v>
      </c>
      <c r="K52" s="15">
        <f>+'9.รายได้(แยกกลุ่ม)'!T40</f>
        <v>-0.46892027355278393</v>
      </c>
      <c r="L52" s="15">
        <f>+'9.รายได้(แยกกลุ่ม)'!U40</f>
        <v>-0.21606146488890363</v>
      </c>
      <c r="M52" s="15">
        <f>+'9.รายได้(แยกกลุ่ม)'!V40</f>
        <v>-0.18504049413126974</v>
      </c>
      <c r="N52" s="15">
        <f>+'9.รายได้(แยกกลุ่ม)'!W40</f>
        <v>0.13619720019911674</v>
      </c>
      <c r="O52" s="15">
        <f>+'9.รายได้(แยกกลุ่ม)'!X40</f>
        <v>-0.20122422996204392</v>
      </c>
      <c r="P52" s="15">
        <f>+'9.รายได้(แยกกลุ่ม)'!Y40</f>
        <v>-8.6058531069992159E-2</v>
      </c>
    </row>
    <row r="53" spans="1:16">
      <c r="A53" s="255" t="str">
        <f>+'9.รายได้(แยกกลุ่ม)'!B43</f>
        <v>พระอาจารย์แบน  ธนากโร,รพช.</v>
      </c>
      <c r="B53" s="255">
        <f>+'9.รายได้(แยกกลุ่ม)'!C43</f>
        <v>1156.4166075395844</v>
      </c>
      <c r="C53" s="255">
        <f>+'9.รายได้(แยกกลุ่ม)'!D43</f>
        <v>258.48343865712172</v>
      </c>
      <c r="D53" s="255">
        <f>+'9.รายได้(แยกกลุ่ม)'!E43</f>
        <v>839.57364356435653</v>
      </c>
      <c r="E53" s="255">
        <f>+'9.รายได้(แยกกลุ่ม)'!F43</f>
        <v>2176.3430208863988</v>
      </c>
      <c r="F53" s="255">
        <f>+'9.รายได้(แยกกลุ่ม)'!G43</f>
        <v>6.0761336382397237</v>
      </c>
      <c r="G53" s="255">
        <f>+'9.รายได้(แยกกลุ่ม)'!H43</f>
        <v>40.522003458084669</v>
      </c>
      <c r="H53" s="255">
        <f>+'9.รายได้(แยกกลุ่ม)'!I43</f>
        <v>823.1524985012519</v>
      </c>
      <c r="I53" s="16" t="str">
        <f>+'9.รายได้(แยกกลุ่ม)'!R43</f>
        <v>พระอาจารย์แบน  ธนากโร,รพช.</v>
      </c>
      <c r="J53" s="15">
        <f>+'9.รายได้(แยกกลุ่ม)'!S43</f>
        <v>-3.738121838745647E-2</v>
      </c>
      <c r="K53" s="15">
        <f>+'9.รายได้(แยกกลุ่ม)'!T43</f>
        <v>0.10701206619668711</v>
      </c>
      <c r="L53" s="15">
        <f>+'9.รายได้(แยกกลุ่ม)'!U43</f>
        <v>-1.5589154164529904E-2</v>
      </c>
      <c r="M53" s="15">
        <f>+'9.รายได้(แยกกลุ่ม)'!V43</f>
        <v>-0.16849431092317602</v>
      </c>
      <c r="N53" s="15">
        <f>+'9.รายได้(แยกกลุ่ม)'!W43</f>
        <v>-0.22231906652487168</v>
      </c>
      <c r="O53" s="15">
        <f>+'9.รายได้(แยกกลุ่ม)'!X43</f>
        <v>-1.5237375353133003E-2</v>
      </c>
      <c r="P53" s="15">
        <f>+'9.รายได้(แยกกลุ่ม)'!Y43</f>
        <v>-0.11709288887562824</v>
      </c>
    </row>
    <row r="54" spans="1:16">
      <c r="A54" s="255" t="str">
        <f>+'9.รายได้(แยกกลุ่ม)'!B54</f>
        <v>กุสุมาลย์,รพช.</v>
      </c>
      <c r="B54" s="255">
        <f>+'9.รายได้(แยกกลุ่ม)'!C54</f>
        <v>1223.2527148508743</v>
      </c>
      <c r="C54" s="255">
        <f>+'9.รายได้(แยกกลุ่ม)'!D54</f>
        <v>145.69384332650597</v>
      </c>
      <c r="D54" s="255">
        <f>+'9.รายได้(แยกกลุ่ม)'!E54</f>
        <v>675.04150906735754</v>
      </c>
      <c r="E54" s="255">
        <f>+'9.รายได้(แยกกลุ่ม)'!F54</f>
        <v>2181.9269856733522</v>
      </c>
      <c r="F54" s="255">
        <f>+'9.รายได้(แยกกลุ่ม)'!G54</f>
        <v>6.8421559191530319</v>
      </c>
      <c r="G54" s="255">
        <f>+'9.รายได้(แยกกลุ่ม)'!H54</f>
        <v>19.097564547851196</v>
      </c>
      <c r="H54" s="255">
        <f>+'9.รายได้(แยกกลุ่ม)'!I54</f>
        <v>838.09755899104971</v>
      </c>
      <c r="I54" s="16" t="str">
        <f>+'9.รายได้(แยกกลุ่ม)'!R54</f>
        <v>กุสุมาลย์,รพช.</v>
      </c>
      <c r="J54" s="15">
        <f>+'9.รายได้(แยกกลุ่ม)'!S54</f>
        <v>-4.2891340291222414E-2</v>
      </c>
      <c r="K54" s="15">
        <f>+'9.รายได้(แยกกลุ่ม)'!T54</f>
        <v>-0.42440303893089681</v>
      </c>
      <c r="L54" s="15">
        <f>+'9.รายได้(แยกกลุ่ม)'!U54</f>
        <v>-0.34742156635063087</v>
      </c>
      <c r="M54" s="15">
        <f>+'9.รายได้(แยกกลุ่ม)'!V54</f>
        <v>-0.10953340061421031</v>
      </c>
      <c r="N54" s="15">
        <f>+'9.รายได้(แยกกลุ่ม)'!W54</f>
        <v>-0.36060062378410973</v>
      </c>
      <c r="O54" s="15">
        <f>+'9.รายได้(แยกกลุ่ม)'!X54</f>
        <v>-0.75502491284036599</v>
      </c>
      <c r="P54" s="15">
        <f>+'9.รายได้(แยกกลุ่ม)'!Y54</f>
        <v>-0.16376435130144248</v>
      </c>
    </row>
    <row r="55" spans="1:16">
      <c r="A55" s="255" t="str">
        <f>+'9.รายได้(แยกกลุ่ม)'!B55</f>
        <v>วาริชภูมิ,รพช.</v>
      </c>
      <c r="B55" s="255">
        <f>+'9.รายได้(แยกกลุ่ม)'!C55</f>
        <v>982.79184369810912</v>
      </c>
      <c r="C55" s="255">
        <f>+'9.รายได้(แยกกลุ่ม)'!D55</f>
        <v>281.82310568321822</v>
      </c>
      <c r="D55" s="255">
        <f>+'9.รายได้(แยกกลุ่ม)'!E55</f>
        <v>596.552945383615</v>
      </c>
      <c r="E55" s="255">
        <f>+'9.รายได้(แยกกลุ่ม)'!F55</f>
        <v>2455.5923278116825</v>
      </c>
      <c r="F55" s="255">
        <f>+'9.รายได้(แยกกลุ่ม)'!G55</f>
        <v>19.798461860615635</v>
      </c>
      <c r="G55" s="255">
        <f>+'9.รายได้(แยกกลุ่ม)'!H55</f>
        <v>43.208909976965984</v>
      </c>
      <c r="H55" s="255">
        <f>+'9.รายได้(แยกกลุ่ม)'!I55</f>
        <v>821.27877979538266</v>
      </c>
      <c r="I55" s="16" t="str">
        <f>+'9.รายได้(แยกกลุ่ม)'!R55</f>
        <v>วาริชภูมิ,รพช.</v>
      </c>
      <c r="J55" s="15">
        <f>+'9.รายได้(แยกกลุ่ม)'!S55</f>
        <v>-0.23103495060766074</v>
      </c>
      <c r="K55" s="15">
        <f>+'9.รายได้(แยกกลุ่ม)'!T55</f>
        <v>0.11340685019052672</v>
      </c>
      <c r="L55" s="15">
        <f>+'9.รายได้(แยกกลุ่ม)'!U55</f>
        <v>-0.4232982987591184</v>
      </c>
      <c r="M55" s="15">
        <f>+'9.รายได้(แยกกลุ่ม)'!V55</f>
        <v>2.1522094835372488E-3</v>
      </c>
      <c r="N55" s="15">
        <f>+'9.รายได้(แยกกลุ่ม)'!W55</f>
        <v>0.85016598763489781</v>
      </c>
      <c r="O55" s="15">
        <f>+'9.รายได้(แยกกลุ่ม)'!X55</f>
        <v>-0.44573526843395156</v>
      </c>
      <c r="P55" s="15">
        <f>+'9.รายได้(แยกกลุ่ม)'!Y55</f>
        <v>-0.18054576604263095</v>
      </c>
    </row>
    <row r="56" spans="1:16">
      <c r="A56" s="255" t="str">
        <f>+'9.รายได้(แยกกลุ่ม)'!B56</f>
        <v>คำตากล้า,รพช.</v>
      </c>
      <c r="B56" s="255">
        <f>+'9.รายได้(แยกกลุ่ม)'!C56</f>
        <v>1466.7529728030704</v>
      </c>
      <c r="C56" s="255">
        <f>+'9.รายได้(แยกกลุ่ม)'!D56</f>
        <v>187.56395116463736</v>
      </c>
      <c r="D56" s="255">
        <f>+'9.รายได้(แยกกลุ่ม)'!E56</f>
        <v>1326.9005389221556</v>
      </c>
      <c r="E56" s="255">
        <f>+'9.รายได้(แยกกลุ่ม)'!F56</f>
        <v>3099.4924013005111</v>
      </c>
      <c r="F56" s="255">
        <f>+'9.รายได้(แยกกลุ่ม)'!G56</f>
        <v>15.59367367791457</v>
      </c>
      <c r="G56" s="255">
        <f>+'9.รายได้(แยกกลุ่ม)'!H56</f>
        <v>55.495127847281061</v>
      </c>
      <c r="H56" s="255">
        <f>+'9.รายได้(แยกกลุ่ม)'!I56</f>
        <v>943.76980412916885</v>
      </c>
      <c r="I56" s="16" t="str">
        <f>+'9.รายได้(แยกกลุ่ม)'!R56</f>
        <v>คำตากล้า,รพช.</v>
      </c>
      <c r="J56" s="15">
        <f>+'9.รายได้(แยกกลุ่ม)'!S56</f>
        <v>0.14763037504850582</v>
      </c>
      <c r="K56" s="15">
        <f>+'9.รายได้(แยกกลุ่ม)'!T56</f>
        <v>-0.25898556979835241</v>
      </c>
      <c r="L56" s="15">
        <f>+'9.รายได้(แยกกลุ่ม)'!U56</f>
        <v>0.28274582180089519</v>
      </c>
      <c r="M56" s="15">
        <f>+'9.รายได้(แยกกลุ่ม)'!V56</f>
        <v>0.26493437980758794</v>
      </c>
      <c r="N56" s="15">
        <f>+'9.รายได้(แยกกลุ่ม)'!W56</f>
        <v>0.45722858999199034</v>
      </c>
      <c r="O56" s="15">
        <f>+'9.รายได้(แยกกลุ่ม)'!X56</f>
        <v>-0.28813311523262386</v>
      </c>
      <c r="P56" s="15">
        <f>+'9.รายได้(แยกกลุ่ม)'!Y56</f>
        <v>-5.8326866709685371E-2</v>
      </c>
    </row>
    <row r="57" spans="1:16">
      <c r="A57" s="255" t="str">
        <f>+'9.รายได้(แยกกลุ่ม)'!B69</f>
        <v>โคกศรีสุพรรณ,รพช.</v>
      </c>
      <c r="B57" s="255">
        <f>+'9.รายได้(แยกกลุ่ม)'!C69</f>
        <v>1118.0242259703309</v>
      </c>
      <c r="C57" s="255">
        <f>+'9.รายได้(แยกกลุ่ม)'!D69</f>
        <v>579.58287787035147</v>
      </c>
      <c r="D57" s="255">
        <f>+'9.รายได้(แยกกลุ่ม)'!E69</f>
        <v>743.6229471182412</v>
      </c>
      <c r="E57" s="255">
        <f>+'9.รายได้(แยกกลุ่ม)'!F69</f>
        <v>3025.8988155207626</v>
      </c>
      <c r="F57" s="255">
        <f>+'9.รายได้(แยกกลุ่ม)'!G69</f>
        <v>8.5428637829358269</v>
      </c>
      <c r="G57" s="255">
        <f>+'9.รายได้(แยกกลุ่ม)'!H69</f>
        <v>54.08846701333411</v>
      </c>
      <c r="H57" s="255">
        <f>+'9.รายได้(แยกกลุ่ม)'!I69</f>
        <v>1458.2302353180246</v>
      </c>
      <c r="I57" s="16" t="str">
        <f>+'9.รายได้(แยกกลุ่ม)'!R69</f>
        <v>โคกศรีสุพรรณ,รพช.</v>
      </c>
      <c r="J57" s="15">
        <f>+'9.รายได้(แยกกลุ่ม)'!S69</f>
        <v>3.9453529292105632E-2</v>
      </c>
      <c r="K57" s="15">
        <f>+'9.รายได้(แยกกลุ่ม)'!T69</f>
        <v>0.80317035285965177</v>
      </c>
      <c r="L57" s="15">
        <f>+'9.รายได้(แยกกลุ่ม)'!U69</f>
        <v>-0.28566242568278194</v>
      </c>
      <c r="M57" s="15">
        <f>+'9.รายได้(แยกกลุ่ม)'!V69</f>
        <v>4.6276450528505243E-2</v>
      </c>
      <c r="N57" s="15">
        <f>+'9.รายได้(แยกกลุ่ม)'!W69</f>
        <v>-0.15733885189181385</v>
      </c>
      <c r="O57" s="15">
        <f>+'9.รายได้(แยกกลุ่ม)'!X69</f>
        <v>-0.10757150594917164</v>
      </c>
      <c r="P57" s="15">
        <f>+'9.รายได้(แยกกลุ่ม)'!Y69</f>
        <v>0.43182357096387086</v>
      </c>
    </row>
    <row r="58" spans="1:16">
      <c r="A58" s="255" t="str">
        <f>+'9.รายได้(แยกกลุ่ม)'!B101</f>
        <v>พระอาจารย์ฝั้นอาจาโร,รพช.</v>
      </c>
      <c r="B58" s="300">
        <f>+'9.รายได้(แยกกลุ่ม)'!C101</f>
        <v>853.99680524636346</v>
      </c>
      <c r="C58" s="255">
        <f>+'9.รายได้(แยกกลุ่ม)'!D101</f>
        <v>752.96783633867619</v>
      </c>
      <c r="D58" s="300">
        <f>+'9.รายได้(แยกกลุ่ม)'!E101</f>
        <v>416.16520770010123</v>
      </c>
      <c r="E58" s="255">
        <f>+'9.รายได้(แยกกลุ่ม)'!F101</f>
        <v>3983.3094145830219</v>
      </c>
      <c r="F58" s="255">
        <f>+'9.รายได้(แยกกลุ่ม)'!G101</f>
        <v>10.302693238221137</v>
      </c>
      <c r="G58" s="255">
        <f>+'9.รายได้(แยกกลุ่ม)'!H101</f>
        <v>38.242794502781038</v>
      </c>
      <c r="H58" s="255">
        <f>+'9.รายได้(แยกกลุ่ม)'!I101</f>
        <v>936.75764971059664</v>
      </c>
      <c r="I58" s="16" t="str">
        <f>+'9.รายได้(แยกกลุ่ม)'!R101</f>
        <v>พระอาจารย์ฝั้นอาจาโร,รพช.</v>
      </c>
      <c r="J58" s="15">
        <f>+'9.รายได้(แยกกลุ่ม)'!S101</f>
        <v>-0.27264533378542705</v>
      </c>
      <c r="K58" s="15">
        <f>+'9.รายได้(แยกกลุ่ม)'!T101</f>
        <v>0.94468824353034675</v>
      </c>
      <c r="L58" s="15">
        <f>+'9.รายได้(แยกกลุ่ม)'!U101</f>
        <v>-0.67532335147578804</v>
      </c>
      <c r="M58" s="15">
        <f>+'9.รายได้(แยกกลุ่ม)'!V101</f>
        <v>0.18802336977799927</v>
      </c>
      <c r="N58" s="15">
        <f>+'9.รายได้(แยกกลุ่ม)'!W101</f>
        <v>-0.26305914179211048</v>
      </c>
      <c r="O58" s="15">
        <f>+'9.รายได้(แยกกลุ่ม)'!X101</f>
        <v>-0.50264823395487712</v>
      </c>
      <c r="P58" s="15">
        <f>+'9.รายได้(แยกกลุ่ม)'!Y101</f>
        <v>0.16656679745406752</v>
      </c>
    </row>
    <row r="59" spans="1:16">
      <c r="A59" s="255" t="str">
        <f>+'9.รายได้(แยกกลุ่ม)'!B102</f>
        <v>บ้านม่วง,รพช.</v>
      </c>
      <c r="B59" s="255">
        <f>+'9.รายได้(แยกกลุ่ม)'!C102</f>
        <v>1177.7897146699968</v>
      </c>
      <c r="C59" s="255">
        <f>+'9.รายได้(แยกกลุ่ม)'!D102</f>
        <v>433.444748582957</v>
      </c>
      <c r="D59" s="255">
        <f>+'9.รายได้(แยกกลุ่ม)'!E102</f>
        <v>2211.0121716801173</v>
      </c>
      <c r="E59" s="255">
        <f>+'9.รายได้(แยกกลุ่ม)'!F102</f>
        <v>4689.1328277299981</v>
      </c>
      <c r="F59" s="255">
        <f>+'9.รายได้(แยกกลุ่ม)'!G102</f>
        <v>19.031857382810845</v>
      </c>
      <c r="G59" s="255">
        <f>+'9.รายได้(แยกกลุ่ม)'!H102</f>
        <v>51.109556650246304</v>
      </c>
      <c r="H59" s="255">
        <f>+'9.รายได้(แยกกลุ่ม)'!I102</f>
        <v>797.55484177154392</v>
      </c>
      <c r="I59" s="16" t="str">
        <f>+'9.รายได้(แยกกลุ่ม)'!R102</f>
        <v>บ้านม่วง,รพช.</v>
      </c>
      <c r="J59" s="15">
        <f>+'9.รายได้(แยกกลุ่ม)'!S102</f>
        <v>3.13120555248182E-3</v>
      </c>
      <c r="K59" s="15">
        <f>+'9.รายได้(แยกกลุ่ม)'!T102</f>
        <v>0.11945672326182878</v>
      </c>
      <c r="L59" s="15">
        <f>+'9.รายได้(แยกกลุ่ม)'!U102</f>
        <v>0.72494963169686755</v>
      </c>
      <c r="M59" s="15">
        <f>+'9.รายได้(แยกกลุ่ม)'!V102</f>
        <v>0.3985354396375933</v>
      </c>
      <c r="N59" s="15">
        <f>+'9.รายได้(แยกกลุ่ม)'!W102</f>
        <v>0.36132882816963297</v>
      </c>
      <c r="O59" s="15">
        <f>+'9.รายได้(แยกกลุ่ม)'!X102</f>
        <v>-0.33531457122112934</v>
      </c>
      <c r="P59" s="15">
        <f>+'9.รายได้(แยกกลุ่ม)'!Y102</f>
        <v>-6.7858022329947724E-3</v>
      </c>
    </row>
    <row r="60" spans="1:16">
      <c r="A60" s="255" t="str">
        <f>+'9.รายได้(แยกกลุ่ม)'!B111</f>
        <v>พังโคน,รพช.</v>
      </c>
      <c r="B60" s="255">
        <f>+'9.รายได้(แยกกลุ่ม)'!C111</f>
        <v>1533.4726504467931</v>
      </c>
      <c r="C60" s="255">
        <f>+'9.รายได้(แยกกลุ่ม)'!D111</f>
        <v>295.24351082057098</v>
      </c>
      <c r="D60" s="255">
        <f>+'9.รายได้(แยกกลุ่ม)'!E111</f>
        <v>1830.4713636363631</v>
      </c>
      <c r="E60" s="255">
        <f>+'9.รายได้(แยกกลุ่ม)'!F111</f>
        <v>4216.1636082713758</v>
      </c>
      <c r="F60" s="255">
        <f>+'9.รายได้(แยกกลุ่ม)'!G111</f>
        <v>31.853046286740817</v>
      </c>
      <c r="G60" s="255">
        <f>+'9.รายได้(แยกกลุ่ม)'!H111</f>
        <v>143.8878282307075</v>
      </c>
      <c r="H60" s="255">
        <f>+'9.รายได้(แยกกลุ่ม)'!I111</f>
        <v>1265.0946793367953</v>
      </c>
      <c r="I60" s="16" t="str">
        <f>+'9.รายได้(แยกกลุ่ม)'!R111</f>
        <v>พังโคน,รพช.</v>
      </c>
      <c r="J60" s="15">
        <f>+'9.รายได้(แยกกลุ่ม)'!S111</f>
        <v>0.34214173326671471</v>
      </c>
      <c r="K60" s="15">
        <f>+'9.รายได้(แยกกลุ่ม)'!T111</f>
        <v>-0.21054275541620038</v>
      </c>
      <c r="L60" s="15">
        <f>+'9.รายได้(แยกกลุ่ม)'!U111</f>
        <v>0.12425095384971584</v>
      </c>
      <c r="M60" s="15">
        <f>+'9.รายได้(แยกกลุ่ม)'!V111</f>
        <v>0.17220964403368008</v>
      </c>
      <c r="N60" s="15">
        <f>+'9.รายได้(แยกกลุ่ม)'!W111</f>
        <v>1.2862287906804</v>
      </c>
      <c r="O60" s="15">
        <f>+'9.รายได้(แยกกลุ่ม)'!X111</f>
        <v>0.79885682568354921</v>
      </c>
      <c r="P60" s="15">
        <f>+'9.รายได้(แยกกลุ่ม)'!Y111</f>
        <v>0.31617137552094954</v>
      </c>
    </row>
    <row r="61" spans="1:16">
      <c r="A61" s="255" t="str">
        <f>+'9.รายได้(แยกกลุ่ม)'!B112</f>
        <v>อากาศอำนวย,รพช.</v>
      </c>
      <c r="B61" s="255">
        <f>+'9.รายได้(แยกกลุ่ม)'!C112</f>
        <v>1135.5197949511744</v>
      </c>
      <c r="C61" s="255">
        <f>+'9.รายได้(แยกกลุ่ม)'!D112</f>
        <v>302.07958149400912</v>
      </c>
      <c r="D61" s="255">
        <f>+'9.รายได้(แยกกลุ่ม)'!E112</f>
        <v>1158.5122634967806</v>
      </c>
      <c r="E61" s="255">
        <f>+'9.รายได้(แยกกลุ่ม)'!F112</f>
        <v>3117.6914502838313</v>
      </c>
      <c r="F61" s="255">
        <f>+'9.รายได้(แยกกลุ่ม)'!G112</f>
        <v>10.06393751907444</v>
      </c>
      <c r="G61" s="255">
        <f>+'9.รายได้(แยกกลุ่ม)'!H112</f>
        <v>37.879389895402717</v>
      </c>
      <c r="H61" s="255">
        <f>+'9.รายได้(แยกกลุ่ม)'!I112</f>
        <v>1056.0417330734392</v>
      </c>
      <c r="I61" s="16" t="str">
        <f>+'9.รายได้(แยกกลุ่ม)'!R112</f>
        <v>อากาศอำนวย,รพช.</v>
      </c>
      <c r="J61" s="15">
        <f>+'9.รายได้(แยกกลุ่ม)'!S112</f>
        <v>-6.1586652292805397E-3</v>
      </c>
      <c r="K61" s="15">
        <f>+'9.รายได้(แยกกลุ่ม)'!T112</f>
        <v>-0.19226365589379835</v>
      </c>
      <c r="L61" s="15">
        <f>+'9.รายได้(แยกกลุ่ม)'!U112</f>
        <v>-0.28845731041898331</v>
      </c>
      <c r="M61" s="15">
        <f>+'9.รายได้(แยกกลุ่ม)'!V112</f>
        <v>-0.13319588026081461</v>
      </c>
      <c r="N61" s="15">
        <f>+'9.รายได้(แยกกลุ่ม)'!W112</f>
        <v>-0.27766834303398524</v>
      </c>
      <c r="O61" s="15">
        <f>+'9.รายได้(แยกกลุ่ม)'!X112</f>
        <v>-0.52643945006370041</v>
      </c>
      <c r="P61" s="15">
        <f>+'9.รายได้(แยกกลุ่ม)'!Y112</f>
        <v>9.8678164669417881E-2</v>
      </c>
    </row>
    <row r="62" spans="1:16">
      <c r="A62" s="255" t="str">
        <f>+'9.รายได้(แยกกลุ่ม)'!B133</f>
        <v>วานรนิวาส,รพท.</v>
      </c>
      <c r="B62" s="255">
        <f>+'9.รายได้(แยกกลุ่ม)'!C133</f>
        <v>1749.8014435890161</v>
      </c>
      <c r="C62" s="255">
        <f>+'9.รายได้(แยกกลุ่ม)'!D133</f>
        <v>717.46799448212687</v>
      </c>
      <c r="D62" s="255">
        <f>+'9.รายได้(แยกกลุ่ม)'!E133</f>
        <v>5280.7373564910213</v>
      </c>
      <c r="E62" s="255">
        <f>+'9.รายได้(แยกกลุ่ม)'!F133</f>
        <v>9034.2763295125333</v>
      </c>
      <c r="F62" s="255">
        <f>+'9.รายได้(แยกกลุ่ม)'!G133</f>
        <v>62.126329745984016</v>
      </c>
      <c r="G62" s="255">
        <f>+'9.รายได้(แยกกลุ่ม)'!H133</f>
        <v>216.95117591200443</v>
      </c>
      <c r="H62" s="300">
        <f>+'9.รายได้(แยกกลุ่ม)'!I133</f>
        <v>976.15134042878014</v>
      </c>
      <c r="I62" s="16" t="str">
        <f>+'9.รายได้(แยกกลุ่ม)'!R133</f>
        <v>วานรนิวาส,รพท.</v>
      </c>
      <c r="J62" s="15">
        <f>+'9.รายได้(แยกกลุ่ม)'!S133</f>
        <v>-4.102310475625439E-2</v>
      </c>
      <c r="K62" s="15">
        <f>+'9.รายได้(แยกกลุ่ม)'!T133</f>
        <v>-0.26683191539443168</v>
      </c>
      <c r="L62" s="15">
        <f>+'9.รายได้(แยกกลุ่ม)'!U133</f>
        <v>0.61484974835435668</v>
      </c>
      <c r="M62" s="15">
        <f>+'9.รายได้(แยกกลุ่ม)'!V133</f>
        <v>2.8169936674576127E-2</v>
      </c>
      <c r="N62" s="15">
        <f>+'9.รายได้(แยกกลุ่ม)'!W133</f>
        <v>0.19517004029697971</v>
      </c>
      <c r="O62" s="15">
        <f>+'9.รายได้(แยกกลุ่ม)'!X133</f>
        <v>-0.35810865791721519</v>
      </c>
      <c r="P62" s="15">
        <f>+'9.รายได้(แยกกลุ่ม)'!Y133</f>
        <v>-0.32198251035683351</v>
      </c>
    </row>
    <row r="63" spans="1:16">
      <c r="A63" s="255" t="str">
        <f>+'9.รายได้(แยกกลุ่ม)'!B135</f>
        <v>สมเด็จพระยุพราชสว่างแดนดิน,รพท.</v>
      </c>
      <c r="B63" s="300">
        <f>+'9.รายได้(แยกกลุ่ม)'!C135</f>
        <v>1310.8042857015951</v>
      </c>
      <c r="C63" s="300">
        <f>+'9.รายได้(แยกกลุ่ม)'!D135</f>
        <v>597.78746153572831</v>
      </c>
      <c r="D63" s="255">
        <f>+'9.รายได้(แยกกลุ่ม)'!E135</f>
        <v>3001.6637225905151</v>
      </c>
      <c r="E63" s="255">
        <f>+'9.รายได้(แยกกลุ่ม)'!F135</f>
        <v>7190.1374193207066</v>
      </c>
      <c r="F63" s="255">
        <f>+'9.รายได้(แยกกลุ่ม)'!G135</f>
        <v>37.632955045247961</v>
      </c>
      <c r="G63" s="255">
        <f>+'9.รายได้(แยกกลุ่ม)'!H135</f>
        <v>147.35587717076942</v>
      </c>
      <c r="H63" s="255">
        <f>+'9.รายได้(แยกกลุ่ม)'!I135</f>
        <v>1106.268427672956</v>
      </c>
      <c r="I63" s="16" t="str">
        <f>+'9.รายได้(แยกกลุ่ม)'!R135</f>
        <v>สมเด็จพระยุพราชสว่างแดนดิน,รพท.</v>
      </c>
      <c r="J63" s="15">
        <f>+'9.รายได้(แยกกลุ่ม)'!S135</f>
        <v>-0.28161504907893081</v>
      </c>
      <c r="K63" s="15">
        <f>+'9.รายได้(แยกกลุ่ม)'!T135</f>
        <v>-0.38913137373921858</v>
      </c>
      <c r="L63" s="15">
        <f>+'9.รายได้(แยกกลุ่ม)'!U135</f>
        <v>-8.2091083149301372E-2</v>
      </c>
      <c r="M63" s="15">
        <f>+'9.รายได้(แยกกลุ่ม)'!V135</f>
        <v>-0.18170721533560158</v>
      </c>
      <c r="N63" s="15">
        <f>+'9.รายได้(แยกกลุ่ม)'!W135</f>
        <v>-0.2760270793104288</v>
      </c>
      <c r="O63" s="15">
        <f>+'9.รายได้(แยกกลุ่ม)'!X135</f>
        <v>-0.56401959397862167</v>
      </c>
      <c r="P63" s="15">
        <f>+'9.รายได้(แยกกลุ่ม)'!Y135</f>
        <v>-0.23160547843653198</v>
      </c>
    </row>
    <row r="64" spans="1:16">
      <c r="A64" s="255" t="str">
        <f>+'9.รายได้(แยกกลุ่ม)'!B151</f>
        <v>สกลนคร,รพศ.</v>
      </c>
      <c r="B64" s="255">
        <f>+'9.รายได้(แยกกลุ่ม)'!C151</f>
        <v>3237.0902834768331</v>
      </c>
      <c r="C64" s="255">
        <f>+'9.รายได้(แยกกลุ่ม)'!D151</f>
        <v>2625.6189610949605</v>
      </c>
      <c r="D64" s="255">
        <f>+'9.รายได้(แยกกลุ่ม)'!E151</f>
        <v>5778.50419396903</v>
      </c>
      <c r="E64" s="255">
        <f>+'9.รายได้(แยกกลุ่ม)'!F151</f>
        <v>20918.378760411793</v>
      </c>
      <c r="F64" s="255">
        <f>+'9.รายได้(แยกกลุ่ม)'!G151</f>
        <v>155.93783858223043</v>
      </c>
      <c r="G64" s="255">
        <f>+'9.รายได้(แยกกลุ่ม)'!H151</f>
        <v>493.00699177850441</v>
      </c>
      <c r="H64" s="255">
        <f>+'9.รายได้(แยกกลุ่ม)'!I151</f>
        <v>2986.019909101025</v>
      </c>
      <c r="I64" s="16" t="str">
        <f>+'9.รายได้(แยกกลุ่ม)'!R151</f>
        <v>สกลนคร,รพศ.</v>
      </c>
      <c r="J64" s="15">
        <f>+'9.รายได้(แยกกลุ่ม)'!S151</f>
        <v>-2.0376775353559272E-2</v>
      </c>
      <c r="K64" s="15">
        <f>+'9.รายได้(แยกกลุ่ม)'!T151</f>
        <v>0.1085857380209192</v>
      </c>
      <c r="L64" s="15">
        <f>+'9.รายได้(แยกกลุ่ม)'!U151</f>
        <v>0.30021201565730232</v>
      </c>
      <c r="M64" s="15">
        <f>+'9.รายได้(แยกกลุ่ม)'!V151</f>
        <v>0.25822806266001541</v>
      </c>
      <c r="N64" s="15">
        <f>+'9.รายได้(แยกกลุ่ม)'!W151</f>
        <v>0.19569023585803211</v>
      </c>
      <c r="O64" s="15">
        <f>+'9.รายได้(แยกกลุ่ม)'!X151</f>
        <v>-8.0349660885994489E-2</v>
      </c>
      <c r="P64" s="15">
        <f>+'9.รายได้(แยกกลุ่ม)'!Y151</f>
        <v>8.625699047608254E-2</v>
      </c>
    </row>
    <row r="66" spans="1:16">
      <c r="A66" s="423" t="s">
        <v>47</v>
      </c>
      <c r="B66" s="432" t="s">
        <v>135</v>
      </c>
      <c r="C66" s="433"/>
      <c r="D66" s="433"/>
      <c r="E66" s="433"/>
      <c r="F66" s="433"/>
      <c r="G66" s="433"/>
      <c r="H66" s="434"/>
      <c r="I66" s="423" t="s">
        <v>47</v>
      </c>
      <c r="J66" s="432" t="s">
        <v>4</v>
      </c>
      <c r="K66" s="433"/>
      <c r="L66" s="433"/>
      <c r="M66" s="433"/>
      <c r="N66" s="433"/>
      <c r="O66" s="433"/>
      <c r="P66" s="434"/>
    </row>
    <row r="67" spans="1:16">
      <c r="A67" s="423"/>
      <c r="B67" s="12" t="s">
        <v>137</v>
      </c>
      <c r="C67" s="13" t="s">
        <v>138</v>
      </c>
      <c r="D67" s="12" t="s">
        <v>139</v>
      </c>
      <c r="E67" s="12" t="s">
        <v>140</v>
      </c>
      <c r="F67" s="12" t="s">
        <v>141</v>
      </c>
      <c r="G67" s="12" t="s">
        <v>142</v>
      </c>
      <c r="H67" s="12" t="s">
        <v>143</v>
      </c>
      <c r="I67" s="423"/>
      <c r="J67" s="12" t="s">
        <v>137</v>
      </c>
      <c r="K67" s="13" t="s">
        <v>138</v>
      </c>
      <c r="L67" s="12" t="s">
        <v>139</v>
      </c>
      <c r="M67" s="12" t="s">
        <v>140</v>
      </c>
      <c r="N67" s="12" t="s">
        <v>141</v>
      </c>
      <c r="O67" s="12" t="s">
        <v>142</v>
      </c>
      <c r="P67" s="12" t="s">
        <v>143</v>
      </c>
    </row>
    <row r="68" spans="1:16">
      <c r="A68" s="14" t="str">
        <f>+'9.รายได้(แยกกลุ่ม)'!B9</f>
        <v>โพธิ์ตาก,รพช.</v>
      </c>
      <c r="B68" s="255">
        <f>+'9.รายได้(แยกกลุ่ม)'!C9</f>
        <v>1293.3265279529219</v>
      </c>
      <c r="C68" s="255">
        <f>+'9.รายได้(แยกกลุ่ม)'!D9</f>
        <v>182.30312820512819</v>
      </c>
      <c r="D68" s="255">
        <f>+'9.รายได้(แยกกลุ่ม)'!E9</f>
        <v>816.40268698060936</v>
      </c>
      <c r="E68" s="255">
        <f>+'9.รายได้(แยกกลุ่ม)'!F9</f>
        <v>3363.72777053455</v>
      </c>
      <c r="F68" s="255">
        <f>+'9.รายได้(แยกกลุ่ม)'!G9</f>
        <v>22.311359159553511</v>
      </c>
      <c r="G68" s="255">
        <f>+'9.รายได้(แยกกลุ่ม)'!H9</f>
        <v>61.074523965856862</v>
      </c>
      <c r="H68" s="255">
        <f>+'9.รายได้(แยกกลุ่ม)'!I9</f>
        <v>1091.3073249264398</v>
      </c>
      <c r="I68" s="16" t="str">
        <f>+'9.รายได้(แยกกลุ่ม)'!R9</f>
        <v>โพธิ์ตาก,รพช.</v>
      </c>
      <c r="J68" s="15">
        <f>+'9.รายได้(แยกกลุ่ม)'!S9</f>
        <v>6.8451904705284228E-2</v>
      </c>
      <c r="K68" s="15">
        <f>+'9.รายได้(แยกกลุ่ม)'!T9</f>
        <v>-0.53972157745670868</v>
      </c>
      <c r="L68" s="15">
        <f>+'9.รายได้(แยกกลุ่ม)'!U9</f>
        <v>-0.1315539205637439</v>
      </c>
      <c r="M68" s="15">
        <f>+'9.รายได้(แยกกลุ่ม)'!V9</f>
        <v>-0.43318185459039837</v>
      </c>
      <c r="N68" s="15">
        <f>+'9.รายได้(แยกกลุ่ม)'!W9</f>
        <v>0.63875712503755555</v>
      </c>
      <c r="O68" s="15">
        <f>+'9.รายได้(แยกกลุ่ม)'!X9</f>
        <v>-3.9207018548031949E-2</v>
      </c>
      <c r="P68" s="15">
        <f>+'9.รายได้(แยกกลุ่ม)'!Y9</f>
        <v>-0.28147869992558994</v>
      </c>
    </row>
    <row r="69" spans="1:16">
      <c r="A69" s="255" t="str">
        <f>+'9.รายได้(แยกกลุ่ม)'!B18</f>
        <v>ศรีเชียงใหม่,รพช.</v>
      </c>
      <c r="B69" s="255">
        <f>+'9.รายได้(แยกกลุ่ม)'!C18</f>
        <v>1102.5070441808944</v>
      </c>
      <c r="C69" s="255">
        <f>+'9.รายได้(แยกกลุ่ม)'!D18</f>
        <v>138.71033450627743</v>
      </c>
      <c r="D69" s="255">
        <f>+'9.รายได้(แยกกลุ่ม)'!E18</f>
        <v>504.47908018867923</v>
      </c>
      <c r="E69" s="255">
        <f>+'9.รายได้(แยกกลุ่ม)'!F18</f>
        <v>2701.9400856423176</v>
      </c>
      <c r="F69" s="255">
        <f>+'9.รายได้(แยกกลุ่ม)'!G18</f>
        <v>22.171903881700555</v>
      </c>
      <c r="G69" s="255">
        <f>+'9.รายได้(แยกกลุ่ม)'!H18</f>
        <v>74.243984204335405</v>
      </c>
      <c r="H69" s="255">
        <f>+'9.รายได้(แยกกลุ่ม)'!I18</f>
        <v>1177.5025048872672</v>
      </c>
      <c r="I69" s="16" t="str">
        <f>+'9.รายได้(แยกกลุ่ม)'!R18</f>
        <v>ศรีเชียงใหม่,รพช.</v>
      </c>
      <c r="J69" s="15">
        <f>+'9.รายได้(แยกกลุ่ม)'!S18</f>
        <v>-0.1597472378932846</v>
      </c>
      <c r="K69" s="15">
        <f>+'9.รายได้(แยกกลุ่ม)'!T18</f>
        <v>-0.47993922213992773</v>
      </c>
      <c r="L69" s="15">
        <f>+'9.รายได้(แยกกลุ่ม)'!U18</f>
        <v>-0.34987855939958634</v>
      </c>
      <c r="M69" s="15">
        <f>+'9.รายได้(แยกกลุ่ม)'!V18</f>
        <v>0.15663755030221999</v>
      </c>
      <c r="N69" s="15">
        <f>+'9.รายได้(แยกกลุ่ม)'!W18</f>
        <v>0.47803909936394556</v>
      </c>
      <c r="O69" s="15">
        <f>+'9.รายได้(แยกกลุ่ม)'!X18</f>
        <v>0.59469227821073445</v>
      </c>
      <c r="P69" s="15">
        <f>+'9.รายได้(แยกกลุ่ม)'!Y18</f>
        <v>0.23737064893617257</v>
      </c>
    </row>
    <row r="70" spans="1:16">
      <c r="A70" s="255" t="str">
        <f>+'9.รายได้(แยกกลุ่ม)'!B21</f>
        <v>สระใคร,รพช.</v>
      </c>
      <c r="B70" s="255">
        <f>+'9.รายได้(แยกกลุ่ม)'!C21</f>
        <v>1378.8141294942561</v>
      </c>
      <c r="C70" s="255">
        <f>+'9.รายได้(แยกกลุ่ม)'!D21</f>
        <v>236.72556666169376</v>
      </c>
      <c r="D70" s="255">
        <f>+'9.รายได้(แยกกลุ่ม)'!E21</f>
        <v>571.19806282722516</v>
      </c>
      <c r="E70" s="255">
        <f>+'9.รายได้(แยกกลุ่ม)'!F21</f>
        <v>2317.2970036764709</v>
      </c>
      <c r="F70" s="255">
        <f>+'9.รายได้(แยกกลุ่ม)'!G21</f>
        <v>14.541182662305928</v>
      </c>
      <c r="G70" s="255">
        <f>+'9.รายได้(แยกกลุ่ม)'!H21</f>
        <v>43.305514830269537</v>
      </c>
      <c r="H70" s="255">
        <f>+'9.รายได้(แยกกลุ่ม)'!I21</f>
        <v>1050.3865706897409</v>
      </c>
      <c r="I70" s="16" t="str">
        <f>+'9.รายได้(แยกกลุ่ม)'!R21</f>
        <v>สระใคร,รพช.</v>
      </c>
      <c r="J70" s="15">
        <f>+'9.รายได้(แยกกลุ่ม)'!S21</f>
        <v>5.0834447593084996E-2</v>
      </c>
      <c r="K70" s="15">
        <f>+'9.รายได้(แยกกลุ่ม)'!T21</f>
        <v>-0.11245486664243222</v>
      </c>
      <c r="L70" s="15">
        <f>+'9.รายได้(แยกกลุ่ม)'!U21</f>
        <v>-0.26389790566833016</v>
      </c>
      <c r="M70" s="15">
        <f>+'9.รายได้(แยกกลุ่ม)'!V21</f>
        <v>-8.0191844750469119E-3</v>
      </c>
      <c r="N70" s="15">
        <f>+'9.รายได้(แยกกลุ่ม)'!W21</f>
        <v>-3.0645422217443149E-2</v>
      </c>
      <c r="O70" s="15">
        <f>+'9.รายได้(แยกกลุ่ม)'!X21</f>
        <v>-6.9837498029387213E-2</v>
      </c>
      <c r="P70" s="15">
        <f>+'9.รายได้(แยกกลุ่ม)'!Y21</f>
        <v>0.10379171782113465</v>
      </c>
    </row>
    <row r="71" spans="1:16">
      <c r="A71" s="255" t="str">
        <f>+'9.รายได้(แยกกลุ่ม)'!B23</f>
        <v>เฝ้าไร่,รพช.</v>
      </c>
      <c r="B71" s="255">
        <f>+'9.รายได้(แยกกลุ่ม)'!C23</f>
        <v>1213.6454655125033</v>
      </c>
      <c r="C71" s="255">
        <f>+'9.รายได้(แยกกลุ่ม)'!D23</f>
        <v>184.54283402033525</v>
      </c>
      <c r="D71" s="255">
        <f>+'9.รายได้(แยกกลุ่ม)'!E23</f>
        <v>432.03406880189794</v>
      </c>
      <c r="E71" s="255">
        <f>+'9.รายได้(แยกกลุ่ม)'!F23</f>
        <v>1295.1267167798251</v>
      </c>
      <c r="F71" s="255">
        <f>+'9.รายได้(แยกกลุ่ม)'!G23</f>
        <v>16.797097459293635</v>
      </c>
      <c r="G71" s="255">
        <f>+'9.รายได้(แยกกลุ่ม)'!H23</f>
        <v>35.092267757413673</v>
      </c>
      <c r="H71" s="255">
        <f>+'9.รายได้(แยกกลุ่ม)'!I23</f>
        <v>444.35729046441332</v>
      </c>
      <c r="I71" s="16" t="str">
        <f>+'9.รายได้(แยกกลุ่ม)'!R23</f>
        <v>เฝ้าไร่,รพช.</v>
      </c>
      <c r="J71" s="15">
        <f>+'9.รายได้(แยกกลุ่ม)'!S23</f>
        <v>-7.5045406741317627E-2</v>
      </c>
      <c r="K71" s="15">
        <f>+'9.รายได้(แยกกลุ่ม)'!T23</f>
        <v>-0.30810137434442991</v>
      </c>
      <c r="L71" s="15">
        <f>+'9.รายได้(แยกกลุ่ม)'!U23</f>
        <v>-0.44323833786546957</v>
      </c>
      <c r="M71" s="15">
        <f>+'9.รายได้(แยกกลุ่ม)'!V23</f>
        <v>-0.44558645064438418</v>
      </c>
      <c r="N71" s="15">
        <f>+'9.รายได้(แยกกลุ่ม)'!W23</f>
        <v>0.119739961580539</v>
      </c>
      <c r="O71" s="15">
        <f>+'9.รายได้(แยกกลุ่ม)'!X23</f>
        <v>-0.24625046705961526</v>
      </c>
      <c r="P71" s="15">
        <f>+'9.รายได้(แยกกลุ่ม)'!Y23</f>
        <v>-0.53305010683258713</v>
      </c>
    </row>
    <row r="72" spans="1:16">
      <c r="A72" s="255" t="str">
        <f>+'9.รายได้(แยกกลุ่ม)'!B24</f>
        <v>รัตนวาปี,รพช.</v>
      </c>
      <c r="B72" s="255">
        <f>+'9.รายได้(แยกกลุ่ม)'!C24</f>
        <v>1483.5459795398208</v>
      </c>
      <c r="C72" s="300">
        <f>+'9.รายได้(แยกกลุ่ม)'!D24</f>
        <v>96.129773750916527</v>
      </c>
      <c r="D72" s="255">
        <f>+'9.รายได้(แยกกลุ่ม)'!E24</f>
        <v>558.79639784946221</v>
      </c>
      <c r="E72" s="255">
        <f>+'9.รายได้(แยกกลุ่ม)'!F24</f>
        <v>2302.3876556962027</v>
      </c>
      <c r="F72" s="255">
        <f>+'9.รายได้(แยกกลุ่ม)'!G24</f>
        <v>18.155369764743117</v>
      </c>
      <c r="G72" s="255">
        <f>+'9.รายได้(แยกกลุ่ม)'!H24</f>
        <v>37.608885430952633</v>
      </c>
      <c r="H72" s="255">
        <f>+'9.รายได้(แยกกลุ่ม)'!I24</f>
        <v>504.56562934255089</v>
      </c>
      <c r="I72" s="16" t="str">
        <f>+'9.รายได้(แยกกลุ่ม)'!R24</f>
        <v>รัตนวาปี,รพช.</v>
      </c>
      <c r="J72" s="15">
        <f>+'9.รายได้(แยกกลุ่ม)'!S24</f>
        <v>0.13065364398353746</v>
      </c>
      <c r="K72" s="15">
        <f>+'9.รายได้(แยกกลุ่ม)'!T24</f>
        <v>-0.63958471378243342</v>
      </c>
      <c r="L72" s="15">
        <f>+'9.รายได้(แยกกลุ่ม)'!U24</f>
        <v>-0.27987991288688813</v>
      </c>
      <c r="M72" s="15">
        <f>+'9.รายได้(แยกกลุ่ม)'!V24</f>
        <v>-1.4401528708413309E-2</v>
      </c>
      <c r="N72" s="15">
        <f>+'9.รายได้(แยกกลุ่ม)'!W24</f>
        <v>0.21028606829961449</v>
      </c>
      <c r="O72" s="15">
        <f>+'9.รายได้(แยกกลุ่ม)'!X24</f>
        <v>-0.19219584143289825</v>
      </c>
      <c r="P72" s="15">
        <f>+'9.รายได้(แยกกลุ่ม)'!Y24</f>
        <v>-0.46978057573622428</v>
      </c>
    </row>
    <row r="73" spans="1:16">
      <c r="A73" s="255" t="str">
        <f>+'9.รายได้(แยกกลุ่ม)'!B52</f>
        <v>สังคม,รพช.</v>
      </c>
      <c r="B73" s="255">
        <f>+'9.รายได้(แยกกลุ่ม)'!C52</f>
        <v>1369.8910799146543</v>
      </c>
      <c r="C73" s="255">
        <f>+'9.รายได้(แยกกลุ่ม)'!D52</f>
        <v>794.10375812239351</v>
      </c>
      <c r="D73" s="255">
        <f>+'9.รายได้(แยกกลุ่ม)'!E52</f>
        <v>2048.5661850649353</v>
      </c>
      <c r="E73" s="255">
        <f>+'9.รายได้(แยกกลุ่ม)'!F52</f>
        <v>4156.1886428089138</v>
      </c>
      <c r="F73" s="255">
        <f>+'9.รายได้(แยกกลุ่ม)'!G52</f>
        <v>19.678129754613195</v>
      </c>
      <c r="G73" s="255">
        <f>+'9.รายได้(แยกกลุ่ม)'!H52</f>
        <v>75.50469121835134</v>
      </c>
      <c r="H73" s="255">
        <f>+'9.รายได้(แยกกลุ่ม)'!I52</f>
        <v>1274.1819959266802</v>
      </c>
      <c r="I73" s="16" t="str">
        <f>+'9.รายได้(แยกกลุ่ม)'!R52</f>
        <v>สังคม,รพช.</v>
      </c>
      <c r="J73" s="15">
        <f>+'9.รายได้(แยกกลุ่ม)'!S52</f>
        <v>7.1842800368494539E-2</v>
      </c>
      <c r="K73" s="15">
        <f>+'9.รายได้(แยกกลุ่ม)'!T52</f>
        <v>2.1372891229484576</v>
      </c>
      <c r="L73" s="15">
        <f>+'9.รายได้(แยกกลุ่ม)'!U52</f>
        <v>0.98039690051614925</v>
      </c>
      <c r="M73" s="15">
        <f>+'9.รายได้(แยกกลุ่ม)'!V52</f>
        <v>0.6961828656359762</v>
      </c>
      <c r="N73" s="15">
        <f>+'9.รายได้(แยกกลุ่ม)'!W52</f>
        <v>0.8389209539896797</v>
      </c>
      <c r="O73" s="15">
        <f>+'9.รายได้(แยกกลุ่ม)'!X52</f>
        <v>-3.1459311692281576E-2</v>
      </c>
      <c r="P73" s="15">
        <f>+'9.รายได้(แยกกลุ่ม)'!Y52</f>
        <v>0.27135128421863014</v>
      </c>
    </row>
    <row r="74" spans="1:16">
      <c r="A74" s="255" t="str">
        <f>+'9.รายได้(แยกกลุ่ม)'!B123</f>
        <v>โพนพิสัย,รพช.</v>
      </c>
      <c r="B74" s="255">
        <f>+'9.รายได้(แยกกลุ่ม)'!C123</f>
        <v>1284.022478254235</v>
      </c>
      <c r="C74" s="255">
        <f>+'9.รายได้(แยกกลุ่ม)'!D123</f>
        <v>486.8686114926158</v>
      </c>
      <c r="D74" s="300">
        <f>+'9.รายได้(แยกกลุ่ม)'!E123</f>
        <v>470.94488372093019</v>
      </c>
      <c r="E74" s="255">
        <f>+'9.รายได้(แยกกลุ่ม)'!F123</f>
        <v>3664.8755524032049</v>
      </c>
      <c r="F74" s="255">
        <f>+'9.รายได้(แยกกลุ่ม)'!G123</f>
        <v>14.269757986447241</v>
      </c>
      <c r="G74" s="255">
        <f>+'9.รายได้(แยกกลุ่ม)'!H123</f>
        <v>107.65372221939165</v>
      </c>
      <c r="H74" s="255">
        <f>+'9.รายได้(แยกกลุ่ม)'!I123</f>
        <v>1141.922543025247</v>
      </c>
      <c r="I74" s="16" t="str">
        <f>+'9.รายได้(แยกกลุ่ม)'!R123</f>
        <v>โพนพิสัย,รพช.</v>
      </c>
      <c r="J74" s="15">
        <f>+'9.รายได้(แยกกลุ่ม)'!S123</f>
        <v>0.71174581576218998</v>
      </c>
      <c r="K74" s="15">
        <f>+'9.รายได้(แยกกลุ่ม)'!T123</f>
        <v>0.45890250152324602</v>
      </c>
      <c r="L74" s="15">
        <f>+'9.รายได้(แยกกลุ่ม)'!U123</f>
        <v>-0.63335888220600256</v>
      </c>
      <c r="M74" s="15">
        <f>+'9.รายได้(แยกกลุ่ม)'!V123</f>
        <v>-0.15436039521822362</v>
      </c>
      <c r="N74" s="15">
        <f>+'9.รายได้(แยกกลุ่ม)'!W123</f>
        <v>-0.36972018314031113</v>
      </c>
      <c r="O74" s="15">
        <f>+'9.รายได้(แยกกลุ่ม)'!X123</f>
        <v>-3.9058574110126455E-2</v>
      </c>
      <c r="P74" s="15">
        <f>+'9.รายได้(แยกกลุ่ม)'!Y123</f>
        <v>0.33706867910604166</v>
      </c>
    </row>
    <row r="75" spans="1:16">
      <c r="A75" s="255" t="str">
        <f>+'9.รายได้(แยกกลุ่ม)'!B134</f>
        <v>สมเด็จพระยุพราชท่าบ่อ,รพท.</v>
      </c>
      <c r="B75" s="255">
        <f>+'9.รายได้(แยกกลุ่ม)'!C134</f>
        <v>2048.9610770440258</v>
      </c>
      <c r="C75" s="255">
        <f>+'9.รายได้(แยกกลุ่ม)'!D134</f>
        <v>1340.7374125593631</v>
      </c>
      <c r="D75" s="255">
        <f>+'9.รายได้(แยกกลุ่ม)'!E134</f>
        <v>2258.882575720862</v>
      </c>
      <c r="E75" s="255">
        <f>+'9.รายได้(แยกกลุ่ม)'!F134</f>
        <v>12404.011587774296</v>
      </c>
      <c r="F75" s="300">
        <f>+'9.รายได้(แยกกลุ่ม)'!G134</f>
        <v>31.048998549152049</v>
      </c>
      <c r="G75" s="255">
        <f>+'9.รายได้(แยกกลุ่ม)'!H134</f>
        <v>849.56159056826914</v>
      </c>
      <c r="H75" s="255">
        <f>+'9.รายได้(แยกกลุ่ม)'!I134</f>
        <v>2079.5362092478499</v>
      </c>
      <c r="I75" s="16" t="str">
        <f>+'9.รายได้(แยกกลุ่ม)'!R134</f>
        <v>สมเด็จพระยุพราชท่าบ่อ,รพท.</v>
      </c>
      <c r="J75" s="15">
        <f>+'9.รายได้(แยกกลุ่ม)'!S134</f>
        <v>0.12293102702483967</v>
      </c>
      <c r="K75" s="15">
        <f>+'9.รายได้(แยกกลุ่ม)'!T134</f>
        <v>0.37007627975753754</v>
      </c>
      <c r="L75" s="15">
        <f>+'9.รายได้(แยกกลุ่ม)'!U134</f>
        <v>-0.30923359509991621</v>
      </c>
      <c r="M75" s="15">
        <f>+'9.รายได้(แยกกลุ่ม)'!V134</f>
        <v>0.41167165399298222</v>
      </c>
      <c r="N75" s="15">
        <f>+'9.รายได้(แยกกลุ่ม)'!W134</f>
        <v>-0.40268750787471524</v>
      </c>
      <c r="O75" s="15">
        <f>+'9.รายได้(แยกกลุ่ม)'!X134</f>
        <v>1.513589646423656</v>
      </c>
      <c r="P75" s="15">
        <f>+'9.รายได้(แยกกลุ่ม)'!Y134</f>
        <v>0.44440914212847349</v>
      </c>
    </row>
    <row r="76" spans="1:16">
      <c r="A76" s="255" t="str">
        <f>+'9.รายได้(แยกกลุ่ม)'!B143</f>
        <v>หนองคาย,รพท.</v>
      </c>
      <c r="B76" s="255">
        <f>+'9.รายได้(แยกกลุ่ม)'!C143</f>
        <v>2044.7821660443428</v>
      </c>
      <c r="C76" s="255">
        <f>+'9.รายได้(แยกกลุ่ม)'!D143</f>
        <v>1388.015230378933</v>
      </c>
      <c r="D76" s="255">
        <f>+'9.รายได้(แยกกลุ่ม)'!E143</f>
        <v>2679.1842032319287</v>
      </c>
      <c r="E76" s="255">
        <f>+'9.รายได้(แยกกลุ่ม)'!F143</f>
        <v>14288.390200864835</v>
      </c>
      <c r="F76" s="255">
        <f>+'9.รายได้(แยกกลุ่ม)'!G143</f>
        <v>97.402813861491992</v>
      </c>
      <c r="G76" s="255">
        <f>+'9.รายได้(แยกกลุ่ม)'!H143</f>
        <v>738.59526367840056</v>
      </c>
      <c r="H76" s="255">
        <f>+'9.รายได้(แยกกลุ่ม)'!I143</f>
        <v>1937.7985943222625</v>
      </c>
      <c r="I76" s="16" t="str">
        <f>+'9.รายได้(แยกกลุ่ม)'!R143</f>
        <v>หนองคาย,รพท.</v>
      </c>
      <c r="J76" s="15">
        <f>+'9.รายได้(แยกกลุ่ม)'!S143</f>
        <v>0.11977886610774706</v>
      </c>
      <c r="K76" s="15">
        <f>+'9.รายได้(แยกกลุ่ม)'!T143</f>
        <v>-3.7824158247357911E-4</v>
      </c>
      <c r="L76" s="15">
        <f>+'9.รายได้(แยกกลุ่ม)'!U143</f>
        <v>-0.52343208267614749</v>
      </c>
      <c r="M76" s="15">
        <f>+'9.รายได้(แยกกลุ่ม)'!V143</f>
        <v>0.11133252628447736</v>
      </c>
      <c r="N76" s="15">
        <f>+'9.รายได้(แยกกลุ่ม)'!W143</f>
        <v>-0.11434585963545657</v>
      </c>
      <c r="O76" s="15">
        <f>+'9.รายได้(แยกกลุ่ม)'!X143</f>
        <v>0.39273423551591152</v>
      </c>
      <c r="P76" s="15">
        <f>+'9.รายได้(แยกกลุ่ม)'!Y143</f>
        <v>-0.13494807624333263</v>
      </c>
    </row>
    <row r="78" spans="1:16">
      <c r="A78" s="423" t="s">
        <v>88</v>
      </c>
      <c r="B78" s="432" t="s">
        <v>135</v>
      </c>
      <c r="C78" s="433"/>
      <c r="D78" s="433"/>
      <c r="E78" s="433"/>
      <c r="F78" s="433"/>
      <c r="G78" s="433"/>
      <c r="H78" s="434"/>
      <c r="I78" s="423" t="s">
        <v>88</v>
      </c>
      <c r="J78" s="432" t="s">
        <v>4</v>
      </c>
      <c r="K78" s="433"/>
      <c r="L78" s="433"/>
      <c r="M78" s="433"/>
      <c r="N78" s="433"/>
      <c r="O78" s="433"/>
      <c r="P78" s="434"/>
    </row>
    <row r="79" spans="1:16">
      <c r="A79" s="423"/>
      <c r="B79" s="12" t="s">
        <v>137</v>
      </c>
      <c r="C79" s="13" t="s">
        <v>138</v>
      </c>
      <c r="D79" s="12" t="s">
        <v>139</v>
      </c>
      <c r="E79" s="12" t="s">
        <v>140</v>
      </c>
      <c r="F79" s="12" t="s">
        <v>141</v>
      </c>
      <c r="G79" s="12" t="s">
        <v>142</v>
      </c>
      <c r="H79" s="12" t="s">
        <v>143</v>
      </c>
      <c r="I79" s="423"/>
      <c r="J79" s="12" t="s">
        <v>137</v>
      </c>
      <c r="K79" s="13" t="s">
        <v>138</v>
      </c>
      <c r="L79" s="12" t="s">
        <v>139</v>
      </c>
      <c r="M79" s="12" t="s">
        <v>140</v>
      </c>
      <c r="N79" s="12" t="s">
        <v>141</v>
      </c>
      <c r="O79" s="12" t="s">
        <v>142</v>
      </c>
      <c r="P79" s="12" t="s">
        <v>143</v>
      </c>
    </row>
    <row r="80" spans="1:16">
      <c r="A80" s="255" t="str">
        <f>+'9.รายได้(แยกกลุ่ม)'!B60</f>
        <v>นาวัง เฉลิมพระเกียรติ 80 พรรษา,รพช.</v>
      </c>
      <c r="B80" s="255">
        <f>+'9.รายได้(แยกกลุ่ม)'!C60</f>
        <v>1496.1967744874712</v>
      </c>
      <c r="C80" s="255">
        <f>+'9.รายได้(แยกกลุ่ม)'!D60</f>
        <v>249.55339582968287</v>
      </c>
      <c r="D80" s="255">
        <f>+'9.รายได้(แยกกลุ่ม)'!E60</f>
        <v>806.47416107382537</v>
      </c>
      <c r="E80" s="255">
        <f>+'9.รายได้(แยกกลุ่ม)'!F60</f>
        <v>2160.7757779980175</v>
      </c>
      <c r="F80" s="255">
        <f>+'9.รายได้(แยกกลุ่ม)'!G60</f>
        <v>5.5812431110035758</v>
      </c>
      <c r="G80" s="255">
        <f>+'9.รายได้(แยกกลุ่ม)'!H60</f>
        <v>62.349552383256707</v>
      </c>
      <c r="H80" s="255">
        <f>+'9.รายได้(แยกกลุ่ม)'!I60</f>
        <v>828.15258139127388</v>
      </c>
      <c r="I80" s="16" t="str">
        <f>+'9.รายได้(แยกกลุ่ม)'!R60</f>
        <v>นาวัง เฉลิมพระเกียรติ 80 พรรษา,รพช.</v>
      </c>
      <c r="J80" s="15">
        <f>+'9.รายได้(แยกกลุ่ม)'!S60</f>
        <v>0.17066806564568007</v>
      </c>
      <c r="K80" s="15">
        <f>+'9.รายได้(แยกกลุ่ม)'!T60</f>
        <v>-1.4082043658273409E-2</v>
      </c>
      <c r="L80" s="15">
        <f>+'9.รายได้(แยกกลุ่ม)'!U60</f>
        <v>-0.22036254401693178</v>
      </c>
      <c r="M80" s="15">
        <f>+'9.รายได้(แยกกลุ่ม)'!V60</f>
        <v>-0.1181654236357073</v>
      </c>
      <c r="N80" s="15">
        <f>+'9.รายได้(แยกกลุ่ม)'!W60</f>
        <v>-0.47843290830375118</v>
      </c>
      <c r="O80" s="15">
        <f>+'9.รายได้(แยกกลุ่ม)'!X60</f>
        <v>-0.20020759761374488</v>
      </c>
      <c r="P80" s="15">
        <f>+'9.รายได้(แยกกลุ่ม)'!Y60</f>
        <v>-0.17368723522494758</v>
      </c>
    </row>
    <row r="81" spans="1:16">
      <c r="A81" s="255" t="str">
        <f>+'9.รายได้(แยกกลุ่ม)'!B77</f>
        <v>โนนสัง,รพช.</v>
      </c>
      <c r="B81" s="255">
        <f>+'9.รายได้(แยกกลุ่ม)'!C77</f>
        <v>1154.3170434088111</v>
      </c>
      <c r="C81" s="255">
        <f>+'9.รายได้(แยกกลุ่ม)'!D77</f>
        <v>258.751758585706</v>
      </c>
      <c r="D81" s="255">
        <f>+'9.รายได้(แยกกลุ่ม)'!E77</f>
        <v>1107.4843483556638</v>
      </c>
      <c r="E81" s="255">
        <f>+'9.รายได้(แยกกลุ่ม)'!F77</f>
        <v>1675.5687131230927</v>
      </c>
      <c r="F81" s="300">
        <f>+'9.รายได้(แยกกลุ่ม)'!G77</f>
        <v>3.1205642927489845</v>
      </c>
      <c r="G81" s="255">
        <f>+'9.รายได้(แยกกลุ่ม)'!H77</f>
        <v>27.425190046780745</v>
      </c>
      <c r="H81" s="255">
        <f>+'9.รายได้(แยกกลุ่ม)'!I77</f>
        <v>764.15490340406245</v>
      </c>
      <c r="I81" s="16" t="str">
        <f>+'9.รายได้(แยกกลุ่ม)'!R77</f>
        <v>โนนสัง,รพช.</v>
      </c>
      <c r="J81" s="15">
        <f>+'9.รายได้(แยกกลุ่ม)'!S77</f>
        <v>2.5174965606413774E-2</v>
      </c>
      <c r="K81" s="15">
        <f>+'9.รายได้(แยกกลุ่ม)'!T77</f>
        <v>0.20452577925060397</v>
      </c>
      <c r="L81" s="15">
        <f>+'9.รายได้(แยกกลุ่ม)'!U77</f>
        <v>0.37829150402815936</v>
      </c>
      <c r="M81" s="15">
        <f>+'9.รายได้(แยกกลุ่ม)'!V77</f>
        <v>-9.375999486843152E-2</v>
      </c>
      <c r="N81" s="15">
        <f>+'9.รายได้(แยกกลุ่ม)'!W77</f>
        <v>-0.59498174435443452</v>
      </c>
      <c r="O81" s="15">
        <f>+'9.รายได้(แยกกลุ่ม)'!X77</f>
        <v>-0.42303817072914435</v>
      </c>
      <c r="P81" s="15">
        <f>+'9.รายได้(แยกกลุ่ม)'!Y77</f>
        <v>-2.3716843160353066E-2</v>
      </c>
    </row>
    <row r="82" spans="1:16">
      <c r="A82" s="255" t="str">
        <f>+'9.รายได้(แยกกลุ่ม)'!B78</f>
        <v>สุวรรณคูหา,รพช.</v>
      </c>
      <c r="B82" s="255">
        <f>+'9.รายได้(แยกกลุ่ม)'!C78</f>
        <v>1060.4317762832934</v>
      </c>
      <c r="C82" s="255">
        <f>+'9.รายได้(แยกกลุ่ม)'!D78</f>
        <v>243.45271875831148</v>
      </c>
      <c r="D82" s="255">
        <f>+'9.รายได้(แยกกลุ่ม)'!E78</f>
        <v>642.13898617511495</v>
      </c>
      <c r="E82" s="255">
        <f>+'9.รายได้(แยกกลุ่ม)'!F78</f>
        <v>1782.7784013928454</v>
      </c>
      <c r="F82" s="255">
        <f>+'9.รายได้(แยกกลุ่ม)'!G78</f>
        <v>4.9224176018379433</v>
      </c>
      <c r="G82" s="255">
        <f>+'9.รายได้(แยกกลุ่ม)'!H78</f>
        <v>23.039193985449621</v>
      </c>
      <c r="H82" s="300">
        <f>+'9.รายได้(แยกกลุ่ม)'!I78</f>
        <v>647.08563262282007</v>
      </c>
      <c r="I82" s="16" t="str">
        <f>+'9.รายได้(แยกกลุ่ม)'!R78</f>
        <v>สุวรรณคูหา,รพช.</v>
      </c>
      <c r="J82" s="15">
        <f>+'9.รายได้(แยกกลุ่ม)'!S78</f>
        <v>-5.8206654760309166E-2</v>
      </c>
      <c r="K82" s="15">
        <f>+'9.รายได้(แยกกลุ่ม)'!T78</f>
        <v>0.13330660002413891</v>
      </c>
      <c r="L82" s="15">
        <f>+'9.รายได้(แยกกลุ่ม)'!U78</f>
        <v>-0.2008422418208432</v>
      </c>
      <c r="M82" s="15">
        <f>+'9.รายได้(แยกกลุ่ม)'!V78</f>
        <v>-3.5775080440993805E-2</v>
      </c>
      <c r="N82" s="15">
        <f>+'9.รายได้(แยกกลุ่ม)'!W78</f>
        <v>-0.36111907859486592</v>
      </c>
      <c r="O82" s="15">
        <f>+'9.รายได้(แยกกลุ่ม)'!X78</f>
        <v>-0.51530926552935763</v>
      </c>
      <c r="P82" s="15">
        <f>+'9.รายได้(แยกกลุ่ม)'!Y78</f>
        <v>-0.17328436767415198</v>
      </c>
    </row>
    <row r="83" spans="1:16">
      <c r="A83" s="255" t="str">
        <f>+'9.รายได้(แยกกลุ่ม)'!B98</f>
        <v>นากลาง,รพช.</v>
      </c>
      <c r="B83" s="255">
        <f>+'9.รายได้(แยกกลุ่ม)'!C98</f>
        <v>1074.5384993248051</v>
      </c>
      <c r="C83" s="300">
        <f>+'9.รายได้(แยกกลุ่ม)'!D98</f>
        <v>153.78884897413928</v>
      </c>
      <c r="D83" s="255">
        <f>+'9.รายได้(แยกกลุ่ม)'!E98</f>
        <v>666.81930286090108</v>
      </c>
      <c r="E83" s="300">
        <f>+'9.รายได้(แยกกลุ่ม)'!F98</f>
        <v>1612.4635757223193</v>
      </c>
      <c r="F83" s="300">
        <f>+'9.รายได้(แยกกลุ่ม)'!G98</f>
        <v>3.7389314275806766</v>
      </c>
      <c r="G83" s="255">
        <f>+'9.รายได้(แยกกลุ่ม)'!H98</f>
        <v>47.2440454259769</v>
      </c>
      <c r="H83" s="255">
        <f>+'9.รายได้(แยกกลุ่ม)'!I98</f>
        <v>656.18270774949542</v>
      </c>
      <c r="I83" s="16" t="str">
        <f>+'9.รายได้(แยกกลุ่ม)'!R98</f>
        <v>นากลาง,รพช.</v>
      </c>
      <c r="J83" s="15">
        <f>+'9.รายได้(แยกกลุ่ม)'!S98</f>
        <v>-8.4808530067472562E-2</v>
      </c>
      <c r="K83" s="15">
        <f>+'9.รายได้(แยกกลุ่ม)'!T98</f>
        <v>-0.60280990481570329</v>
      </c>
      <c r="L83" s="15">
        <f>+'9.รายได้(แยกกลุ่ม)'!U98</f>
        <v>-0.47977232979037387</v>
      </c>
      <c r="M83" s="15">
        <f>+'9.รายได้(แยกกลุ่ม)'!V98</f>
        <v>-0.51908219736566852</v>
      </c>
      <c r="N83" s="15">
        <f>+'9.รายได้(แยกกลุ่ม)'!W98</f>
        <v>-0.73255815044557271</v>
      </c>
      <c r="O83" s="15">
        <f>+'9.รายได้(แยกกลุ่ม)'!X98</f>
        <v>-0.38558597160003799</v>
      </c>
      <c r="P83" s="15">
        <f>+'9.รายได้(แยกกลุ่ม)'!Y98</f>
        <v>-0.18283991578765751</v>
      </c>
    </row>
    <row r="84" spans="1:16">
      <c r="A84" s="255" t="str">
        <f>+'9.รายได้(แยกกลุ่ม)'!B109</f>
        <v>ศรีบุญเรือง,รพช.</v>
      </c>
      <c r="B84" s="255">
        <f>+'9.รายได้(แยกกลุ่ม)'!C109</f>
        <v>1082.6860901099719</v>
      </c>
      <c r="C84" s="255">
        <f>+'9.รายได้(แยกกลุ่ม)'!D109</f>
        <v>124.04099792950394</v>
      </c>
      <c r="D84" s="255">
        <f>+'9.รายได้(แยกกลุ่ม)'!E109</f>
        <v>725.72914577836423</v>
      </c>
      <c r="E84" s="300">
        <f>+'9.รายได้(แยกกลุ่ม)'!F109</f>
        <v>1750.3357883580629</v>
      </c>
      <c r="F84" s="255">
        <f>+'9.รายได้(แยกกลุ่ม)'!G109</f>
        <v>7.4807931570762056</v>
      </c>
      <c r="G84" s="255">
        <f>+'9.รายได้(แยกกลุ่ม)'!H109</f>
        <v>45.602323666636174</v>
      </c>
      <c r="H84" s="300">
        <f>+'9.รายได้(แยกกลุ่ม)'!I109</f>
        <v>618.97336622983744</v>
      </c>
      <c r="I84" s="16" t="str">
        <f>+'9.รายได้(แยกกลุ่ม)'!R109</f>
        <v>ศรีบุญเรือง,รพช.</v>
      </c>
      <c r="J84" s="15">
        <f>+'9.รายได้(แยกกลุ่ม)'!S109</f>
        <v>-5.2400324752724298E-2</v>
      </c>
      <c r="K84" s="15">
        <f>+'9.รายได้(แยกกลุ่ม)'!T109</f>
        <v>-0.66832441407877996</v>
      </c>
      <c r="L84" s="15">
        <f>+'9.รายได้(แยกกลุ่ม)'!U109</f>
        <v>-0.55426689508159366</v>
      </c>
      <c r="M84" s="15">
        <f>+'9.รายได้(แยกกลุ่ม)'!V109</f>
        <v>-0.51335842674951693</v>
      </c>
      <c r="N84" s="15">
        <f>+'9.รายได้(แยกกลุ่ม)'!W109</f>
        <v>-0.46307161522721374</v>
      </c>
      <c r="O84" s="15">
        <f>+'9.รายได้(แยกกลุ่ม)'!X109</f>
        <v>-0.42988887799995124</v>
      </c>
      <c r="P84" s="15">
        <f>+'9.รายได้(แยกกลุ่ม)'!Y109</f>
        <v>-0.35603631874522046</v>
      </c>
    </row>
    <row r="85" spans="1:16">
      <c r="A85" s="255" t="str">
        <f>+'9.รายได้(แยกกลุ่ม)'!B141</f>
        <v>หนองบัวลำภู,รพท.</v>
      </c>
      <c r="B85" s="255">
        <f>+'9.รายได้(แยกกลุ่ม)'!C141</f>
        <v>1748.4240038234475</v>
      </c>
      <c r="C85" s="255">
        <f>+'9.รายได้(แยกกลุ่ม)'!D141</f>
        <v>1349.8423614247795</v>
      </c>
      <c r="D85" s="255">
        <f>+'9.รายได้(แยกกลุ่ม)'!E141</f>
        <v>3143.6382116509794</v>
      </c>
      <c r="E85" s="300">
        <f>+'9.รายได้(แยกกลุ่ม)'!F141</f>
        <v>7711.3403479802228</v>
      </c>
      <c r="F85" s="255">
        <f>+'9.รายได้(แยกกลุ่ม)'!G141</f>
        <v>58.385597368286241</v>
      </c>
      <c r="G85" s="300">
        <f>+'9.รายได้(แยกกลุ่ม)'!H141</f>
        <v>280.20149808622591</v>
      </c>
      <c r="H85" s="255">
        <f>+'9.รายได้(แยกกลุ่ม)'!I141</f>
        <v>1850.7889064542969</v>
      </c>
      <c r="I85" s="16" t="str">
        <f>+'9.รายได้(แยกกลุ่ม)'!R141</f>
        <v>หนองบัวลำภู,รพท.</v>
      </c>
      <c r="J85" s="15">
        <f>+'9.รายได้(แยกกลุ่ม)'!S141</f>
        <v>-4.2515001847619971E-2</v>
      </c>
      <c r="K85" s="15">
        <f>+'9.รายได้(แยกกลุ่ม)'!T141</f>
        <v>-2.7869604467141165E-2</v>
      </c>
      <c r="L85" s="15">
        <f>+'9.รายได้(แยกกลุ่ม)'!U141</f>
        <v>-0.44081593436578764</v>
      </c>
      <c r="M85" s="15">
        <f>+'9.รายได้(แยกกลุ่ม)'!V141</f>
        <v>-0.40022191237179588</v>
      </c>
      <c r="N85" s="15">
        <f>+'9.รายได้(แยกกลุ่ม)'!W141</f>
        <v>-0.46911753370481302</v>
      </c>
      <c r="O85" s="15">
        <f>+'9.รายได้(แยกกลุ่ม)'!X141</f>
        <v>-0.47163725734713874</v>
      </c>
      <c r="P85" s="15">
        <f>+'9.รายได้(แยกกลุ่ม)'!Y141</f>
        <v>-0.1737900374751063</v>
      </c>
    </row>
    <row r="87" spans="1:16">
      <c r="A87" s="423" t="s">
        <v>45</v>
      </c>
      <c r="B87" s="432" t="s">
        <v>135</v>
      </c>
      <c r="C87" s="433"/>
      <c r="D87" s="433"/>
      <c r="E87" s="433"/>
      <c r="F87" s="433"/>
      <c r="G87" s="433"/>
      <c r="H87" s="434"/>
      <c r="I87" s="423" t="s">
        <v>45</v>
      </c>
      <c r="J87" s="432" t="s">
        <v>4</v>
      </c>
      <c r="K87" s="433"/>
      <c r="L87" s="433"/>
      <c r="M87" s="433"/>
      <c r="N87" s="433"/>
      <c r="O87" s="433"/>
      <c r="P87" s="434"/>
    </row>
    <row r="88" spans="1:16">
      <c r="A88" s="423"/>
      <c r="B88" s="12" t="s">
        <v>137</v>
      </c>
      <c r="C88" s="13" t="s">
        <v>138</v>
      </c>
      <c r="D88" s="12" t="s">
        <v>139</v>
      </c>
      <c r="E88" s="12" t="s">
        <v>140</v>
      </c>
      <c r="F88" s="12" t="s">
        <v>141</v>
      </c>
      <c r="G88" s="12" t="s">
        <v>142</v>
      </c>
      <c r="H88" s="12" t="s">
        <v>143</v>
      </c>
      <c r="I88" s="423"/>
      <c r="J88" s="12" t="s">
        <v>137</v>
      </c>
      <c r="K88" s="13" t="s">
        <v>138</v>
      </c>
      <c r="L88" s="12" t="s">
        <v>139</v>
      </c>
      <c r="M88" s="12" t="s">
        <v>140</v>
      </c>
      <c r="N88" s="12" t="s">
        <v>141</v>
      </c>
      <c r="O88" s="12" t="s">
        <v>142</v>
      </c>
      <c r="P88" s="12" t="s">
        <v>143</v>
      </c>
    </row>
    <row r="89" spans="1:16">
      <c r="A89" s="255" t="str">
        <f>+'9.รายได้(แยกกลุ่ม)'!B4</f>
        <v>ห้วยเกิ้ง,รพช.</v>
      </c>
      <c r="B89" s="255">
        <f>+'9.รายได้(แยกกลุ่ม)'!C4</f>
        <v>2022.2053518284984</v>
      </c>
      <c r="C89" s="255">
        <f>+'9.รายได้(แยกกลุ่ม)'!D4</f>
        <v>360.51351828499361</v>
      </c>
      <c r="D89" s="255">
        <f>+'9.รายได้(แยกกลุ่ม)'!E4</f>
        <v>1332.9269055374596</v>
      </c>
      <c r="E89" s="255">
        <f>+'9.รายได้(แยกกลุ่ม)'!F4</f>
        <v>23444.898447837149</v>
      </c>
      <c r="F89" s="255">
        <f>+'9.รายได้(แยกกลุ่ม)'!G4</f>
        <v>15.311861137897782</v>
      </c>
      <c r="G89" s="255">
        <f>+'9.รายได้(แยกกลุ่ม)'!H4</f>
        <v>102.07309546769527</v>
      </c>
      <c r="H89" s="255">
        <f>+'9.รายได้(แยกกลุ่ม)'!I4</f>
        <v>2513.931498108449</v>
      </c>
      <c r="I89" s="16" t="str">
        <f>+'9.รายได้(แยกกลุ่ม)'!R4</f>
        <v>ห้วยเกิ้ง,รพช.</v>
      </c>
      <c r="J89" s="15">
        <f>+'9.รายได้(แยกกลุ่ม)'!S4</f>
        <v>0.67059834710591137</v>
      </c>
      <c r="K89" s="15">
        <f>+'9.รายได้(แยกกลุ่ม)'!T4</f>
        <v>-8.9776488557912315E-2</v>
      </c>
      <c r="L89" s="15">
        <f>+'9.รายได้(แยกกลุ่ม)'!U4</f>
        <v>0.41789727514285063</v>
      </c>
      <c r="M89" s="15">
        <f>+'9.รายได้(แยกกลุ่ม)'!V4</f>
        <v>2.9506745979647659</v>
      </c>
      <c r="N89" s="15">
        <f>+'9.รายได้(แยกกลุ่ม)'!W4</f>
        <v>0.1246478243604137</v>
      </c>
      <c r="O89" s="15">
        <f>+'9.รายได้(แยกกลุ่ม)'!X4</f>
        <v>0.60576141003184958</v>
      </c>
      <c r="P89" s="15">
        <f>+'9.รายได้(แยกกลุ่ม)'!Y4</f>
        <v>0.65518299663263757</v>
      </c>
    </row>
    <row r="90" spans="1:16">
      <c r="A90" s="255" t="str">
        <f>+'9.รายได้(แยกกลุ่ม)'!B8</f>
        <v>ประจักษ์ศิลปาคม,รพช.</v>
      </c>
      <c r="B90" s="255">
        <f>+'9.รายได้(แยกกลุ่ม)'!C8</f>
        <v>1356.1958799346444</v>
      </c>
      <c r="C90" s="255">
        <f>+'9.รายได้(แยกกลุ่ม)'!D8</f>
        <v>231.57421072049755</v>
      </c>
      <c r="D90" s="255">
        <f>+'9.รายได้(แยกกลุ่ม)'!E8</f>
        <v>705.6303037974684</v>
      </c>
      <c r="E90" s="255">
        <f>+'9.รายได้(แยกกลุ่ม)'!F8</f>
        <v>2850.2671551724138</v>
      </c>
      <c r="F90" s="255">
        <f>+'9.รายได้(แยกกลุ่ม)'!G8</f>
        <v>9.7141930665828156</v>
      </c>
      <c r="G90" s="255">
        <f>+'9.รายได้(แยกกลุ่ม)'!H8</f>
        <v>41.222675104158483</v>
      </c>
      <c r="H90" s="300">
        <f>+'9.รายได้(แยกกลุ่ม)'!I8</f>
        <v>682.43809360670423</v>
      </c>
      <c r="I90" s="16" t="str">
        <f>+'9.รายได้(แยกกลุ่ม)'!R8</f>
        <v>ประจักษ์ศิลปาคม,รพช.</v>
      </c>
      <c r="J90" s="15">
        <f>+'9.รายได้(แยกกลุ่ม)'!S8</f>
        <v>0.12038997094040554</v>
      </c>
      <c r="K90" s="15">
        <f>+'9.รายได้(แยกกลุ่ม)'!T8</f>
        <v>-0.41532208765938217</v>
      </c>
      <c r="L90" s="15">
        <f>+'9.รายได้(แยกกลุ่ม)'!U8</f>
        <v>-0.24938773397388314</v>
      </c>
      <c r="M90" s="15">
        <f>+'9.รายได้(แยกกลุ่ม)'!V8</f>
        <v>-0.51970455012178751</v>
      </c>
      <c r="N90" s="15">
        <f>+'9.รายได้(แยกกลุ่ม)'!W8</f>
        <v>-0.28649783332287226</v>
      </c>
      <c r="O90" s="15">
        <f>+'9.รายได้(แยกกลุ่ม)'!X8</f>
        <v>-0.35150608887444029</v>
      </c>
      <c r="P90" s="15">
        <f>+'9.รายได้(แยกกลุ่ม)'!Y8</f>
        <v>-0.55067990928069399</v>
      </c>
    </row>
    <row r="91" spans="1:16">
      <c r="A91" s="255" t="str">
        <f>+'9.รายได้(แยกกลุ่ม)'!B16</f>
        <v>หนองแสง,รพช.</v>
      </c>
      <c r="B91" s="255">
        <f>+'9.รายได้(แยกกลุ่ม)'!C16</f>
        <v>1231.8540453214266</v>
      </c>
      <c r="C91" s="255">
        <f>+'9.รายได้(แยกกลุ่ม)'!D16</f>
        <v>240.34495223006388</v>
      </c>
      <c r="D91" s="255">
        <f>+'9.รายได้(แยกกลุ่ม)'!E16</f>
        <v>769.06968463886074</v>
      </c>
      <c r="E91" s="255">
        <f>+'9.รายได้(แยกกลุ่ม)'!F16</f>
        <v>3236.4887625628144</v>
      </c>
      <c r="F91" s="300">
        <f>+'9.รายได้(แยกกลุ่ม)'!G16</f>
        <v>10.377901202780741</v>
      </c>
      <c r="G91" s="255">
        <f>+'9.รายได้(แยกกลุ่ม)'!H16</f>
        <v>47.128094309780408</v>
      </c>
      <c r="H91" s="255">
        <f>+'9.รายได้(แยกกลุ่ม)'!I16</f>
        <v>1056.8805569158385</v>
      </c>
      <c r="I91" s="16" t="str">
        <f>+'9.รายได้(แยกกลุ่ม)'!R16</f>
        <v>หนองแสง,รพช.</v>
      </c>
      <c r="J91" s="15">
        <f>+'9.รายได้(แยกกลุ่ม)'!S16</f>
        <v>-6.1168117195421479E-2</v>
      </c>
      <c r="K91" s="15">
        <f>+'9.รายได้(แยกกลุ่ม)'!T16</f>
        <v>-9.8884857740342086E-2</v>
      </c>
      <c r="L91" s="15">
        <f>+'9.รายได้(แยกกลุ่ม)'!U16</f>
        <v>-8.9010408270603445E-3</v>
      </c>
      <c r="M91" s="15">
        <f>+'9.รายได้(แยกกลุ่ม)'!V16</f>
        <v>0.38546537497385258</v>
      </c>
      <c r="N91" s="15">
        <f>+'9.รายได้(แยกกลุ่ม)'!W16</f>
        <v>-0.30818102816574278</v>
      </c>
      <c r="O91" s="15">
        <f>+'9.รายได้(แยกกลุ่ม)'!X16</f>
        <v>1.226798222131887E-2</v>
      </c>
      <c r="P91" s="15">
        <f>+'9.รายได้(แยกกลุ่ม)'!Y16</f>
        <v>0.11061587990776926</v>
      </c>
    </row>
    <row r="92" spans="1:16">
      <c r="A92" s="255" t="str">
        <f>+'9.รายได้(แยกกลุ่ม)'!B17</f>
        <v>นายูง,รพช.</v>
      </c>
      <c r="B92" s="255">
        <f>+'9.รายได้(แยกกลุ่ม)'!C17</f>
        <v>1177.5855109927859</v>
      </c>
      <c r="C92" s="255">
        <f>+'9.รายได้(แยกกลุ่ม)'!D17</f>
        <v>393.59802172792854</v>
      </c>
      <c r="D92" s="255">
        <f>+'9.รายได้(แยกกลุ่ม)'!E17</f>
        <v>1099.3042264752792</v>
      </c>
      <c r="E92" s="255">
        <f>+'9.รายได้(แยกกลุ่ม)'!F17</f>
        <v>2145.6462122328667</v>
      </c>
      <c r="F92" s="255">
        <f>+'9.รายได้(แยกกลุ่ม)'!G17</f>
        <v>14.950760217603571</v>
      </c>
      <c r="G92" s="255">
        <f>+'9.รายได้(แยกกลุ่ม)'!H17</f>
        <v>33.032173594643602</v>
      </c>
      <c r="H92" s="255">
        <f>+'9.รายได้(แยกกลุ่ม)'!I17</f>
        <v>798.60087469941607</v>
      </c>
      <c r="I92" s="16" t="str">
        <f>+'9.รายได้(แยกกลุ่ม)'!R17</f>
        <v>นายูง,รพช.</v>
      </c>
      <c r="J92" s="15">
        <f>+'9.รายได้(แยกกลุ่ม)'!S17</f>
        <v>-0.10252774941346447</v>
      </c>
      <c r="K92" s="15">
        <f>+'9.รายได้(แยกกลุ่ม)'!T17</f>
        <v>0.47570038002286352</v>
      </c>
      <c r="L92" s="15">
        <f>+'9.รายได้(แยกกลุ่ม)'!U17</f>
        <v>0.41667172225840432</v>
      </c>
      <c r="M92" s="15">
        <f>+'9.รายได้(แยกกลุ่ม)'!V17</f>
        <v>-8.1498885959830347E-2</v>
      </c>
      <c r="N92" s="15">
        <f>+'9.รายได้(แยกกลุ่ม)'!W17</f>
        <v>-3.3418742595497032E-3</v>
      </c>
      <c r="O92" s="15">
        <f>+'9.รายได้(แยกกลุ่ม)'!X17</f>
        <v>-0.29049938889434357</v>
      </c>
      <c r="P92" s="15">
        <f>+'9.รายได้(แยกกลุ่ม)'!Y17</f>
        <v>-0.16079560046250824</v>
      </c>
    </row>
    <row r="93" spans="1:16">
      <c r="A93" s="255" t="str">
        <f>+'9.รายได้(แยกกลุ่ม)'!B22</f>
        <v>กู่แก้ว,รพช.</v>
      </c>
      <c r="B93" s="255">
        <f>+'9.รายได้(แยกกลุ่ม)'!C22</f>
        <v>1469.1282083218516</v>
      </c>
      <c r="C93" s="255">
        <f>+'9.รายได้(แยกกลุ่ม)'!D22</f>
        <v>359.12142243042166</v>
      </c>
      <c r="D93" s="255">
        <f>+'9.รายได้(แยกกลุ่ม)'!E22</f>
        <v>1565.4168783068783</v>
      </c>
      <c r="E93" s="255">
        <f>+'9.รายได้(แยกกลุ่ม)'!F22</f>
        <v>2434.300537735849</v>
      </c>
      <c r="F93" s="255">
        <f>+'9.รายได้(แยกกลุ่ม)'!G22</f>
        <v>12.818405186091844</v>
      </c>
      <c r="G93" s="255">
        <f>+'9.รายได้(แยกกลุ่ม)'!H22</f>
        <v>38.017679858561131</v>
      </c>
      <c r="H93" s="255">
        <f>+'9.รายได้(แยกกลุ่ม)'!I22</f>
        <v>833.0633430697161</v>
      </c>
      <c r="I93" s="16" t="str">
        <f>+'9.รายได้(แยกกลุ่ม)'!R22</f>
        <v>กู่แก้ว,รพช.</v>
      </c>
      <c r="J93" s="15">
        <f>+'9.รายได้(แยกกลุ่ม)'!S22</f>
        <v>0.11966544018632559</v>
      </c>
      <c r="K93" s="15">
        <f>+'9.รายได้(แยกกลุ่ม)'!T22</f>
        <v>0.34643872758398186</v>
      </c>
      <c r="L93" s="15">
        <f>+'9.รายได้(แยกกลุ่ม)'!U22</f>
        <v>1.0173504036766756</v>
      </c>
      <c r="M93" s="15">
        <f>+'9.รายได้(แยกกลุ่ม)'!V22</f>
        <v>4.2067300317960646E-2</v>
      </c>
      <c r="N93" s="15">
        <f>+'9.รายได้(แยกกลุ่ม)'!W22</f>
        <v>-0.1454904297970383</v>
      </c>
      <c r="O93" s="15">
        <f>+'9.รายได้(แยกกลุ่ม)'!X22</f>
        <v>-0.18341531430912919</v>
      </c>
      <c r="P93" s="15">
        <f>+'9.รายได้(แยกกลุ่ม)'!Y22</f>
        <v>-0.12458094556851879</v>
      </c>
    </row>
    <row r="94" spans="1:16">
      <c r="A94" s="255" t="str">
        <f>+'9.รายได้(แยกกลุ่ม)'!B31</f>
        <v>ทุ่งฝน,รพช.</v>
      </c>
      <c r="B94" s="255">
        <f>+'9.รายได้(แยกกลุ่ม)'!C31</f>
        <v>1185.499722966935</v>
      </c>
      <c r="C94" s="255">
        <f>+'9.รายได้(แยกกลุ่ม)'!D31</f>
        <v>186.88590056056543</v>
      </c>
      <c r="D94" s="255">
        <f>+'9.รายได้(แยกกลุ่ม)'!E31</f>
        <v>1089.8093525179854</v>
      </c>
      <c r="E94" s="255">
        <f>+'9.รายได้(แยกกลุ่ม)'!F31</f>
        <v>2177.9783389830509</v>
      </c>
      <c r="F94" s="255">
        <f>+'9.รายได้(แยกกลุ่ม)'!G31</f>
        <v>7.2289879398234493</v>
      </c>
      <c r="G94" s="255">
        <f>+'9.รายได้(แยกกลุ่ม)'!H31</f>
        <v>28.120259853288573</v>
      </c>
      <c r="H94" s="255">
        <f>+'9.รายได้(แยกกลุ่ม)'!I31</f>
        <v>930.17010561377856</v>
      </c>
      <c r="I94" s="16" t="str">
        <f>+'9.รายได้(แยกกลุ่ม)'!R31</f>
        <v>ทุ่งฝน,รพช.</v>
      </c>
      <c r="J94" s="15">
        <f>+'9.รายได้(แยกกลุ่ม)'!S31</f>
        <v>-1.3171990540289939E-2</v>
      </c>
      <c r="K94" s="15">
        <f>+'9.รายได้(แยกกลุ่ม)'!T31</f>
        <v>-0.74359838620412144</v>
      </c>
      <c r="L94" s="15">
        <f>+'9.รายได้(แยกกลุ่ม)'!U31</f>
        <v>-0.28505844346101716</v>
      </c>
      <c r="M94" s="15">
        <f>+'9.รายได้(แยกกลุ่ม)'!V31</f>
        <v>-8.1253574872825798</v>
      </c>
      <c r="N94" s="15">
        <f>+'9.รายได้(แยกกลุ่ม)'!W31</f>
        <v>-1.0345224032400624</v>
      </c>
      <c r="O94" s="15">
        <f>+'9.รายได้(แยกกลุ่ม)'!X31</f>
        <v>-1.7971961473980798</v>
      </c>
      <c r="P94" s="15">
        <f>+'9.รายได้(แยกกลุ่ม)'!Y31</f>
        <v>-1.6987304275984711</v>
      </c>
    </row>
    <row r="95" spans="1:16">
      <c r="A95" s="255" t="str">
        <f>+'9.รายได้(แยกกลุ่ม)'!B32</f>
        <v>ไชยวาน,รพช.</v>
      </c>
      <c r="B95" s="255">
        <f>+'9.รายได้(แยกกลุ่ม)'!C32</f>
        <v>1292.6578154233425</v>
      </c>
      <c r="C95" s="255">
        <f>+'9.รายได้(แยกกลุ่ม)'!D32</f>
        <v>227.43353675545123</v>
      </c>
      <c r="D95" s="255">
        <f>+'9.รายได้(แยกกลุ่ม)'!E32</f>
        <v>759.48846153846159</v>
      </c>
      <c r="E95" s="300">
        <f>+'9.รายได้(แยกกลุ่ม)'!F32</f>
        <v>1317.3736238749411</v>
      </c>
      <c r="F95" s="255">
        <f>+'9.รายได้(แยกกลุ่ม)'!G32</f>
        <v>4.6528846153846155</v>
      </c>
      <c r="G95" s="255">
        <f>+'9.รายได้(แยกกลุ่ม)'!H32</f>
        <v>40.549049089068824</v>
      </c>
      <c r="H95" s="255">
        <f>+'9.รายได้(แยกกลุ่ม)'!I32</f>
        <v>810.16626152328467</v>
      </c>
      <c r="I95" s="16" t="str">
        <f>+'9.รายได้(แยกกลุ่ม)'!R32</f>
        <v>ไชยวาน,รพช.</v>
      </c>
      <c r="J95" s="15">
        <f>+'9.รายได้(แยกกลุ่ม)'!S32</f>
        <v>7.6028036273386182E-2</v>
      </c>
      <c r="K95" s="15">
        <f>+'9.รายได้(แยกกลุ่ม)'!T32</f>
        <v>-2.5965954514991712E-2</v>
      </c>
      <c r="L95" s="15">
        <f>+'9.รายได้(แยกกลุ่ม)'!U32</f>
        <v>-0.10949005539137467</v>
      </c>
      <c r="M95" s="15">
        <f>+'9.รายได้(แยกกลุ่ม)'!V32</f>
        <v>-0.49667692437306099</v>
      </c>
      <c r="N95" s="15">
        <f>+'9.รายได้(แยกกลุ่ม)'!W32</f>
        <v>-0.40447991000858713</v>
      </c>
      <c r="O95" s="15">
        <f>+'9.รายได้(แยกกลุ่ม)'!X32</f>
        <v>-1.4580114500254976E-2</v>
      </c>
      <c r="P95" s="15">
        <f>+'9.รายได้(แยกกลุ่ม)'!Y32</f>
        <v>-0.13102182791847813</v>
      </c>
    </row>
    <row r="96" spans="1:16">
      <c r="A96" s="255" t="str">
        <f>+'9.รายได้(แยกกลุ่ม)'!B33</f>
        <v>สร้างคอม,รพช.</v>
      </c>
      <c r="B96" s="255">
        <f>+'9.รายได้(แยกกลุ่ม)'!C33</f>
        <v>1326.0188977369864</v>
      </c>
      <c r="C96" s="255">
        <f>+'9.รายได้(แยกกลุ่ม)'!D33</f>
        <v>230.46098753767944</v>
      </c>
      <c r="D96" s="255">
        <f>+'9.รายได้(แยกกลุ่ม)'!E33</f>
        <v>837.46318772136965</v>
      </c>
      <c r="E96" s="255">
        <f>+'9.รายได้(แยกกลุ่ม)'!F33</f>
        <v>4089.2681908302361</v>
      </c>
      <c r="F96" s="255">
        <f>+'9.รายได้(แยกกลุ่ม)'!G33</f>
        <v>4.6509136951611803</v>
      </c>
      <c r="G96" s="255">
        <f>+'9.รายได้(แยกกลุ่ม)'!H33</f>
        <v>36.85026007802341</v>
      </c>
      <c r="H96" s="255">
        <f>+'9.รายได้(แยกกลุ่ม)'!I33</f>
        <v>852.73973635668335</v>
      </c>
      <c r="I96" s="16" t="str">
        <f>+'9.รายได้(แยกกลุ่ม)'!R33</f>
        <v>สร้างคอม,รพช.</v>
      </c>
      <c r="J96" s="15">
        <f>+'9.รายได้(แยกกลุ่ม)'!S33</f>
        <v>0.10379830885565398</v>
      </c>
      <c r="K96" s="15">
        <f>+'9.รายได้(แยกกลุ่ม)'!T33</f>
        <v>-1.3000231979131695E-2</v>
      </c>
      <c r="L96" s="15">
        <f>+'9.รายได้(แยกกลุ่ม)'!U33</f>
        <v>-1.8063690659831252E-2</v>
      </c>
      <c r="M96" s="15">
        <f>+'9.รายได้(แยกกลุ่ม)'!V33</f>
        <v>0.56236849256021759</v>
      </c>
      <c r="N96" s="15">
        <f>+'9.รายได้(แยกกลุ่ม)'!W33</f>
        <v>-0.40473216698159376</v>
      </c>
      <c r="O96" s="15">
        <f>+'9.รายได้(แยกกลุ่ม)'!X33</f>
        <v>-0.10446780177365801</v>
      </c>
      <c r="P96" s="15">
        <f>+'9.รายได้(แยกกลุ่ม)'!Y33</f>
        <v>-8.5357842515869281E-2</v>
      </c>
    </row>
    <row r="97" spans="1:16">
      <c r="A97" s="255" t="str">
        <f>+'9.รายได้(แยกกลุ่ม)'!B34</f>
        <v>พิบูลย์รักษ์,รพช.</v>
      </c>
      <c r="B97" s="255">
        <f>+'9.รายได้(แยกกลุ่ม)'!C34</f>
        <v>1276.4430092927205</v>
      </c>
      <c r="C97" s="255">
        <f>+'9.รายได้(แยกกลุ่ม)'!D34</f>
        <v>364.74572225090344</v>
      </c>
      <c r="D97" s="255">
        <f>+'9.รายได้(แยกกลุ่ม)'!E34</f>
        <v>1369.4677336747759</v>
      </c>
      <c r="E97" s="255">
        <f>+'9.รายได้(แยกกลุ่ม)'!F34</f>
        <v>3852.1866036249012</v>
      </c>
      <c r="F97" s="255">
        <f>+'9.รายได้(แยกกลุ่ม)'!G34</f>
        <v>10.404715605250365</v>
      </c>
      <c r="G97" s="255">
        <f>+'9.รายได้(แยกกลุ่ม)'!H34</f>
        <v>40.322152001296388</v>
      </c>
      <c r="H97" s="255">
        <f>+'9.รายได้(แยกกลุ่ม)'!I34</f>
        <v>1178.2092359318533</v>
      </c>
      <c r="I97" s="16" t="str">
        <f>+'9.รายได้(แยกกลุ่ม)'!R34</f>
        <v>พิบูลย์รักษ์,รพช.</v>
      </c>
      <c r="J97" s="15">
        <f>+'9.รายได้(แยกกลุ่ม)'!S34</f>
        <v>6.2530584905273856E-2</v>
      </c>
      <c r="K97" s="15">
        <f>+'9.รายได้(แยกกลุ่ม)'!T34</f>
        <v>0.56210362150507831</v>
      </c>
      <c r="L97" s="15">
        <f>+'9.รายได้(แยกกลุ่ม)'!U34</f>
        <v>0.60571845053141182</v>
      </c>
      <c r="M97" s="15">
        <f>+'9.รายได้(แยกกลุ่ม)'!V34</f>
        <v>0.47178778600583049</v>
      </c>
      <c r="N97" s="15">
        <f>+'9.รายได้(แยกกลุ่ม)'!W34</f>
        <v>0.3316937095508794</v>
      </c>
      <c r="O97" s="15">
        <f>+'9.รายได้(แยกกลุ่ม)'!X34</f>
        <v>-2.0094150150309565E-2</v>
      </c>
      <c r="P97" s="15">
        <f>+'9.รายได้(แยกกลุ่ม)'!Y34</f>
        <v>0.26373826804956707</v>
      </c>
    </row>
    <row r="98" spans="1:16">
      <c r="A98" s="255" t="str">
        <f>+'9.รายได้(แยกกลุ่ม)'!B66</f>
        <v>ศรีธาตุ,รพช.</v>
      </c>
      <c r="B98" s="255">
        <f>+'9.รายได้(แยกกลุ่ม)'!C66</f>
        <v>929.4606745164001</v>
      </c>
      <c r="C98" s="300">
        <f>+'9.รายได้(แยกกลุ่ม)'!D66</f>
        <v>205.41975777964677</v>
      </c>
      <c r="D98" s="255">
        <f>+'9.รายได้(แยกกลุ่ม)'!E66</f>
        <v>645.30710723192021</v>
      </c>
      <c r="E98" s="300">
        <f>+'9.รายได้(แยกกลุ่ม)'!F66</f>
        <v>1828.0363172350653</v>
      </c>
      <c r="F98" s="300">
        <f>+'9.รายได้(แยกกลุ่ม)'!G66</f>
        <v>6.6952437843739059</v>
      </c>
      <c r="G98" s="255">
        <f>+'9.รายได้(แยกกลุ่ม)'!H66</f>
        <v>20.473582301687024</v>
      </c>
      <c r="H98" s="255">
        <f>+'9.รายได้(แยกกลุ่ม)'!I66</f>
        <v>895.63412251191471</v>
      </c>
      <c r="I98" s="16" t="str">
        <f>+'9.รายได้(แยกกลุ่ม)'!R66</f>
        <v>ศรีธาตุ,รพช.</v>
      </c>
      <c r="J98" s="15">
        <f>+'9.รายได้(แยกกลุ่ม)'!S66</f>
        <v>-0.13585845814227335</v>
      </c>
      <c r="K98" s="15">
        <f>+'9.รายได้(แยกกลุ่ม)'!T66</f>
        <v>-0.36090793696164503</v>
      </c>
      <c r="L98" s="15">
        <f>+'9.รายได้(แยกกลุ่ม)'!U66</f>
        <v>-0.38010638932526936</v>
      </c>
      <c r="M98" s="15">
        <f>+'9.รายได้(แยกกลุ่ม)'!V66</f>
        <v>-0.3679129851852837</v>
      </c>
      <c r="N98" s="15">
        <f>+'9.รายได้(แยกกลุ่ม)'!W66</f>
        <v>-0.33958658857769436</v>
      </c>
      <c r="O98" s="15">
        <f>+'9.รายได้(แยกกลุ่ม)'!X66</f>
        <v>-0.66219770627228258</v>
      </c>
      <c r="P98" s="15">
        <f>+'9.รายได้(แยกกลุ่ม)'!Y66</f>
        <v>-0.12058465356643282</v>
      </c>
    </row>
    <row r="99" spans="1:16">
      <c r="A99" s="255" t="str">
        <f>+'9.รายได้(แยกกลุ่ม)'!B79</f>
        <v>โนนสะอาด,รพช.</v>
      </c>
      <c r="B99" s="255">
        <f>+'9.รายได้(แยกกลุ่ม)'!C79</f>
        <v>1091.2409620772878</v>
      </c>
      <c r="C99" s="255">
        <f>+'9.รายได้(แยกกลุ่ม)'!D79</f>
        <v>158.65474852276196</v>
      </c>
      <c r="D99" s="255">
        <f>+'9.รายได้(แยกกลุ่ม)'!E79</f>
        <v>810.58386866523915</v>
      </c>
      <c r="E99" s="255">
        <f>+'9.รายได้(แยกกลุ่ม)'!F79</f>
        <v>1940.8149152000001</v>
      </c>
      <c r="F99" s="255">
        <f>+'9.รายได้(แยกกลุ่ม)'!G79</f>
        <v>8.0520263311996452</v>
      </c>
      <c r="G99" s="255">
        <f>+'9.รายได้(แยกกลุ่ม)'!H79</f>
        <v>35.043009308806006</v>
      </c>
      <c r="H99" s="255">
        <f>+'9.รายได้(แยกกลุ่ม)'!I79</f>
        <v>920.52567869725635</v>
      </c>
      <c r="I99" s="16" t="str">
        <f>+'9.รายได้(แยกกลุ่ม)'!R79</f>
        <v>โนนสะอาด,รพช.</v>
      </c>
      <c r="J99" s="15">
        <f>+'9.รายได้(แยกกลุ่ม)'!S79</f>
        <v>-3.0844322923427682E-2</v>
      </c>
      <c r="K99" s="15">
        <f>+'9.รายได้(แยกกลุ่ม)'!T79</f>
        <v>-0.2614398617395699</v>
      </c>
      <c r="L99" s="15">
        <f>+'9.รายได้(แยกกลุ่ม)'!U79</f>
        <v>8.7915564155547268E-3</v>
      </c>
      <c r="M99" s="15">
        <f>+'9.รายได้(แยกกลุ่ม)'!V79</f>
        <v>4.9699785472815936E-2</v>
      </c>
      <c r="N99" s="15">
        <f>+'9.รายได้(แยกกลุ่ม)'!W79</f>
        <v>4.5073055104964087E-2</v>
      </c>
      <c r="O99" s="15">
        <f>+'9.รายได้(แยกกลุ่ม)'!X79</f>
        <v>-0.26277707758901586</v>
      </c>
      <c r="P99" s="15">
        <f>+'9.รายได้(แยกกลุ่ม)'!Y79</f>
        <v>0.17606222448763556</v>
      </c>
    </row>
    <row r="100" spans="1:16">
      <c r="A100" s="255" t="str">
        <f>+'9.รายได้(แยกกลุ่ม)'!B88</f>
        <v>กุดจับ,รพช.</v>
      </c>
      <c r="B100" s="255">
        <f>+'9.รายได้(แยกกลุ่ม)'!C88</f>
        <v>1045.4092387591081</v>
      </c>
      <c r="C100" s="255">
        <f>+'9.รายได้(แยกกลุ่ม)'!D88</f>
        <v>357.18395529314193</v>
      </c>
      <c r="D100" s="255">
        <f>+'9.รายได้(แยกกลุ่ม)'!E88</f>
        <v>869.15088355948251</v>
      </c>
      <c r="E100" s="255">
        <f>+'9.รายได้(แยกกลุ่ม)'!F88</f>
        <v>2418.4076849272674</v>
      </c>
      <c r="F100" s="255">
        <f>+'9.รายได้(แยกกลุ่ม)'!G88</f>
        <v>15.351491360972101</v>
      </c>
      <c r="G100" s="255">
        <f>+'9.รายได้(แยกกลุ่ม)'!H88</f>
        <v>31.849290360099779</v>
      </c>
      <c r="H100" s="300">
        <f>+'9.รายได้(แยกกลุ่ม)'!I88</f>
        <v>736.72365691830737</v>
      </c>
      <c r="I100" s="16" t="str">
        <f>+'9.รายได้(แยกกลุ่ม)'!R88</f>
        <v>กุดจับ,รพช.</v>
      </c>
      <c r="J100" s="15">
        <f>+'9.รายได้(แยกกลุ่ม)'!S88</f>
        <v>-0.1370431304122921</v>
      </c>
      <c r="K100" s="15">
        <f>+'9.รายได้(แยกกลุ่ม)'!T88</f>
        <v>5.6220095053482827E-2</v>
      </c>
      <c r="L100" s="15">
        <f>+'9.รายได้(แยกกลุ่ม)'!U88</f>
        <v>-0.20444390821642425</v>
      </c>
      <c r="M100" s="15">
        <f>+'9.รายได้(แยกกลุ่ม)'!V88</f>
        <v>7.6117654475896468E-2</v>
      </c>
      <c r="N100" s="15">
        <f>+'9.รายได้(แยกกลุ่ม)'!W88</f>
        <v>0.60276803083038422</v>
      </c>
      <c r="O100" s="15">
        <f>+'9.รายได้(แยกกลุ่ม)'!X88</f>
        <v>-0.21801126971037271</v>
      </c>
      <c r="P100" s="15">
        <f>+'9.รายได้(แยกกลุ่ม)'!Y88</f>
        <v>-8.8317540342883888E-2</v>
      </c>
    </row>
    <row r="101" spans="1:16">
      <c r="A101" s="255" t="str">
        <f>+'9.รายได้(แยกกลุ่ม)'!B89</f>
        <v>หนองวัวซอ,รพช.</v>
      </c>
      <c r="B101" s="255">
        <f>+'9.รายได้(แยกกลุ่ม)'!C89</f>
        <v>1029.0433347736625</v>
      </c>
      <c r="C101" s="300">
        <f>+'9.รายได้(แยกกลุ่ม)'!D89</f>
        <v>220.5864893004115</v>
      </c>
      <c r="D101" s="255">
        <f>+'9.รายได้(แยกกลุ่ม)'!E89</f>
        <v>1178.2681247175778</v>
      </c>
      <c r="E101" s="300">
        <f>+'9.รายได้(แยกกลุ่ม)'!F89</f>
        <v>1500.4301295828066</v>
      </c>
      <c r="F101" s="300">
        <f>+'9.รายได้(แยกกลุ่ม)'!G89</f>
        <v>4.0633382532246678</v>
      </c>
      <c r="G101" s="255">
        <f>+'9.รายได้(แยกกลุ่ม)'!H89</f>
        <v>33.516921003657835</v>
      </c>
      <c r="H101" s="255">
        <f>+'9.รายได้(แยกกลุ่ม)'!I89</f>
        <v>779.25737283950616</v>
      </c>
      <c r="I101" s="16" t="str">
        <f>+'9.รายได้(แยกกลุ่ม)'!R89</f>
        <v>หนองวัวซอ,รพช.</v>
      </c>
      <c r="J101" s="15">
        <f>+'9.รายได้(แยกกลุ่ม)'!S89</f>
        <v>-0.15055273865720972</v>
      </c>
      <c r="K101" s="15">
        <f>+'9.รายได้(แยกกลุ่ม)'!T89</f>
        <v>-0.34770899072109535</v>
      </c>
      <c r="L101" s="15">
        <f>+'9.รายได้(แยกกลุ่ม)'!U89</f>
        <v>7.8499029460317185E-2</v>
      </c>
      <c r="M101" s="15">
        <f>+'9.รายได้(แยกกลุ่ม)'!V89</f>
        <v>-0.33235435786329182</v>
      </c>
      <c r="N101" s="15">
        <f>+'9.รายได้(แยกกลุ่ม)'!W89</f>
        <v>-0.57576834083523998</v>
      </c>
      <c r="O101" s="15">
        <f>+'9.รายได้(แยกกลุ่ม)'!X89</f>
        <v>-0.17706629558995235</v>
      </c>
      <c r="P101" s="15">
        <f>+'9.รายได้(แยกกลุ่ม)'!Y89</f>
        <v>-3.5682821224999751E-2</v>
      </c>
    </row>
    <row r="102" spans="1:16">
      <c r="A102" s="255" t="str">
        <f>+'9.รายได้(แยกกลุ่ม)'!B90</f>
        <v>วังสามหมอ,รพช.</v>
      </c>
      <c r="B102" s="255">
        <f>+'9.รายได้(แยกกลุ่ม)'!C90</f>
        <v>1373.2277113048381</v>
      </c>
      <c r="C102" s="255">
        <f>+'9.รายได้(แยกกลุ่ม)'!D90</f>
        <v>530.4676429259581</v>
      </c>
      <c r="D102" s="255">
        <f>+'9.รายได้(แยกกลุ่ม)'!E90</f>
        <v>968.70622137404609</v>
      </c>
      <c r="E102" s="255">
        <f>+'9.รายได้(แยกกลุ่ม)'!F90</f>
        <v>3468.3525572320495</v>
      </c>
      <c r="F102" s="255">
        <f>+'9.รายได้(แยกกลุ่ม)'!G90</f>
        <v>10.589816679752841</v>
      </c>
      <c r="G102" s="255">
        <f>+'9.รายได้(แยกกลุ่ม)'!H90</f>
        <v>50.915427235175642</v>
      </c>
      <c r="H102" s="255">
        <f>+'9.รายได้(แยกกลุ่ม)'!I90</f>
        <v>850.96051037432142</v>
      </c>
      <c r="I102" s="16" t="str">
        <f>+'9.รายได้(แยกกลุ่ม)'!R90</f>
        <v>วังสามหมอ,รพช.</v>
      </c>
      <c r="J102" s="15">
        <f>+'9.รายได้(แยกกลุ่ม)'!S90</f>
        <v>0.13356209515169748</v>
      </c>
      <c r="K102" s="15">
        <f>+'9.รายได้(แยกกลุ่ม)'!T90</f>
        <v>0.56863312567951241</v>
      </c>
      <c r="L102" s="15">
        <f>+'9.รายได้(แยกกลุ่ม)'!U90</f>
        <v>-0.11331835456849143</v>
      </c>
      <c r="M102" s="15">
        <f>+'9.รายได้(แยกกลุ่ม)'!V90</f>
        <v>0.54331109764740904</v>
      </c>
      <c r="N102" s="15">
        <f>+'9.รายได้(แยกกลุ่ม)'!W90</f>
        <v>0.10562675818015363</v>
      </c>
      <c r="O102" s="15">
        <f>+'9.รายได้(แยกกลุ่ม)'!X90</f>
        <v>0.25011546083515862</v>
      </c>
      <c r="P102" s="15">
        <f>+'9.รายได้(แยกกลุ่ม)'!Y90</f>
        <v>5.3048539820627107E-2</v>
      </c>
    </row>
    <row r="103" spans="1:16">
      <c r="A103" s="255" t="str">
        <f>+'9.รายได้(แยกกลุ่ม)'!B91</f>
        <v>น้ำโสม,รพช.</v>
      </c>
      <c r="B103" s="255">
        <f>+'9.รายได้(แยกกลุ่ม)'!C91</f>
        <v>1015.033152432618</v>
      </c>
      <c r="C103" s="255">
        <f>+'9.รายได้(แยกกลุ่ม)'!D91</f>
        <v>279.0471153804919</v>
      </c>
      <c r="D103" s="255">
        <f>+'9.รายได้(แยกกลุ่ม)'!E91</f>
        <v>1339.2494302670623</v>
      </c>
      <c r="E103" s="255">
        <f>+'9.รายได้(แยกกลุ่ม)'!F91</f>
        <v>2117.7798024263434</v>
      </c>
      <c r="F103" s="255">
        <f>+'9.รายได้(แยกกลุ่ม)'!G91</f>
        <v>8.4435292713289343</v>
      </c>
      <c r="G103" s="255">
        <f>+'9.รายได้(แยกกลุ่ม)'!H91</f>
        <v>49.71142511212291</v>
      </c>
      <c r="H103" s="255">
        <f>+'9.รายได้(แยกกลุ่ม)'!I91</f>
        <v>825.81524755022838</v>
      </c>
      <c r="I103" s="16" t="str">
        <f>+'9.รายได้(แยกกลุ่ม)'!R91</f>
        <v>น้ำโสม,รพช.</v>
      </c>
      <c r="J103" s="15">
        <f>+'9.รายได้(แยกกลุ่ม)'!S91</f>
        <v>-0.1621177628095998</v>
      </c>
      <c r="K103" s="15">
        <f>+'9.รายได้(แยกกลุ่ม)'!T91</f>
        <v>-0.17483647749604736</v>
      </c>
      <c r="L103" s="15">
        <f>+'9.รายได้(แยกกลุ่ม)'!U91</f>
        <v>0.22584934655218347</v>
      </c>
      <c r="M103" s="15">
        <f>+'9.รายได้(แยกกลุ่ม)'!V91</f>
        <v>-5.7652583603990878E-2</v>
      </c>
      <c r="N103" s="15">
        <f>+'9.รายได้(แยกกลุ่ม)'!W91</f>
        <v>-0.11845576007869804</v>
      </c>
      <c r="O103" s="15">
        <f>+'9.รายได้(แยกกลุ่ม)'!X91</f>
        <v>0.2205538573951166</v>
      </c>
      <c r="P103" s="15">
        <f>+'9.รายได้(แยกกลุ่ม)'!Y91</f>
        <v>2.1931723026544163E-2</v>
      </c>
    </row>
    <row r="104" spans="1:16">
      <c r="A104" s="255" t="str">
        <f>+'9.รายได้(แยกกลุ่ม)'!B119</f>
        <v>หนองหาน,รพช.</v>
      </c>
      <c r="B104" s="255">
        <f>+'9.รายได้(แยกกลุ่ม)'!C119</f>
        <v>1400.470593265338</v>
      </c>
      <c r="C104" s="255">
        <f>+'9.รายได้(แยกกลุ่ม)'!D119</f>
        <v>367.44587369189577</v>
      </c>
      <c r="D104" s="255">
        <f>+'9.รายได้(แยกกลุ่ม)'!E119</f>
        <v>1010.8626107030429</v>
      </c>
      <c r="E104" s="255">
        <f>+'9.รายได้(แยกกลุ่ม)'!F119</f>
        <v>4845.3104994832938</v>
      </c>
      <c r="F104" s="255">
        <f>+'9.รายได้(แยกกลุ่ม)'!G119</f>
        <v>28.395495875233337</v>
      </c>
      <c r="G104" s="255">
        <f>+'9.รายได้(แยกกลุ่ม)'!H119</f>
        <v>130.26551996146202</v>
      </c>
      <c r="H104" s="255">
        <f>+'9.รายได้(แยกกลุ่ม)'!I119</f>
        <v>778.13931182105807</v>
      </c>
      <c r="I104" s="16" t="str">
        <f>+'9.รายได้(แยกกลุ่ม)'!R119</f>
        <v>หนองหาน,รพช.</v>
      </c>
      <c r="J104" s="15">
        <f>+'9.รายได้(แยกกลุ่ม)'!S119</f>
        <v>0.15805493191907954</v>
      </c>
      <c r="K104" s="15">
        <f>+'9.รายได้(แยกกลุ่ม)'!T119</f>
        <v>0.10105209423966292</v>
      </c>
      <c r="L104" s="15">
        <f>+'9.รายได้(แยกกลุ่ม)'!U119</f>
        <v>-0.21302086436096779</v>
      </c>
      <c r="M104" s="15">
        <f>+'9.รายได้(แยกกลุ่ม)'!V119</f>
        <v>0.1180151678387073</v>
      </c>
      <c r="N104" s="15">
        <f>+'9.รายได้(แยกกลุ่ม)'!W119</f>
        <v>0.25419842136635862</v>
      </c>
      <c r="O104" s="15">
        <f>+'9.รายได้(แยกกลุ่ม)'!X119</f>
        <v>0.16277943684054874</v>
      </c>
      <c r="P104" s="15">
        <f>+'9.รายได้(แยกกลุ่ม)'!Y119</f>
        <v>-8.8882421866626218E-2</v>
      </c>
    </row>
    <row r="105" spans="1:16">
      <c r="A105" s="255" t="str">
        <f>+'9.รายได้(แยกกลุ่ม)'!B120</f>
        <v>บ้านผือ,รพช.</v>
      </c>
      <c r="B105" s="255">
        <f>+'9.รายได้(แยกกลุ่ม)'!C120</f>
        <v>1114.2981975213286</v>
      </c>
      <c r="C105" s="255">
        <f>+'9.รายได้(แยกกลุ่ม)'!D120</f>
        <v>248.52907687626538</v>
      </c>
      <c r="D105" s="255">
        <f>+'9.รายได้(แยกกลุ่ม)'!E120</f>
        <v>2419.9077174177833</v>
      </c>
      <c r="E105" s="255">
        <f>+'9.รายได้(แยกกลุ่ม)'!F120</f>
        <v>4497.7470971039174</v>
      </c>
      <c r="F105" s="255">
        <f>+'9.รายได้(แยกกลุ่ม)'!G120</f>
        <v>33.710540244570176</v>
      </c>
      <c r="G105" s="255">
        <f>+'9.รายได้(แยกกลุ่ม)'!H120</f>
        <v>84.370304800146016</v>
      </c>
      <c r="H105" s="255">
        <f>+'9.รายได้(แยกกลุ่ม)'!I120</f>
        <v>805.62524008472894</v>
      </c>
      <c r="I105" s="16" t="str">
        <f>+'9.รายได้(แยกกลุ่ม)'!R120</f>
        <v>บ้านผือ,รพช.</v>
      </c>
      <c r="J105" s="15">
        <f>+'9.รายได้(แยกกลุ่ม)'!S120</f>
        <v>-7.8582206957038159E-2</v>
      </c>
      <c r="K105" s="15">
        <f>+'9.รายได้(แยกกลุ่ม)'!T120</f>
        <v>-0.2552822601472105</v>
      </c>
      <c r="L105" s="15">
        <f>+'9.รายได้(แยกกลุ่ม)'!U120</f>
        <v>0.88395224397029704</v>
      </c>
      <c r="M105" s="15">
        <f>+'9.รายได้(แยกกลุ่ม)'!V120</f>
        <v>3.7817798508669703E-2</v>
      </c>
      <c r="N105" s="15">
        <f>+'9.รายได้(แยกกลุ่ม)'!W120</f>
        <v>0.4889581975930043</v>
      </c>
      <c r="O105" s="15">
        <f>+'9.รายได้(แยกกลุ่ม)'!X120</f>
        <v>-0.24689161390825057</v>
      </c>
      <c r="P105" s="15">
        <f>+'9.รายได้(แยกกลุ่ม)'!Y120</f>
        <v>-5.6699351287996524E-2</v>
      </c>
    </row>
    <row r="106" spans="1:16">
      <c r="A106" s="255" t="str">
        <f>+'9.รายได้(แยกกลุ่ม)'!B121</f>
        <v>เพ็ญ,รพช.</v>
      </c>
      <c r="B106" s="255">
        <f>+'9.รายได้(แยกกลุ่ม)'!C121</f>
        <v>1031.3492021106854</v>
      </c>
      <c r="C106" s="300">
        <f>+'9.รายได้(แยกกลุ่ม)'!D121</f>
        <v>182.58682542396062</v>
      </c>
      <c r="D106" s="255">
        <f>+'9.รายได้(แยกกลุ่ม)'!E121</f>
        <v>1261.0003032820937</v>
      </c>
      <c r="E106" s="255">
        <f>+'9.รายได้(แยกกลุ่ม)'!F121</f>
        <v>3754.4129462125443</v>
      </c>
      <c r="F106" s="300">
        <f>+'9.รายได้(แยกกลุ่ม)'!G121</f>
        <v>11.402347886729748</v>
      </c>
      <c r="G106" s="300">
        <f>+'9.รายได้(แยกกลุ่ม)'!H121</f>
        <v>64.872923967041771</v>
      </c>
      <c r="H106" s="255">
        <f>+'9.รายได้(แยกกลุ่ม)'!I121</f>
        <v>619.78773317833702</v>
      </c>
      <c r="I106" s="16" t="str">
        <f>+'9.รายได้(แยกกลุ่ม)'!R121</f>
        <v>เพ็ญ,รพช.</v>
      </c>
      <c r="J106" s="15">
        <f>+'9.รายได้(แยกกลุ่ม)'!S121</f>
        <v>-0.14717307469461491</v>
      </c>
      <c r="K106" s="15">
        <f>+'9.รายได้(แยกกลุ่ม)'!T121</f>
        <v>-0.45287831240637616</v>
      </c>
      <c r="L106" s="15">
        <f>+'9.รายได้(แยกกลุ่ม)'!U121</f>
        <v>-1.8283080004996489E-2</v>
      </c>
      <c r="M106" s="15">
        <f>+'9.รายได้(แยกกลุ่ม)'!V121</f>
        <v>-0.13370038501283754</v>
      </c>
      <c r="N106" s="15">
        <f>+'9.รายได้(แยกกลุ่ม)'!W121</f>
        <v>-0.49637059404623018</v>
      </c>
      <c r="O106" s="15">
        <f>+'9.รายได้(แยกกลุ่ม)'!X121</f>
        <v>-0.42092963649235215</v>
      </c>
      <c r="P106" s="15">
        <f>+'9.รายได้(แยกกลุ่ม)'!Y121</f>
        <v>-0.27429511678484747</v>
      </c>
    </row>
    <row r="107" spans="1:16">
      <c r="A107" s="255" t="str">
        <f>+'9.รายได้(แยกกลุ่ม)'!B124</f>
        <v>สมเด็จพระยุพราชบ้านดุง,รพช.</v>
      </c>
      <c r="B107" s="255">
        <f>+'9.รายได้(แยกกลุ่ม)'!C124</f>
        <v>1363.2479362215438</v>
      </c>
      <c r="C107" s="255">
        <f>+'9.รายได้(แยกกลุ่ม)'!D124</f>
        <v>476.97363133041904</v>
      </c>
      <c r="D107" s="255">
        <f>+'9.รายได้(แยกกลุ่ม)'!E124</f>
        <v>1641.6208474576272</v>
      </c>
      <c r="E107" s="255">
        <f>+'9.รายได้(แยกกลุ่ม)'!F124</f>
        <v>4334.1118263220142</v>
      </c>
      <c r="F107" s="255">
        <f>+'9.รายได้(แยกกลุ่ม)'!G124</f>
        <v>34.910897405604651</v>
      </c>
      <c r="G107" s="255">
        <f>+'9.รายได้(แยกกลุ่ม)'!H124</f>
        <v>105.75437676228282</v>
      </c>
      <c r="H107" s="255">
        <f>+'9.รายได้(แยกกลุ่ม)'!I124</f>
        <v>655.32732390300225</v>
      </c>
      <c r="I107" s="16" t="str">
        <f>+'9.รายได้(แยกกลุ่ม)'!R124</f>
        <v>สมเด็จพระยุพราชบ้านดุง,รพช.</v>
      </c>
      <c r="J107" s="15">
        <f>+'9.รายได้(แยกกลุ่ม)'!S124</f>
        <v>0.12727536269714201</v>
      </c>
      <c r="K107" s="15">
        <f>+'9.รายได้(แยกกลุ่ม)'!T124</f>
        <v>0.42925217909458263</v>
      </c>
      <c r="L107" s="15">
        <f>+'9.รายได้(แยกกลุ่ม)'!U124</f>
        <v>0.27803852066573426</v>
      </c>
      <c r="M107" s="15">
        <f>+'9.รายได้(แยกกลุ่ม)'!V124</f>
        <v>6.0318415893103729E-5</v>
      </c>
      <c r="N107" s="15">
        <f>+'9.รายได้(แยกกลุ่ม)'!W124</f>
        <v>0.54197667851899967</v>
      </c>
      <c r="O107" s="15">
        <f>+'9.รายได้(แยกกลุ่ม)'!X124</f>
        <v>-5.6012560411613149E-2</v>
      </c>
      <c r="P107" s="15">
        <f>+'9.รายได้(แยกกลุ่ม)'!Y124</f>
        <v>-0.23268207226055979</v>
      </c>
    </row>
    <row r="108" spans="1:16">
      <c r="A108" s="255" t="str">
        <f>+'9.รายได้(แยกกลุ่ม)'!B131</f>
        <v>กุมภวาปี,รพท.</v>
      </c>
      <c r="B108" s="255">
        <f>+'9.รายได้(แยกกลุ่ม)'!C131</f>
        <v>2079.3109339537127</v>
      </c>
      <c r="C108" s="255">
        <f>+'9.รายได้(แยกกลุ่ม)'!D131</f>
        <v>901.14572191673199</v>
      </c>
      <c r="D108" s="255">
        <f>+'9.รายได้(แยกกลุ่ม)'!E131</f>
        <v>4482.4276114513605</v>
      </c>
      <c r="E108" s="255">
        <f>+'9.รายได้(แยกกลุ่ม)'!F131</f>
        <v>6871.9721658773242</v>
      </c>
      <c r="F108" s="255">
        <f>+'9.รายได้(แยกกลุ่ม)'!G131</f>
        <v>59.509934933249809</v>
      </c>
      <c r="G108" s="255">
        <f>+'9.รายได้(แยกกลุ่ม)'!H131</f>
        <v>170.96759433112791</v>
      </c>
      <c r="H108" s="255">
        <f>+'9.รายได้(แยกกลุ่ม)'!I131</f>
        <v>1462.1261357181702</v>
      </c>
      <c r="I108" s="16" t="str">
        <f>+'9.รายได้(แยกกลุ่ม)'!R131</f>
        <v>กุมภวาปี,รพท.</v>
      </c>
      <c r="J108" s="15">
        <f>+'9.รายได้(แยกกลุ่ม)'!S131</f>
        <v>0.13956423512795257</v>
      </c>
      <c r="K108" s="15">
        <f>+'9.รายได้(แยกกลุ่ม)'!T131</f>
        <v>-7.9134835324488839E-2</v>
      </c>
      <c r="L108" s="15">
        <f>+'9.รายได้(แยกกลุ่ม)'!U131</f>
        <v>0.37072658829953625</v>
      </c>
      <c r="M108" s="15">
        <f>+'9.รายได้(แยกกลุ่ม)'!V131</f>
        <v>-0.21791686141608449</v>
      </c>
      <c r="N108" s="15">
        <f>+'9.รายได้(แยกกลุ่ม)'!W131</f>
        <v>0.14483652298549729</v>
      </c>
      <c r="O108" s="15">
        <f>+'9.รายได้(แยกกลุ่ม)'!X131</f>
        <v>-0.49415983519543355</v>
      </c>
      <c r="P108" s="15">
        <f>+'9.รายได้(แยกกลุ่ม)'!Y131</f>
        <v>1.5567003827339445E-2</v>
      </c>
    </row>
    <row r="109" spans="1:16">
      <c r="A109" s="255" t="str">
        <f>+'9.รายได้(แยกกลุ่ม)'!B150</f>
        <v>อุดรธานี,รพศ.</v>
      </c>
      <c r="B109" s="255">
        <f>+'9.รายได้(แยกกลุ่ม)'!C150</f>
        <v>3371.7572857406949</v>
      </c>
      <c r="C109" s="255">
        <f>+'9.รายได้(แยกกลุ่ม)'!D150</f>
        <v>2111.2613198696763</v>
      </c>
      <c r="D109" s="255">
        <f>+'9.รายได้(แยกกลุ่ม)'!E150</f>
        <v>3110.0526327386447</v>
      </c>
      <c r="E109" s="255">
        <f>+'9.รายได้(แยกกลุ่ม)'!F150</f>
        <v>12332.157261155435</v>
      </c>
      <c r="F109" s="255">
        <f>+'9.รายได้(แยกกลุ่ม)'!G150</f>
        <v>104.89533359857072</v>
      </c>
      <c r="G109" s="255">
        <f>+'9.รายได้(แยกกลุ่ม)'!H150</f>
        <v>579.15483062340797</v>
      </c>
      <c r="H109" s="255">
        <f>+'9.รายได้(แยกกลุ่ม)'!I150</f>
        <v>2511.7949455445923</v>
      </c>
      <c r="I109" s="16" t="str">
        <f>+'9.รายได้(แยกกลุ่ม)'!R150</f>
        <v>อุดรธานี,รพศ.</v>
      </c>
      <c r="J109" s="15">
        <f>+'9.รายได้(แยกกลุ่ม)'!S150</f>
        <v>2.0376775353559272E-2</v>
      </c>
      <c r="K109" s="15">
        <f>+'9.รายได้(แยกกลุ่ม)'!T150</f>
        <v>-0.1085857380209192</v>
      </c>
      <c r="L109" s="15">
        <f>+'9.รายได้(แยกกลุ่ม)'!U150</f>
        <v>-0.30021201565730221</v>
      </c>
      <c r="M109" s="15">
        <f>+'9.รายได้(แยกกลุ่ม)'!V150</f>
        <v>-0.2582280626600153</v>
      </c>
      <c r="N109" s="15">
        <f>+'9.รายได้(แยกกลุ่ม)'!W150</f>
        <v>-0.19569023585803233</v>
      </c>
      <c r="O109" s="15">
        <f>+'9.รายได้(แยกกลุ่ม)'!X150</f>
        <v>8.0349660885994587E-2</v>
      </c>
      <c r="P109" s="15">
        <f>+'9.รายได้(แยกกลุ่ม)'!Y150</f>
        <v>-8.6256990476082707E-2</v>
      </c>
    </row>
  </sheetData>
  <mergeCells count="28">
    <mergeCell ref="A87:A88"/>
    <mergeCell ref="B87:H87"/>
    <mergeCell ref="I87:I88"/>
    <mergeCell ref="J87:P87"/>
    <mergeCell ref="A66:A67"/>
    <mergeCell ref="B66:H66"/>
    <mergeCell ref="I66:I67"/>
    <mergeCell ref="J66:P66"/>
    <mergeCell ref="A78:A79"/>
    <mergeCell ref="B78:H78"/>
    <mergeCell ref="I78:I79"/>
    <mergeCell ref="J78:P78"/>
    <mergeCell ref="A28:A29"/>
    <mergeCell ref="B28:H28"/>
    <mergeCell ref="I28:I29"/>
    <mergeCell ref="J28:P28"/>
    <mergeCell ref="A45:A46"/>
    <mergeCell ref="B45:H45"/>
    <mergeCell ref="I45:I46"/>
    <mergeCell ref="J45:P45"/>
    <mergeCell ref="A2:A3"/>
    <mergeCell ref="B2:H2"/>
    <mergeCell ref="I2:I3"/>
    <mergeCell ref="J2:P2"/>
    <mergeCell ref="A17:A18"/>
    <mergeCell ref="B17:H17"/>
    <mergeCell ref="I17:I18"/>
    <mergeCell ref="J17:P17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9" tint="0.39997558519241921"/>
  </sheetPr>
  <dimension ref="A1:Y109"/>
  <sheetViews>
    <sheetView topLeftCell="A73" zoomScale="70" zoomScaleNormal="70" workbookViewId="0">
      <selection activeCell="G42" sqref="G42"/>
    </sheetView>
  </sheetViews>
  <sheetFormatPr defaultRowHeight="14.4"/>
  <cols>
    <col min="1" max="1" width="20.5546875" style="11" customWidth="1"/>
    <col min="2" max="3" width="16.5546875" style="11" customWidth="1"/>
    <col min="4" max="5" width="13.5546875" style="11" customWidth="1"/>
    <col min="6" max="6" width="14.33203125" style="11" customWidth="1"/>
    <col min="7" max="7" width="13.5546875" style="11" customWidth="1"/>
    <col min="8" max="8" width="14.6640625" style="11" customWidth="1"/>
    <col min="9" max="12" width="13.5546875" style="11" customWidth="1"/>
    <col min="13" max="13" width="20.6640625" style="11" customWidth="1"/>
    <col min="14" max="14" width="16.6640625" style="11" customWidth="1"/>
    <col min="15" max="15" width="16.6640625" style="22" customWidth="1"/>
    <col min="16" max="19" width="13.5546875" style="11" customWidth="1"/>
    <col min="20" max="20" width="13.5546875" style="22" customWidth="1"/>
    <col min="21" max="24" width="13.5546875" style="11" customWidth="1"/>
  </cols>
  <sheetData>
    <row r="1" spans="1:25" ht="15">
      <c r="A1" s="174" t="s">
        <v>1376</v>
      </c>
      <c r="B1" s="174"/>
      <c r="C1" s="174"/>
      <c r="D1" s="174"/>
      <c r="E1" s="174"/>
      <c r="F1" s="174"/>
      <c r="G1" s="174"/>
      <c r="H1" s="174"/>
      <c r="I1" s="175"/>
      <c r="J1" s="176"/>
      <c r="K1" s="174"/>
      <c r="L1" s="177"/>
      <c r="M1" s="174"/>
      <c r="N1" s="174" t="s">
        <v>1377</v>
      </c>
      <c r="O1" s="174"/>
      <c r="P1" s="174"/>
      <c r="Q1" s="177"/>
      <c r="R1" s="176"/>
      <c r="S1" s="176"/>
      <c r="T1" s="176"/>
      <c r="U1" s="175"/>
      <c r="V1" s="176"/>
      <c r="W1" s="174"/>
      <c r="X1" s="177"/>
      <c r="Y1" s="176"/>
    </row>
    <row r="2" spans="1:25">
      <c r="A2" s="423" t="s">
        <v>51</v>
      </c>
      <c r="B2" s="435" t="s">
        <v>248</v>
      </c>
      <c r="C2" s="436"/>
      <c r="D2" s="436"/>
      <c r="E2" s="436"/>
      <c r="F2" s="436"/>
      <c r="G2" s="436"/>
      <c r="H2" s="436"/>
      <c r="I2" s="436"/>
      <c r="J2" s="436"/>
      <c r="K2" s="436"/>
      <c r="L2" s="437"/>
      <c r="M2" s="423" t="s">
        <v>51</v>
      </c>
      <c r="N2" s="435" t="s">
        <v>719</v>
      </c>
      <c r="O2" s="436"/>
      <c r="P2" s="436"/>
      <c r="Q2" s="436"/>
      <c r="R2" s="436"/>
      <c r="S2" s="436"/>
      <c r="T2" s="436"/>
      <c r="U2" s="436"/>
      <c r="V2" s="436"/>
      <c r="W2" s="436"/>
      <c r="X2" s="437"/>
    </row>
    <row r="3" spans="1:25">
      <c r="A3" s="423"/>
      <c r="B3" s="38" t="s">
        <v>5</v>
      </c>
      <c r="C3" s="38" t="s">
        <v>8</v>
      </c>
      <c r="D3" s="38" t="s">
        <v>11</v>
      </c>
      <c r="E3" s="38" t="s">
        <v>17</v>
      </c>
      <c r="F3" s="38" t="s">
        <v>20</v>
      </c>
      <c r="G3" s="38" t="s">
        <v>23</v>
      </c>
      <c r="H3" s="38" t="s">
        <v>26</v>
      </c>
      <c r="I3" s="38" t="s">
        <v>29</v>
      </c>
      <c r="J3" s="38" t="s">
        <v>32</v>
      </c>
      <c r="K3" s="38" t="s">
        <v>35</v>
      </c>
      <c r="L3" s="38" t="s">
        <v>38</v>
      </c>
      <c r="M3" s="423"/>
      <c r="N3" s="38" t="s">
        <v>5</v>
      </c>
      <c r="O3" s="38" t="s">
        <v>8</v>
      </c>
      <c r="P3" s="38" t="s">
        <v>11</v>
      </c>
      <c r="Q3" s="38" t="s">
        <v>17</v>
      </c>
      <c r="R3" s="38" t="s">
        <v>20</v>
      </c>
      <c r="S3" s="38" t="s">
        <v>23</v>
      </c>
      <c r="T3" s="38" t="s">
        <v>26</v>
      </c>
      <c r="U3" s="38" t="s">
        <v>29</v>
      </c>
      <c r="V3" s="38" t="s">
        <v>32</v>
      </c>
      <c r="W3" s="38" t="s">
        <v>35</v>
      </c>
      <c r="X3" s="38" t="s">
        <v>38</v>
      </c>
    </row>
    <row r="4" spans="1:25">
      <c r="A4" s="255" t="str">
        <f>+'10.ค่าใช้จ่าย(แยกกลุ่ม)'!B10</f>
        <v>วังยาง,รพช.</v>
      </c>
      <c r="B4" s="296">
        <f>+'10.ค่าใช้จ่าย(แยกกลุ่ม)'!C10</f>
        <v>10232.356706282411</v>
      </c>
      <c r="C4" s="296">
        <f>+'10.ค่าใช้จ่าย(แยกกลุ่ม)'!D10</f>
        <v>70.702519453463012</v>
      </c>
      <c r="D4" s="296">
        <f>+'10.ค่าใช้จ่าย(แยกกลุ่ม)'!E10</f>
        <v>1332.1330965924269</v>
      </c>
      <c r="E4" s="300">
        <f>+'10.ค่าใช้จ่าย(แยกกลุ่ม)'!F10</f>
        <v>865.54489215630906</v>
      </c>
      <c r="F4" s="296">
        <f>+'10.ค่าใช้จ่าย(แยกกลุ่ม)'!G10</f>
        <v>906.20477917891571</v>
      </c>
      <c r="G4" s="296">
        <f>+'10.ค่าใช้จ่าย(แยกกลุ่ม)'!H10</f>
        <v>467.24726680798784</v>
      </c>
      <c r="H4" s="296">
        <f>+'10.ค่าใช้จ่าย(แยกกลุ่ม)'!I10</f>
        <v>488.68157105796183</v>
      </c>
      <c r="I4" s="296">
        <f>+'10.ค่าใช้จ่าย(แยกกลุ่ม)'!J10</f>
        <v>157.62647892784932</v>
      </c>
      <c r="J4" s="296">
        <f>+'10.ค่าใช้จ่าย(แยกกลุ่ม)'!K10</f>
        <v>301.74014275840074</v>
      </c>
      <c r="K4" s="296">
        <f>+'10.ค่าใช้จ่าย(แยกกลุ่ม)'!L10</f>
        <v>31.035812297734122</v>
      </c>
      <c r="L4" s="300">
        <f>+'10.ค่าใช้จ่าย(แยกกลุ่ม)'!M10</f>
        <v>1972.6689859882777</v>
      </c>
      <c r="M4" s="16" t="str">
        <f>+'10.ค่าใช้จ่าย(แยกกลุ่ม)'!Z10</f>
        <v>วังยาง,รพช.</v>
      </c>
      <c r="N4" s="15">
        <f>+'10.ค่าใช้จ่าย(แยกกลุ่ม)'!AA10</f>
        <v>-0.2351697723035347</v>
      </c>
      <c r="O4" s="15">
        <f>+'10.ค่าใช้จ่าย(แยกกลุ่ม)'!AB10</f>
        <v>-0.10199222434272265</v>
      </c>
      <c r="P4" s="15">
        <f>+'10.ค่าใช้จ่าย(แยกกลุ่ม)'!AC10</f>
        <v>-1.4709444791379009E-3</v>
      </c>
      <c r="Q4" s="15">
        <f>+'10.ค่าใช้จ่าย(แยกกลุ่ม)'!AD10</f>
        <v>0.43907430662459085</v>
      </c>
      <c r="R4" s="15">
        <f>+'10.ค่าใช้จ่าย(แยกกลุ่ม)'!AE10</f>
        <v>0.14208358171338509</v>
      </c>
      <c r="S4" s="15">
        <f>+'10.ค่าใช้จ่าย(แยกกลุ่ม)'!AF10</f>
        <v>-0.435201438811954</v>
      </c>
      <c r="T4" s="15">
        <f>+'10.ค่าใช้จ่าย(แยกกลุ่ม)'!AG10</f>
        <v>-0.29504871806617583</v>
      </c>
      <c r="U4" s="15">
        <f>+'10.ค่าใช้จ่าย(แยกกลุ่ม)'!AH10</f>
        <v>-0.15929298581410486</v>
      </c>
      <c r="V4" s="15">
        <f>+'10.ค่าใช้จ่าย(แยกกลุ่ม)'!AI10</f>
        <v>-0.30830737964426491</v>
      </c>
      <c r="W4" s="15">
        <f>+'10.ค่าใช้จ่าย(แยกกลุ่ม)'!AJ10</f>
        <v>-0.45271454626075835</v>
      </c>
      <c r="X4" s="15">
        <f>+'10.ค่าใช้จ่าย(แยกกลุ่ม)'!AK10</f>
        <v>2.7011285345269687</v>
      </c>
    </row>
    <row r="5" spans="1:25">
      <c r="A5" s="255" t="str">
        <f>+'10.ค่าใช้จ่าย(แยกกลุ่ม)'!B20</f>
        <v>นาทม,รพช.</v>
      </c>
      <c r="B5" s="300">
        <f>+'10.ค่าใช้จ่าย(แยกกลุ่ม)'!C20</f>
        <v>14393.35598591579</v>
      </c>
      <c r="C5" s="296">
        <f>+'10.ค่าใช้จ่าย(แยกกลุ่ม)'!D20</f>
        <v>30.908511161509448</v>
      </c>
      <c r="D5" s="296">
        <f>+'10.ค่าใช้จ่าย(แยกกลุ่ม)'!E20</f>
        <v>1633.0585081297493</v>
      </c>
      <c r="E5" s="300">
        <f>+'10.ค่าใช้จ่าย(แยกกลุ่ม)'!F20</f>
        <v>672.68006866094731</v>
      </c>
      <c r="F5" s="296">
        <f>+'10.ค่าใช้จ่าย(แยกกลุ่ม)'!G20</f>
        <v>546.26571357108514</v>
      </c>
      <c r="G5" s="296">
        <f>+'10.ค่าใช้จ่าย(แยกกลุ่ม)'!H20</f>
        <v>791.28996870549736</v>
      </c>
      <c r="H5" s="296">
        <f>+'10.ค่าใช้จ่าย(แยกกลุ่ม)'!I20</f>
        <v>570.18784280997011</v>
      </c>
      <c r="I5" s="296">
        <f>+'10.ค่าใช้จ่าย(แยกกลุ่ม)'!J20</f>
        <v>304.2087147947372</v>
      </c>
      <c r="J5" s="296">
        <f>+'10.ค่าใช้จ่าย(แยกกลุ่ม)'!K20</f>
        <v>339.49010740852714</v>
      </c>
      <c r="K5" s="296">
        <f>+'10.ค่าใช้จ่าย(แยกกลุ่ม)'!L20</f>
        <v>93.169294753623177</v>
      </c>
      <c r="L5" s="296">
        <f>+'10.ค่าใช้จ่าย(แยกกลุ่ม)'!M20</f>
        <v>696.37714023322667</v>
      </c>
      <c r="M5" s="16" t="str">
        <f>+'10.ค่าใช้จ่าย(แยกกลุ่ม)'!Z20</f>
        <v>นาทม,รพช.</v>
      </c>
      <c r="N5" s="15">
        <f>+'10.ค่าใช้จ่าย(แยกกลุ่ม)'!AA20</f>
        <v>0.3390133024327025</v>
      </c>
      <c r="O5" s="15">
        <f>+'10.ค่าใช้จ่าย(แยกกลุ่ม)'!AB20</f>
        <v>-0.5974699922484451</v>
      </c>
      <c r="P5" s="15">
        <f>+'10.ค่าใช้จ่าย(แยกกลุ่ม)'!AC20</f>
        <v>0.16358401655822122</v>
      </c>
      <c r="Q5" s="15">
        <f>+'10.ค่าใช้จ่าย(แยกกลุ่ม)'!AD20</f>
        <v>0.16537788988910893</v>
      </c>
      <c r="R5" s="15">
        <f>+'10.ค่าใช้จ่าย(แยกกลุ่ม)'!AE20</f>
        <v>-0.25390347662761914</v>
      </c>
      <c r="S5" s="15">
        <f>+'10.ค่าใช้จ่าย(แยกกลุ่ม)'!AF20</f>
        <v>0.21606934784549467</v>
      </c>
      <c r="T5" s="15">
        <f>+'10.ค่าใช้จ่าย(แยกกลุ่ม)'!AG20</f>
        <v>4.8165514195298485E-2</v>
      </c>
      <c r="U5" s="15">
        <f>+'10.ค่าใช้จ่าย(แยกกลุ่ม)'!AH20</f>
        <v>0.56514044322122314</v>
      </c>
      <c r="V5" s="15">
        <f>+'10.ค่าใช้จ่าย(แยกกลุ่ม)'!AI20</f>
        <v>0.11193447897804401</v>
      </c>
      <c r="W5" s="15">
        <f>+'10.ค่าใช้จ่าย(แยกกลุ่ม)'!AJ20</f>
        <v>7.3432685563789318E-2</v>
      </c>
      <c r="X5" s="15">
        <f>+'10.ค่าใช้จ่าย(แยกกลุ่ม)'!AK20</f>
        <v>0.79816113748742534</v>
      </c>
    </row>
    <row r="6" spans="1:25">
      <c r="A6" s="255" t="str">
        <f>+'10.ค่าใช้จ่าย(แยกกลุ่ม)'!B41</f>
        <v>ปลาปาก,รพช.</v>
      </c>
      <c r="B6" s="296">
        <f>+'10.ค่าใช้จ่าย(แยกกลุ่ม)'!C41</f>
        <v>11896.204225652022</v>
      </c>
      <c r="C6" s="300">
        <f>+'10.ค่าใช้จ่าย(แยกกลุ่ม)'!D41</f>
        <v>106.5005416128329</v>
      </c>
      <c r="D6" s="300">
        <f>+'10.ค่าใช้จ่าย(แยกกลุ่ม)'!E41</f>
        <v>1755.0263160969728</v>
      </c>
      <c r="E6" s="300">
        <f>+'10.ค่าใช้จ่าย(แยกกลุ่ม)'!F41</f>
        <v>939.86173252563481</v>
      </c>
      <c r="F6" s="296">
        <f>+'10.ค่าใช้จ่าย(แยกกลุ่ม)'!G41</f>
        <v>751.45469471664569</v>
      </c>
      <c r="G6" s="296">
        <f>+'10.ค่าใช้จ่าย(แยกกลุ่ม)'!H41</f>
        <v>789.70959595788884</v>
      </c>
      <c r="H6" s="300">
        <f>+'10.ค่าใช้จ่าย(แยกกลุ่ม)'!I41</f>
        <v>696.90023440435573</v>
      </c>
      <c r="I6" s="300">
        <f>+'10.ค่าใช้จ่าย(แยกกลุ่ม)'!J41</f>
        <v>362.41344068955613</v>
      </c>
      <c r="J6" s="300">
        <f>+'10.ค่าใช้จ่าย(แยกกลุ่ม)'!K41</f>
        <v>535.61982970267161</v>
      </c>
      <c r="K6" s="296">
        <f>+'10.ค่าใช้จ่าย(แยกกลุ่ม)'!L41</f>
        <v>28.634084013773581</v>
      </c>
      <c r="L6" s="300">
        <f>+'10.ค่าใช้จ่าย(แยกกลุ่ม)'!M41</f>
        <v>1685.6489143649126</v>
      </c>
      <c r="M6" s="16" t="str">
        <f>+'10.ค่าใช้จ่าย(แยกกลุ่ม)'!Z41</f>
        <v>ปลาปาก,รพช.</v>
      </c>
      <c r="N6" s="15">
        <f>+'10.ค่าใช้จ่าย(แยกกลุ่ม)'!AA41</f>
        <v>0.14757192057964524</v>
      </c>
      <c r="O6" s="15">
        <f>+'10.ค่าใช้จ่าย(แยกกลุ่ม)'!AB41</f>
        <v>0.58627581356412872</v>
      </c>
      <c r="P6" s="15">
        <f>+'10.ค่าใช้จ่าย(แยกกลุ่ม)'!AC41</f>
        <v>0.28033047128143224</v>
      </c>
      <c r="Q6" s="15">
        <f>+'10.ค่าใช้จ่าย(แยกกลุ่ม)'!AD41</f>
        <v>0.44826140270060599</v>
      </c>
      <c r="R6" s="15">
        <f>+'10.ค่าใช้จ่าย(แยกกลุ่ม)'!AE41</f>
        <v>0.12514317142887857</v>
      </c>
      <c r="S6" s="15">
        <f>+'10.ค่าใช้จ่าย(แยกกลุ่ม)'!AF41</f>
        <v>0.11973673219118533</v>
      </c>
      <c r="T6" s="15">
        <f>+'10.ค่าใช้จ่าย(แยกกลุ่ม)'!AG41</f>
        <v>1.4855094186356691E-2</v>
      </c>
      <c r="U6" s="15">
        <f>+'10.ค่าใช้จ่าย(แยกกลุ่ม)'!AH41</f>
        <v>0.96840973371127337</v>
      </c>
      <c r="V6" s="15">
        <f>+'10.ค่าใช้จ่าย(แยกกลุ่ม)'!AI41</f>
        <v>0.46445635833398596</v>
      </c>
      <c r="W6" s="15">
        <f>+'10.ค่าใช้จ่าย(แยกกลุ่ม)'!AJ41</f>
        <v>-0.49814173831354225</v>
      </c>
      <c r="X6" s="15">
        <f>+'10.ค่าใช้จ่าย(แยกกลุ่ม)'!AK41</f>
        <v>3.0070101929910367</v>
      </c>
    </row>
    <row r="7" spans="1:25">
      <c r="A7" s="255" t="str">
        <f>+'10.ค่าใช้จ่าย(แยกกลุ่ม)'!B42</f>
        <v>ท่าอุเทน,รพช.</v>
      </c>
      <c r="B7" s="296">
        <f>+'10.ค่าใช้จ่าย(แยกกลุ่ม)'!C42</f>
        <v>10885.826004139453</v>
      </c>
      <c r="C7" s="296">
        <f>+'10.ค่าใช้จ่าย(แยกกลุ่ม)'!D42</f>
        <v>102.75969040583949</v>
      </c>
      <c r="D7" s="296">
        <f>+'10.ค่าใช้จ่าย(แยกกลุ่ม)'!E42</f>
        <v>1463.086345232085</v>
      </c>
      <c r="E7" s="296">
        <f>+'10.ค่าใช้จ่าย(แยกกลุ่ม)'!F42</f>
        <v>584.50399563929227</v>
      </c>
      <c r="F7" s="300">
        <f>+'10.ค่าใช้จ่าย(แยกกลุ่ม)'!G42</f>
        <v>1162.3778931425456</v>
      </c>
      <c r="G7" s="296">
        <f>+'10.ค่าใช้จ่าย(แยกกลุ่ม)'!H42</f>
        <v>865.01697216428272</v>
      </c>
      <c r="H7" s="300">
        <f>+'10.ค่าใช้จ่าย(แยกกลุ่ม)'!I42</f>
        <v>964.69995997320814</v>
      </c>
      <c r="I7" s="300">
        <f>+'10.ค่าใช้จ่าย(แยกกลุ่ม)'!J42</f>
        <v>430.17939646034432</v>
      </c>
      <c r="J7" s="300">
        <f>+'10.ค่าใช้จ่าย(แยกกลุ่ม)'!K42</f>
        <v>461.88817640752501</v>
      </c>
      <c r="K7" s="296">
        <f>+'10.ค่าใช้จ่าย(แยกกลุ่ม)'!L42</f>
        <v>2.0031498470332907</v>
      </c>
      <c r="L7" s="300">
        <f>+'10.ค่าใช้จ่าย(แยกกลุ่ม)'!M42</f>
        <v>1031.5422242425584</v>
      </c>
      <c r="M7" s="16" t="str">
        <f>+'10.ค่าใช้จ่าย(แยกกลุ่ม)'!Z42</f>
        <v>ท่าอุเทน,รพช.</v>
      </c>
      <c r="N7" s="15">
        <f>+'10.ค่าใช้จ่าย(แยกกลุ่ม)'!AA42</f>
        <v>5.0105396453167091E-2</v>
      </c>
      <c r="O7" s="15">
        <f>+'10.ค่าใช้จ่าย(แยกกลุ่ม)'!AB42</f>
        <v>0.53055758244594253</v>
      </c>
      <c r="P7" s="15">
        <f>+'10.ค่าใช้จ่าย(แยกกลุ่ม)'!AC42</f>
        <v>6.7353812723637482E-2</v>
      </c>
      <c r="Q7" s="15">
        <f>+'10.ค่าใช้จ่าย(แยกกลุ่ม)'!AD42</f>
        <v>-9.932009431442454E-2</v>
      </c>
      <c r="R7" s="15">
        <f>+'10.ค่าใช้จ่าย(แยกกลุ่ม)'!AE42</f>
        <v>0.74041303924832813</v>
      </c>
      <c r="S7" s="15">
        <f>+'10.ค่าใช้จ่าย(แยกกลุ่ม)'!AF42</f>
        <v>0.22651577574700951</v>
      </c>
      <c r="T7" s="15">
        <f>+'10.ค่าใช้จ่าย(แยกกลุ่ม)'!AG42</f>
        <v>0.40483618803338084</v>
      </c>
      <c r="U7" s="15">
        <f>+'10.ค่าใช้จ่าย(แยกกลุ่ม)'!AH42</f>
        <v>1.3364732544782367</v>
      </c>
      <c r="V7" s="15">
        <f>+'10.ค่าใช้จ่าย(แยกกลุ่ม)'!AI42</f>
        <v>0.26286414219349408</v>
      </c>
      <c r="W7" s="15">
        <f>+'10.ค่าใช้จ่าย(แยกกลุ่ม)'!AJ42</f>
        <v>-0.96489158515962825</v>
      </c>
      <c r="X7" s="15">
        <f>+'10.ค่าใช้จ่าย(แยกกลุ่ม)'!AK42</f>
        <v>1.4521121639365113</v>
      </c>
    </row>
    <row r="8" spans="1:25">
      <c r="A8" s="255" t="str">
        <f>+'10.ค่าใช้จ่าย(แยกกลุ่ม)'!B57</f>
        <v>บ้านแพง,รพช.</v>
      </c>
      <c r="B8" s="296">
        <f>+'10.ค่าใช้จ่าย(แยกกลุ่ม)'!C57</f>
        <v>10018.154391902743</v>
      </c>
      <c r="C8" s="296">
        <f>+'10.ค่าใช้จ่าย(แยกกลุ่ม)'!D57</f>
        <v>59.258352974868068</v>
      </c>
      <c r="D8" s="296">
        <f>+'10.ค่าใช้จ่าย(แยกกลุ่ม)'!E57</f>
        <v>1598.811726173999</v>
      </c>
      <c r="E8" s="296">
        <f>+'10.ค่าใช้จ่าย(แยกกลุ่ม)'!F57</f>
        <v>438.48793985657039</v>
      </c>
      <c r="F8" s="296">
        <f>+'10.ค่าใช้จ่าย(แยกกลุ่ม)'!G57</f>
        <v>947.0211525414752</v>
      </c>
      <c r="G8" s="296">
        <f>+'10.ค่าใช้จ่าย(แยกกลุ่ม)'!H57</f>
        <v>690.95464233690825</v>
      </c>
      <c r="H8" s="296">
        <f>+'10.ค่าใช้จ่าย(แยกกลุ่ม)'!I57</f>
        <v>675.89750514709147</v>
      </c>
      <c r="I8" s="296">
        <f>+'10.ค่าใช้จ่าย(แยกกลุ่ม)'!J57</f>
        <v>200.99690647360302</v>
      </c>
      <c r="J8" s="296">
        <f>+'10.ค่าใช้จ่าย(แยกกลุ่ม)'!K57</f>
        <v>333.92084475803335</v>
      </c>
      <c r="K8" s="296">
        <f>+'10.ค่าใช้จ่าย(แยกกลุ่ม)'!L57</f>
        <v>63.336858470860847</v>
      </c>
      <c r="L8" s="296">
        <f>+'10.ค่าใช้จ่าย(แยกกลุ่ม)'!M57</f>
        <v>278.85582014246847</v>
      </c>
      <c r="M8" s="16" t="str">
        <f>+'10.ค่าใช้จ่าย(แยกกลุ่ม)'!Z57</f>
        <v>บ้านแพง,รพช.</v>
      </c>
      <c r="N8" s="15">
        <f>+'10.ค่าใช้จ่าย(แยกกลุ่ม)'!AA57</f>
        <v>-1.540063498745514E-2</v>
      </c>
      <c r="O8" s="15">
        <f>+'10.ค่าใช้จ่าย(แยกกลุ่ม)'!AB57</f>
        <v>-0.29293033673298269</v>
      </c>
      <c r="P8" s="15">
        <f>+'10.ค่าใช้จ่าย(แยกกลุ่ม)'!AC57</f>
        <v>0.10550348829807785</v>
      </c>
      <c r="Q8" s="15">
        <f>+'10.ค่าใช้จ่าย(แยกกลุ่ม)'!AD57</f>
        <v>-0.28999377907553398</v>
      </c>
      <c r="R8" s="15">
        <f>+'10.ค่าใช้จ่าย(แยกกลุ่ม)'!AE57</f>
        <v>0.2951799521568555</v>
      </c>
      <c r="S8" s="15">
        <f>+'10.ค่าใช้จ่าย(แยกกลุ่ม)'!AF57</f>
        <v>-0.11928172272232612</v>
      </c>
      <c r="T8" s="15">
        <f>+'10.ค่าใช้จ่าย(แยกกลุ่ม)'!AG57</f>
        <v>0.10126348670814651</v>
      </c>
      <c r="U8" s="15">
        <f>+'10.ค่าใช้จ่าย(แยกกลุ่ม)'!AH57</f>
        <v>-0.21907666908620332</v>
      </c>
      <c r="V8" s="15">
        <f>+'10.ค่าใช้จ่าย(แยกกลุ่ม)'!AI57</f>
        <v>-0.13431947291067411</v>
      </c>
      <c r="W8" s="15">
        <f>+'10.ค่าใช้จ่าย(แยกกลุ่ม)'!AJ57</f>
        <v>-9.6962530140390649E-2</v>
      </c>
      <c r="X8" s="15">
        <f>+'10.ค่าใช้จ่าย(แยกกลุ่ม)'!AK57</f>
        <v>-0.20346620414194738</v>
      </c>
    </row>
    <row r="9" spans="1:25">
      <c r="A9" s="255" t="str">
        <f>+'10.ค่าใช้จ่าย(แยกกลุ่ม)'!B58</f>
        <v>นาหว้า,รพช.</v>
      </c>
      <c r="B9" s="296">
        <f>+'10.ค่าใช้จ่าย(แยกกลุ่ม)'!C58</f>
        <v>9787.0629789816139</v>
      </c>
      <c r="C9" s="296">
        <f>+'10.ค่าใช้จ่าย(แยกกลุ่ม)'!D58</f>
        <v>48.576264865052671</v>
      </c>
      <c r="D9" s="296">
        <f>+'10.ค่าใช้จ่าย(แยกกลุ่ม)'!E58</f>
        <v>1543.5530126281269</v>
      </c>
      <c r="E9" s="296">
        <f>+'10.ค่าใช้จ่าย(แยกกลุ่ม)'!F58</f>
        <v>410.60905207415084</v>
      </c>
      <c r="F9" s="296">
        <f>+'10.ค่าใช้จ่าย(แยกกลุ่ม)'!G58</f>
        <v>708.57145909887117</v>
      </c>
      <c r="G9" s="296">
        <f>+'10.ค่าใช้จ่าย(แยกกลุ่ม)'!H58</f>
        <v>840.90242857226337</v>
      </c>
      <c r="H9" s="296">
        <f>+'10.ค่าใช้จ่าย(แยกกลุ่ม)'!I58</f>
        <v>1293.2660835588376</v>
      </c>
      <c r="I9" s="296">
        <f>+'10.ค่าใช้จ่าย(แยกกลุ่ม)'!J58</f>
        <v>366.39652667323219</v>
      </c>
      <c r="J9" s="296">
        <f>+'10.ค่าใช้จ่าย(แยกกลุ่ม)'!K58</f>
        <v>213.60753670507697</v>
      </c>
      <c r="K9" s="296">
        <f>+'10.ค่าใช้จ่าย(แยกกลุ่ม)'!L58</f>
        <v>34.866711091050362</v>
      </c>
      <c r="L9" s="296">
        <f>+'10.ค่าใช้จ่าย(แยกกลุ่ม)'!M58</f>
        <v>332.83307941382571</v>
      </c>
      <c r="M9" s="16" t="str">
        <f>+'10.ค่าใช้จ่าย(แยกกลุ่ม)'!Z58</f>
        <v>นาหว้า,รพช.</v>
      </c>
      <c r="N9" s="15">
        <f>+'10.ค่าใช้จ่าย(แยกกลุ่ม)'!AA58</f>
        <v>-3.8112648550142909E-2</v>
      </c>
      <c r="O9" s="15">
        <f>+'10.ค่าใช้จ่าย(แยกกลุ่ม)'!AB58</f>
        <v>-0.42038883099790197</v>
      </c>
      <c r="P9" s="15">
        <f>+'10.ค่าใช้จ่าย(แยกกลุ่ม)'!AC58</f>
        <v>6.7294673849354253E-2</v>
      </c>
      <c r="Q9" s="15">
        <f>+'10.ค่าใช้จ่าย(แยกกลุ่ม)'!AD58</f>
        <v>-0.33513569053710723</v>
      </c>
      <c r="R9" s="15">
        <f>+'10.ค่าใช้จ่าย(แยกกลุ่ม)'!AE58</f>
        <v>-3.0932365098152372E-2</v>
      </c>
      <c r="S9" s="15">
        <f>+'10.ค่าใช้จ่าย(แยกกลุ่ม)'!AF58</f>
        <v>7.1847691399780311E-2</v>
      </c>
      <c r="T9" s="15">
        <f>+'10.ค่าใช้จ่าย(แยกกลุ่ม)'!AG58</f>
        <v>1.1071637423953042</v>
      </c>
      <c r="U9" s="15">
        <f>+'10.ค่าใช้จ่าย(แยกกลุ่ม)'!AH58</f>
        <v>0.4235422876146776</v>
      </c>
      <c r="V9" s="15">
        <f>+'10.ค่าใช้จ่าย(แยกกลุ่ม)'!AI58</f>
        <v>-0.44622838655341263</v>
      </c>
      <c r="W9" s="15">
        <f>+'10.ค่าใช้จ่าย(แยกกลุ่ม)'!AJ58</f>
        <v>-0.50288114494226588</v>
      </c>
      <c r="X9" s="15">
        <f>+'10.ค่าใช้จ่าย(แยกกลุ่ม)'!AK58</f>
        <v>-4.9283619050259915E-2</v>
      </c>
    </row>
    <row r="10" spans="1:25">
      <c r="A10" s="255" t="str">
        <f>+'10.ค่าใช้จ่าย(แยกกลุ่ม)'!B70</f>
        <v>เรณูนคร,รพช.</v>
      </c>
      <c r="B10" s="296">
        <f>+'10.ค่าใช้จ่าย(แยกกลุ่ม)'!C70</f>
        <v>9592.6275666195979</v>
      </c>
      <c r="C10" s="296">
        <f>+'10.ค่าใช้จ่าย(แยกกลุ่ม)'!D70</f>
        <v>50.644749092138838</v>
      </c>
      <c r="D10" s="296">
        <f>+'10.ค่าใช้จ่าย(แยกกลุ่ม)'!E70</f>
        <v>2019.0819048921903</v>
      </c>
      <c r="E10" s="300">
        <f>+'10.ค่าใช้จ่าย(แยกกลุ่ม)'!F70</f>
        <v>1207.2680917225352</v>
      </c>
      <c r="F10" s="296">
        <f>+'10.ค่าใช้จ่าย(แยกกลุ่ม)'!G70</f>
        <v>669.69716675098027</v>
      </c>
      <c r="G10" s="296">
        <f>+'10.ค่าใช้จ่าย(แยกกลุ่ม)'!H70</f>
        <v>456.62901336436903</v>
      </c>
      <c r="H10" s="296">
        <f>+'10.ค่าใช้จ่าย(แยกกลุ่ม)'!I70</f>
        <v>407.52915624031073</v>
      </c>
      <c r="I10" s="296">
        <f>+'10.ค่าใช้จ่าย(แยกกลุ่ม)'!J70</f>
        <v>141.25391954018599</v>
      </c>
      <c r="J10" s="296">
        <f>+'10.ค่าใช้จ่าย(แยกกลุ่ม)'!K70</f>
        <v>299.26313866674354</v>
      </c>
      <c r="K10" s="296">
        <f>+'10.ค่าใช้จ่าย(แยกกลุ่ม)'!L70</f>
        <v>10.510859022936884</v>
      </c>
      <c r="L10" s="300">
        <f>+'10.ค่าใช้จ่าย(แยกกลุ่ม)'!M70</f>
        <v>838.66319762260002</v>
      </c>
      <c r="M10" s="16" t="str">
        <f>+'10.ค่าใช้จ่าย(แยกกลุ่ม)'!Z70</f>
        <v>เรณูนคร,รพช.</v>
      </c>
      <c r="N10" s="15">
        <f>+'10.ค่าใช้จ่าย(แยกกลุ่ม)'!AA70</f>
        <v>-5.7632506322378416E-2</v>
      </c>
      <c r="O10" s="15">
        <f>+'10.ค่าใช้จ่าย(แยกกลุ่ม)'!AB70</f>
        <v>-0.13636973648969644</v>
      </c>
      <c r="P10" s="15">
        <f>+'10.ค่าใช้จ่าย(แยกกลุ่ม)'!AC70</f>
        <v>0.20872892697804346</v>
      </c>
      <c r="Q10" s="15">
        <f>+'10.ค่าใช้จ่าย(แยกกลุ่ม)'!AD70</f>
        <v>0.75010539793269271</v>
      </c>
      <c r="R10" s="15">
        <f>+'10.ค่าใช้จ่าย(แยกกลุ่ม)'!AE70</f>
        <v>-0.18985248034480709</v>
      </c>
      <c r="S10" s="15">
        <f>+'10.ค่าใช้จ่าย(แยกกลุ่ม)'!AF70</f>
        <v>-0.29742776543592486</v>
      </c>
      <c r="T10" s="15">
        <f>+'10.ค่าใช้จ่าย(แยกกลุ่ม)'!AG70</f>
        <v>-0.49355748488605194</v>
      </c>
      <c r="U10" s="15">
        <f>+'10.ค่าใช้จ่าย(แยกกลุ่ม)'!AH70</f>
        <v>-0.46992042663813488</v>
      </c>
      <c r="V10" s="15">
        <f>+'10.ค่าใช้จ่าย(แยกกลุ่ม)'!AI70</f>
        <v>-0.11329428680625421</v>
      </c>
      <c r="W10" s="15">
        <f>+'10.ค่าใช้จ่าย(แยกกลุ่ม)'!AJ70</f>
        <v>-0.72208478191568859</v>
      </c>
      <c r="X10" s="15">
        <f>+'10.ค่าใช้จ่าย(แยกกลุ่ม)'!AK70</f>
        <v>1.0920403331557811</v>
      </c>
    </row>
    <row r="11" spans="1:25">
      <c r="A11" s="255" t="str">
        <f>+'10.ค่าใช้จ่าย(แยกกลุ่ม)'!B71</f>
        <v>โพนสวรรค์,รพช.</v>
      </c>
      <c r="B11" s="296">
        <f>+'10.ค่าใช้จ่าย(แยกกลุ่ม)'!C71</f>
        <v>10469.539203949549</v>
      </c>
      <c r="C11" s="300">
        <f>+'10.ค่าใช้จ่าย(แยกกลุ่ม)'!D71</f>
        <v>109.00715175547849</v>
      </c>
      <c r="D11" s="296">
        <f>+'10.ค่าใช้จ่าย(แยกกลุ่ม)'!E71</f>
        <v>1506.5721431475822</v>
      </c>
      <c r="E11" s="296">
        <f>+'10.ค่าใช้จ่าย(แยกกลุ่ม)'!F71</f>
        <v>363.91744071586533</v>
      </c>
      <c r="F11" s="300">
        <f>+'10.ค่าใช้จ่าย(แยกกลุ่ม)'!G71</f>
        <v>1220.4294000569832</v>
      </c>
      <c r="G11" s="296">
        <f>+'10.ค่าใช้จ่าย(แยกกลุ่ม)'!H71</f>
        <v>835.60060848025137</v>
      </c>
      <c r="H11" s="296">
        <f>+'10.ค่าใช้จ่าย(แยกกลุ่ม)'!I71</f>
        <v>622.25729038760403</v>
      </c>
      <c r="I11" s="296">
        <f>+'10.ค่าใช้จ่าย(แยกกลุ่ม)'!J71</f>
        <v>151.24173598394978</v>
      </c>
      <c r="J11" s="296">
        <f>+'10.ค่าใช้จ่าย(แยกกลุ่ม)'!K71</f>
        <v>385.52385772290961</v>
      </c>
      <c r="K11" s="296">
        <f>+'10.ค่าใช้จ่าย(แยกกลุ่ม)'!L71</f>
        <v>36.615148359622971</v>
      </c>
      <c r="L11" s="296">
        <f>+'10.ค่าใช้จ่าย(แยกกลุ่ม)'!M71</f>
        <v>461.07764607227529</v>
      </c>
      <c r="M11" s="16" t="str">
        <f>+'10.ค่าใช้จ่าย(แยกกลุ่ม)'!Z71</f>
        <v>โพนสวรรค์,รพช.</v>
      </c>
      <c r="N11" s="15">
        <f>+'10.ค่าใช้จ่าย(แยกกลุ่ม)'!AA71</f>
        <v>2.8514174147420746E-2</v>
      </c>
      <c r="O11" s="15">
        <f>+'10.ค่าใช้จ่าย(แยกกลุ่ม)'!AB71</f>
        <v>0.85886744198925047</v>
      </c>
      <c r="P11" s="15">
        <f>+'10.ค่าใช้จ่าย(แยกกลุ่ม)'!AC71</f>
        <v>-9.8086449296853395E-2</v>
      </c>
      <c r="Q11" s="15">
        <f>+'10.ค่าใช้จ่าย(แยกกลุ่ม)'!AD71</f>
        <v>-0.47245033496249889</v>
      </c>
      <c r="R11" s="15">
        <f>+'10.ค่าใช้จ่าย(แยกกลุ่ม)'!AE71</f>
        <v>0.47638052011960802</v>
      </c>
      <c r="S11" s="15">
        <f>+'10.ค่าใช้จ่าย(แยกกลุ่ม)'!AF71</f>
        <v>0.28566028333950011</v>
      </c>
      <c r="T11" s="15">
        <f>+'10.ค่าใช้จ่าย(แยกกลุ่ม)'!AG71</f>
        <v>-0.22671165396063334</v>
      </c>
      <c r="U11" s="15">
        <f>+'10.ค่าใช้จ่าย(แยกกลุ่ม)'!AH71</f>
        <v>-0.43243943144478936</v>
      </c>
      <c r="V11" s="15">
        <f>+'10.ค่าใช้จ่าย(แยกกลุ่ม)'!AI71</f>
        <v>0.14229306268178016</v>
      </c>
      <c r="W11" s="15">
        <f>+'10.ค่าใช้จ่าย(แยกกลุ่ม)'!AJ71</f>
        <v>-3.1867241359808035E-2</v>
      </c>
      <c r="X11" s="15">
        <f>+'10.ค่าใช้จ่าย(แยกกลุ่ม)'!AK71</f>
        <v>0.15015543192321493</v>
      </c>
    </row>
    <row r="12" spans="1:25">
      <c r="A12" s="255" t="str">
        <f>+'10.ค่าใช้จ่าย(แยกกลุ่ม)'!B82</f>
        <v>นาแก,รพช.</v>
      </c>
      <c r="B12" s="296">
        <f>+'10.ค่าใช้จ่าย(แยกกลุ่ม)'!C82</f>
        <v>11590.903961707749</v>
      </c>
      <c r="C12" s="296">
        <f>+'10.ค่าใช้จ่าย(แยกกลุ่ม)'!D82</f>
        <v>70.615912700689222</v>
      </c>
      <c r="D12" s="296">
        <f>+'10.ค่าใช้จ่าย(แยกกลุ่ม)'!E82</f>
        <v>1678.0108948753707</v>
      </c>
      <c r="E12" s="296">
        <f>+'10.ค่าใช้จ่าย(แยกกลุ่ม)'!F82</f>
        <v>572.99190063742992</v>
      </c>
      <c r="F12" s="296">
        <f>+'10.ค่าใช้จ่าย(แยกกลุ่ม)'!G82</f>
        <v>772.05381862523382</v>
      </c>
      <c r="G12" s="296">
        <f>+'10.ค่าใช้จ่าย(แยกกลุ่ม)'!H82</f>
        <v>711.83374152689055</v>
      </c>
      <c r="H12" s="296">
        <f>+'10.ค่าใช้จ่าย(แยกกลุ่ม)'!I82</f>
        <v>632.9417535116952</v>
      </c>
      <c r="I12" s="296">
        <f>+'10.ค่าใช้จ่าย(แยกกลุ่ม)'!J82</f>
        <v>298.74791638537607</v>
      </c>
      <c r="J12" s="296">
        <f>+'10.ค่าใช้จ่าย(แยกกลุ่ม)'!K82</f>
        <v>274.70920648899568</v>
      </c>
      <c r="K12" s="296">
        <f>+'10.ค่าใช้จ่าย(แยกกลุ่ม)'!L82</f>
        <v>71.006629879152541</v>
      </c>
      <c r="L12" s="300">
        <f>+'10.ค่าใช้จ่าย(แยกกลุ่ม)'!M82</f>
        <v>1808.9365704899858</v>
      </c>
      <c r="M12" s="16" t="str">
        <f>+'10.ค่าใช้จ่าย(แยกกลุ่ม)'!Z82</f>
        <v>นาแก,รพช.</v>
      </c>
      <c r="N12" s="15">
        <f>+'10.ค่าใช้จ่าย(แยกกลุ่ม)'!AA82</f>
        <v>0.10433790016542824</v>
      </c>
      <c r="O12" s="15">
        <f>+'10.ค่าใช้จ่าย(แยกกลุ่ม)'!AB82</f>
        <v>3.8152895589101073E-2</v>
      </c>
      <c r="P12" s="15">
        <f>+'10.ค่าใช้จ่าย(แยกกลุ่ม)'!AC82</f>
        <v>-5.7749760490460903E-3</v>
      </c>
      <c r="Q12" s="15">
        <f>+'10.ค่าใช้จ่าย(แยกกลุ่ม)'!AD82</f>
        <v>-0.19818512951564776</v>
      </c>
      <c r="R12" s="15">
        <f>+'10.ค่าใช้จ่าย(แยกกลุ่ม)'!AE82</f>
        <v>6.6272382937170263E-2</v>
      </c>
      <c r="S12" s="15">
        <f>+'10.ค่าใช้จ่าย(แยกกลุ่ม)'!AF82</f>
        <v>-7.8944964369828077E-2</v>
      </c>
      <c r="T12" s="15">
        <f>+'10.ค่าใช้จ่าย(แยกกลุ่ม)'!AG82</f>
        <v>-0.1395975789367076</v>
      </c>
      <c r="U12" s="15">
        <f>+'10.ค่าใช้จ่าย(แยกกลุ่ม)'!AH82</f>
        <v>-9.3709775347290553E-2</v>
      </c>
      <c r="V12" s="15">
        <f>+'10.ค่าใช้จ่าย(แยกกลุ่ม)'!AI82</f>
        <v>-0.28458901846120088</v>
      </c>
      <c r="W12" s="15">
        <f>+'10.ค่าใช้จ่าย(แยกกลุ่ม)'!AJ82</f>
        <v>4.0151976023114037E-2</v>
      </c>
      <c r="X12" s="15">
        <f>+'10.ค่าใช้จ่าย(แยกกลุ่ม)'!AK82</f>
        <v>2.2844773916323118</v>
      </c>
    </row>
    <row r="13" spans="1:25">
      <c r="A13" s="255" t="str">
        <f>+'10.ค่าใช้จ่าย(แยกกลุ่ม)'!B113</f>
        <v>ศรีสงคราม,รพช.</v>
      </c>
      <c r="B13" s="296">
        <f>+'10.ค่าใช้จ่าย(แยกกลุ่ม)'!C113</f>
        <v>7842.9141432698016</v>
      </c>
      <c r="C13" s="300">
        <f>+'10.ค่าใช้จ่าย(แยกกลุ่ม)'!D113</f>
        <v>71.276617149630667</v>
      </c>
      <c r="D13" s="296">
        <f>+'10.ค่าใช้จ่าย(แยกกลุ่ม)'!E113</f>
        <v>1843.4161279061152</v>
      </c>
      <c r="E13" s="296">
        <f>+'10.ค่าใช้จ่าย(แยกกลุ่ม)'!F113</f>
        <v>577.85973736169217</v>
      </c>
      <c r="F13" s="296">
        <f>+'10.ค่าใช้จ่าย(แยกกลุ่ม)'!G113</f>
        <v>580.63148755503903</v>
      </c>
      <c r="G13" s="296">
        <f>+'10.ค่าใช้จ่าย(แยกกลุ่ม)'!H113</f>
        <v>527.65954670757128</v>
      </c>
      <c r="H13" s="300">
        <f>+'10.ค่าใช้จ่าย(แยกกลุ่ม)'!I113</f>
        <v>2219.4454482900587</v>
      </c>
      <c r="I13" s="296">
        <f>+'10.ค่าใช้จ่าย(แยกกลุ่ม)'!J113</f>
        <v>473.05164966116109</v>
      </c>
      <c r="J13" s="300">
        <f>+'10.ค่าใช้จ่าย(แยกกลุ่ม)'!K113</f>
        <v>396.09848927431602</v>
      </c>
      <c r="K13" s="296">
        <f>+'10.ค่าใช้จ่าย(แยกกลุ่ม)'!L113</f>
        <v>10.381459192026389</v>
      </c>
      <c r="L13" s="296">
        <f>+'10.ค่าใช้จ่าย(แยกกลุ่ม)'!M113</f>
        <v>305.30471685329752</v>
      </c>
      <c r="M13" s="16" t="str">
        <f>+'10.ค่าใช้จ่าย(แยกกลุ่ม)'!Z113</f>
        <v>ศรีสงคราม,รพช.</v>
      </c>
      <c r="N13" s="15">
        <f>+'10.ค่าใช้จ่าย(แยกกลุ่ม)'!AA113</f>
        <v>-3.910553396984575E-2</v>
      </c>
      <c r="O13" s="15">
        <f>+'10.ค่าใช้จ่าย(แยกกลุ่ม)'!AB113</f>
        <v>0.66999918246883494</v>
      </c>
      <c r="P13" s="15">
        <f>+'10.ค่าใช้จ่าย(แยกกลุ่ม)'!AC113</f>
        <v>5.5030503168528942E-2</v>
      </c>
      <c r="Q13" s="15">
        <f>+'10.ค่าใช้จ่าย(แยกกลุ่ม)'!AD113</f>
        <v>-0.16884150996130029</v>
      </c>
      <c r="R13" s="15">
        <f>+'10.ค่าใช้จ่าย(แยกกลุ่ม)'!AE113</f>
        <v>8.9525142220127071E-2</v>
      </c>
      <c r="S13" s="15">
        <f>+'10.ค่าใช้จ่าย(แยกกลุ่ม)'!AF113</f>
        <v>-4.6072759876064857E-2</v>
      </c>
      <c r="T13" s="15">
        <f>+'10.ค่าใช้จ่าย(แยกกลุ่ม)'!AG113</f>
        <v>1.4210613790110416</v>
      </c>
      <c r="U13" s="15">
        <f>+'10.ค่าใช้จ่าย(แยกกลุ่ม)'!AH113</f>
        <v>6.8336687845659577E-2</v>
      </c>
      <c r="V13" s="15">
        <f>+'10.ค่าใช้จ่าย(แยกกลุ่ม)'!AI113</f>
        <v>0.20143721175020329</v>
      </c>
      <c r="W13" s="15">
        <f>+'10.ค่าใช้จ่าย(แยกกลุ่ม)'!AJ113</f>
        <v>-0.63241016758150181</v>
      </c>
      <c r="X13" s="15">
        <f>+'10.ค่าใช้จ่าย(แยกกลุ่ม)'!AK113</f>
        <v>8.4617992443715827E-3</v>
      </c>
    </row>
    <row r="14" spans="1:25">
      <c r="A14" s="255" t="str">
        <f>+'10.ค่าใช้จ่าย(แยกกลุ่ม)'!B125</f>
        <v>สมเด็จพระยุพราชธาตุพนม,รพช.</v>
      </c>
      <c r="B14" s="296">
        <f>+'10.ค่าใช้จ่าย(แยกกลุ่ม)'!C125</f>
        <v>7585.1570609558012</v>
      </c>
      <c r="C14" s="300">
        <f>+'10.ค่าใช้จ่าย(แยกกลุ่ม)'!D125</f>
        <v>77.068799891473446</v>
      </c>
      <c r="D14" s="296">
        <f>+'10.ค่าใช้จ่าย(แยกกลุ่ม)'!E125</f>
        <v>1643.2432248479574</v>
      </c>
      <c r="E14" s="296">
        <f>+'10.ค่าใช้จ่าย(แยกกลุ่ม)'!F125</f>
        <v>939.90301365127971</v>
      </c>
      <c r="F14" s="296">
        <f>+'10.ค่าใช้จ่าย(แยกกลุ่ม)'!G125</f>
        <v>647.93222811241662</v>
      </c>
      <c r="G14" s="296">
        <f>+'10.ค่าใช้จ่าย(แยกกลุ่ม)'!H125</f>
        <v>573.88988451421983</v>
      </c>
      <c r="H14" s="296">
        <f>+'10.ค่าใช้จ่าย(แยกกลุ่ม)'!I125</f>
        <v>242.40971847057938</v>
      </c>
      <c r="I14" s="296">
        <f>+'10.ค่าใช้จ่าย(แยกกลุ่ม)'!J125</f>
        <v>451.01068351138161</v>
      </c>
      <c r="J14" s="296">
        <f>+'10.ค่าใช้จ่าย(แยกกลุ่ม)'!K125</f>
        <v>232.4184335867524</v>
      </c>
      <c r="K14" s="296">
        <f>+'10.ค่าใช้จ่าย(แยกกลุ่ม)'!L125</f>
        <v>38.896216765052628</v>
      </c>
      <c r="L14" s="296">
        <f>+'10.ค่าใช้จ่าย(แยกกลุ่ม)'!M125</f>
        <v>43.087512609667009</v>
      </c>
      <c r="M14" s="16" t="str">
        <f>+'10.ค่าใช้จ่าย(แยกกลุ่ม)'!Z125</f>
        <v>สมเด็จพระยุพราชธาตุพนม,รพช.</v>
      </c>
      <c r="N14" s="15">
        <f>+'10.ค่าใช้จ่าย(แยกกลุ่ม)'!AA125</f>
        <v>8.5620907267889929E-2</v>
      </c>
      <c r="O14" s="15">
        <f>+'10.ค่าใช้จ่าย(แยกกลุ่ม)'!AB125</f>
        <v>0.66107859197306984</v>
      </c>
      <c r="P14" s="15">
        <f>+'10.ค่าใช้จ่าย(แยกกลุ่ม)'!AC125</f>
        <v>6.9537981812304556E-2</v>
      </c>
      <c r="Q14" s="15">
        <f>+'10.ค่าใช้จ่าย(แยกกลุ่ม)'!AD125</f>
        <v>0.30710919777735179</v>
      </c>
      <c r="R14" s="15">
        <f>+'10.ค่าใช้จ่าย(แยกกลุ่ม)'!AE125</f>
        <v>0.20055286810660122</v>
      </c>
      <c r="S14" s="15">
        <f>+'10.ค่าใช้จ่าย(แยกกลุ่ม)'!AF125</f>
        <v>0.32633640577668593</v>
      </c>
      <c r="T14" s="15">
        <f>+'10.ค่าใช้จ่าย(แยกกลุ่ม)'!AG125</f>
        <v>-0.6121041897616526</v>
      </c>
      <c r="U14" s="15">
        <f>+'10.ค่าใช้จ่าย(แยกกลุ่ม)'!AH125</f>
        <v>-8.4945658577878724E-2</v>
      </c>
      <c r="V14" s="15">
        <f>+'10.ค่าใช้จ่าย(แยกกลุ่ม)'!AI125</f>
        <v>-0.15967425768122318</v>
      </c>
      <c r="W14" s="15">
        <f>+'10.ค่าใช้จ่าย(แยกกลุ่ม)'!AJ125</f>
        <v>0.21307468325111587</v>
      </c>
      <c r="X14" s="15">
        <f>+'10.ค่าใช้จ่าย(แยกกลุ่ม)'!AK125</f>
        <v>-0.64621091533714359</v>
      </c>
    </row>
    <row r="15" spans="1:25">
      <c r="A15" s="255" t="str">
        <f>+'10.ค่าใช้จ่าย(แยกกลุ่ม)'!B144</f>
        <v>นครพนม,รพท.</v>
      </c>
      <c r="B15" s="296">
        <f>+'10.ค่าใช้จ่าย(แยกกลุ่ม)'!C144</f>
        <v>7492.6122102555219</v>
      </c>
      <c r="C15" s="296">
        <f>+'10.ค่าใช้จ่าย(แยกกลุ่ม)'!D144</f>
        <v>40.297817869732597</v>
      </c>
      <c r="D15" s="296">
        <f>+'10.ค่าใช้จ่าย(แยกกลุ่ม)'!E144</f>
        <v>2438.9044234005423</v>
      </c>
      <c r="E15" s="296">
        <f>+'10.ค่าใช้จ่าย(แยกกลุ่ม)'!F144</f>
        <v>1063.7513564924393</v>
      </c>
      <c r="F15" s="296">
        <f>+'10.ค่าใช้จ่าย(แยกกลุ่ม)'!G144</f>
        <v>256.58014642239726</v>
      </c>
      <c r="G15" s="296">
        <f>+'10.ค่าใช้จ่าย(แยกกลุ่ม)'!H144</f>
        <v>406.12272445723426</v>
      </c>
      <c r="H15" s="296">
        <f>+'10.ค่าใช้จ่าย(แยกกลุ่ม)'!I144</f>
        <v>299.0239256341103</v>
      </c>
      <c r="I15" s="296">
        <f>+'10.ค่าใช้จ่าย(แยกกลุ่ม)'!J144</f>
        <v>674.97917254162701</v>
      </c>
      <c r="J15" s="300">
        <f>+'10.ค่าใช้จ่าย(แยกกลุ่ม)'!K144</f>
        <v>386.47091485360227</v>
      </c>
      <c r="K15" s="296">
        <f>+'10.ค่าใช้จ่าย(แยกกลุ่ม)'!L144</f>
        <v>286.90383127003219</v>
      </c>
      <c r="L15" s="296">
        <f>+'10.ค่าใช้จ่าย(แยกกลุ่ม)'!M144</f>
        <v>118.96997040178634</v>
      </c>
      <c r="M15" s="16" t="str">
        <f>+'10.ค่าใช้จ่าย(แยกกลุ่ม)'!Z144</f>
        <v>นครพนม,รพท.</v>
      </c>
      <c r="N15" s="15">
        <f>+'10.ค่าใช้จ่าย(แยกกลุ่ม)'!AA144</f>
        <v>6.3092869500667129E-2</v>
      </c>
      <c r="O15" s="15">
        <f>+'10.ค่าใช้จ่าย(แยกกลุ่ม)'!AB144</f>
        <v>-0.21136212860711229</v>
      </c>
      <c r="P15" s="15">
        <f>+'10.ค่าใช้จ่าย(แยกกลุ่ม)'!AC144</f>
        <v>7.8118596752526595E-2</v>
      </c>
      <c r="Q15" s="15">
        <f>+'10.ค่าใช้จ่าย(แยกกลุ่ม)'!AD144</f>
        <v>-0.27604344626601768</v>
      </c>
      <c r="R15" s="15">
        <f>+'10.ค่าใช้จ่าย(แยกกลุ่ม)'!AE144</f>
        <v>0.53110636952814561</v>
      </c>
      <c r="S15" s="15">
        <f>+'10.ค่าใช้จ่าย(แยกกลุ่ม)'!AF144</f>
        <v>7.003416005855116E-4</v>
      </c>
      <c r="T15" s="15">
        <f>+'10.ค่าใช้จ่าย(แยกกลุ่ม)'!AG144</f>
        <v>-0.25482313098342479</v>
      </c>
      <c r="U15" s="15">
        <f>+'10.ค่าใช้จ่าย(แยกกลุ่ม)'!AH144</f>
        <v>2.9101676749835631E-2</v>
      </c>
      <c r="V15" s="15">
        <f>+'10.ค่าใช้จ่าย(แยกกลุ่ม)'!AI144</f>
        <v>0.26917603273650476</v>
      </c>
      <c r="W15" s="15">
        <f>+'10.ค่าใช้จ่าย(แยกกลุ่ม)'!AJ144</f>
        <v>2.1553250244280054E-2</v>
      </c>
      <c r="X15" s="15">
        <f>+'10.ค่าใช้จ่าย(แยกกลุ่ม)'!AK144</f>
        <v>-6.5571603939522299E-2</v>
      </c>
    </row>
    <row r="17" spans="1:24">
      <c r="A17" s="423" t="s">
        <v>55</v>
      </c>
      <c r="B17" s="435" t="s">
        <v>248</v>
      </c>
      <c r="C17" s="436"/>
      <c r="D17" s="436"/>
      <c r="E17" s="436"/>
      <c r="F17" s="436"/>
      <c r="G17" s="436"/>
      <c r="H17" s="436"/>
      <c r="I17" s="436"/>
      <c r="J17" s="436"/>
      <c r="K17" s="436"/>
      <c r="L17" s="437"/>
      <c r="M17" s="423" t="s">
        <v>55</v>
      </c>
      <c r="N17" s="435" t="s">
        <v>719</v>
      </c>
      <c r="O17" s="436"/>
      <c r="P17" s="436"/>
      <c r="Q17" s="436"/>
      <c r="R17" s="436"/>
      <c r="S17" s="436"/>
      <c r="T17" s="436"/>
      <c r="U17" s="436"/>
      <c r="V17" s="436"/>
      <c r="W17" s="436"/>
      <c r="X17" s="437"/>
    </row>
    <row r="18" spans="1:24">
      <c r="A18" s="423"/>
      <c r="B18" s="38" t="s">
        <v>5</v>
      </c>
      <c r="C18" s="38" t="s">
        <v>8</v>
      </c>
      <c r="D18" s="38" t="s">
        <v>11</v>
      </c>
      <c r="E18" s="38" t="s">
        <v>17</v>
      </c>
      <c r="F18" s="38" t="s">
        <v>20</v>
      </c>
      <c r="G18" s="38" t="s">
        <v>23</v>
      </c>
      <c r="H18" s="38" t="s">
        <v>26</v>
      </c>
      <c r="I18" s="38" t="s">
        <v>29</v>
      </c>
      <c r="J18" s="38" t="s">
        <v>32</v>
      </c>
      <c r="K18" s="38" t="s">
        <v>35</v>
      </c>
      <c r="L18" s="38" t="s">
        <v>38</v>
      </c>
      <c r="M18" s="423"/>
      <c r="N18" s="38" t="s">
        <v>5</v>
      </c>
      <c r="O18" s="38" t="s">
        <v>8</v>
      </c>
      <c r="P18" s="38" t="s">
        <v>11</v>
      </c>
      <c r="Q18" s="38" t="s">
        <v>17</v>
      </c>
      <c r="R18" s="38" t="s">
        <v>20</v>
      </c>
      <c r="S18" s="38" t="s">
        <v>23</v>
      </c>
      <c r="T18" s="38" t="s">
        <v>26</v>
      </c>
      <c r="U18" s="38" t="s">
        <v>29</v>
      </c>
      <c r="V18" s="38" t="s">
        <v>32</v>
      </c>
      <c r="W18" s="38" t="s">
        <v>35</v>
      </c>
      <c r="X18" s="38" t="s">
        <v>38</v>
      </c>
    </row>
    <row r="19" spans="1:24">
      <c r="A19" s="255" t="str">
        <f>+'10.ค่าใช้จ่าย(แยกกลุ่ม)'!B6</f>
        <v>บุ่งคล้า,รพช.</v>
      </c>
      <c r="B19" s="300">
        <f>+'10.ค่าใช้จ่าย(แยกกลุ่ม)'!C6</f>
        <v>17874.478333090596</v>
      </c>
      <c r="C19" s="300">
        <f>+'10.ค่าใช้จ่าย(แยกกลุ่ม)'!D6</f>
        <v>104.81108574652056</v>
      </c>
      <c r="D19" s="296">
        <f>+'10.ค่าใช้จ่าย(แยกกลุ่ม)'!E6</f>
        <v>1510.3267175895785</v>
      </c>
      <c r="E19" s="296">
        <f>+'10.ค่าใช้จ่าย(แยกกลุ่ม)'!F6</f>
        <v>514.37716761496176</v>
      </c>
      <c r="F19" s="296">
        <f>+'10.ค่าใช้จ่าย(แยกกลุ่ม)'!G6</f>
        <v>995.00752661732213</v>
      </c>
      <c r="G19" s="296">
        <f>+'10.ค่าใช้จ่าย(แยกกลุ่ม)'!H6</f>
        <v>612.34056296774054</v>
      </c>
      <c r="H19" s="296">
        <f>+'10.ค่าใช้จ่าย(แยกกลุ่ม)'!I6</f>
        <v>552.30435889377316</v>
      </c>
      <c r="I19" s="300">
        <f>+'10.ค่าใช้จ่าย(แยกกลุ่ม)'!J6</f>
        <v>234.16130027642879</v>
      </c>
      <c r="J19" s="296">
        <f>+'10.ค่าใช้จ่าย(แยกกลุ่ม)'!K6</f>
        <v>527.25852063720515</v>
      </c>
      <c r="K19" s="296">
        <f>+'10.ค่าใช้จ่าย(แยกกลุ่ม)'!L6</f>
        <v>35.079114740135424</v>
      </c>
      <c r="L19" s="296">
        <f>+'10.ค่าใช้จ่าย(แยกกลุ่ม)'!M6</f>
        <v>732.67925723384656</v>
      </c>
      <c r="M19" s="16" t="str">
        <f>+'10.ค่าใช้จ่าย(แยกกลุ่ม)'!Z6</f>
        <v>บุ่งคล้า,รพช.</v>
      </c>
      <c r="N19" s="15">
        <f>+'10.ค่าใช้จ่าย(แยกกลุ่ม)'!AA6</f>
        <v>0.33605011297735543</v>
      </c>
      <c r="O19" s="15">
        <f>+'10.ค่าใช้จ่าย(แยกกลุ่ม)'!AB6</f>
        <v>0.33122794920212761</v>
      </c>
      <c r="P19" s="15">
        <f>+'10.ค่าใช้จ่าย(แยกกลุ่ม)'!AC6</f>
        <v>0.13209792227244563</v>
      </c>
      <c r="Q19" s="15">
        <f>+'10.ค่าใช้จ่าย(แยกกลุ่ม)'!AD6</f>
        <v>-0.14478501053259735</v>
      </c>
      <c r="R19" s="15">
        <f>+'10.ค่าใช้จ่าย(แยกกลุ่ม)'!AE6</f>
        <v>0.25400106680140022</v>
      </c>
      <c r="S19" s="15">
        <f>+'10.ค่าใช้จ่าย(แยกกลุ่ม)'!AF6</f>
        <v>-0.25981574748647523</v>
      </c>
      <c r="T19" s="15">
        <f>+'10.ค่าใช้จ่าย(แยกกลุ่ม)'!AG6</f>
        <v>-0.20326918615552966</v>
      </c>
      <c r="U19" s="15">
        <f>+'10.ค่าใช้จ่าย(แยกกลุ่ม)'!AH6</f>
        <v>0.24890848880404712</v>
      </c>
      <c r="V19" s="15">
        <f>+'10.ค่าใช้จ่าย(แยกกลุ่ม)'!AI6</f>
        <v>0.20865863060337936</v>
      </c>
      <c r="W19" s="15">
        <f>+'10.ค่าใช้จ่าย(แยกกลุ่ม)'!AJ6</f>
        <v>-0.38141495884972948</v>
      </c>
      <c r="X19" s="15">
        <f>+'10.ค่าใช้จ่าย(แยกกลุ่ม)'!AK6</f>
        <v>0.37465541602037855</v>
      </c>
    </row>
    <row r="20" spans="1:24">
      <c r="A20" s="255" t="str">
        <f>+'10.ค่าใช้จ่าย(แยกกลุ่ม)'!B53</f>
        <v>ศรีวิไล,รพช.</v>
      </c>
      <c r="B20" s="300">
        <f>+'10.ค่าใช้จ่าย(แยกกลุ่ม)'!C53</f>
        <v>10704.130916869621</v>
      </c>
      <c r="C20" s="296">
        <f>+'10.ค่าใช้จ่าย(แยกกลุ่ม)'!D53</f>
        <v>74.628801234662532</v>
      </c>
      <c r="D20" s="296">
        <f>+'10.ค่าใช้จ่าย(แยกกลุ่ม)'!E53</f>
        <v>1432.4807331968213</v>
      </c>
      <c r="E20" s="296">
        <f>+'10.ค่าใช้จ่าย(แยกกลุ่ม)'!F53</f>
        <v>507.68042221233128</v>
      </c>
      <c r="F20" s="296">
        <f>+'10.ค่าใช้จ่าย(แยกกลุ่ม)'!G53</f>
        <v>605.71849462379441</v>
      </c>
      <c r="G20" s="296">
        <f>+'10.ค่าใช้จ่าย(แยกกลุ่ม)'!H53</f>
        <v>673.65859339422059</v>
      </c>
      <c r="H20" s="296">
        <f>+'10.ค่าใช้จ่าย(แยกกลุ่ม)'!I53</f>
        <v>359.157862632199</v>
      </c>
      <c r="I20" s="296">
        <f>+'10.ค่าใช้จ่าย(แยกกลุ่ม)'!J53</f>
        <v>330.19799174100427</v>
      </c>
      <c r="J20" s="296">
        <f>+'10.ค่าใช้จ่าย(แยกกลุ่ม)'!K53</f>
        <v>346.80230842215315</v>
      </c>
      <c r="K20" s="296">
        <f>+'10.ค่าใช้จ่าย(แยกกลุ่ม)'!L53</f>
        <v>16.4481919034531</v>
      </c>
      <c r="L20" s="296">
        <f>+'10.ค่าใช้จ่าย(แยกกลุ่ม)'!M53</f>
        <v>285.84213157065847</v>
      </c>
      <c r="M20" s="16" t="str">
        <f>+'10.ค่าใช้จ่าย(แยกกลุ่ม)'!Z53</f>
        <v>ศรีวิไล,รพช.</v>
      </c>
      <c r="N20" s="15">
        <f>+'10.ค่าใช้จ่าย(แยกกลุ่ม)'!AA53</f>
        <v>5.201817535168355E-2</v>
      </c>
      <c r="O20" s="15">
        <f>+'10.ค่าใช้จ่าย(แยกกลุ่ม)'!AB53</f>
        <v>-0.10953040862621977</v>
      </c>
      <c r="P20" s="15">
        <f>+'10.ค่าใช้จ่าย(แยกกลุ่ม)'!AC53</f>
        <v>-9.5066094752113851E-3</v>
      </c>
      <c r="Q20" s="15">
        <f>+'10.ค่าใช้จ่าย(แยกกลุ่ม)'!AD53</f>
        <v>-0.17795627827251057</v>
      </c>
      <c r="R20" s="15">
        <f>+'10.ค่าใช้จ่าย(แยกกลุ่ม)'!AE53</f>
        <v>-0.17159775282526182</v>
      </c>
      <c r="S20" s="15">
        <f>+'10.ค่าใช้จ่าย(แยกกลุ่ม)'!AF53</f>
        <v>-0.14132795484111496</v>
      </c>
      <c r="T20" s="15">
        <f>+'10.ค่าใช้จ่าย(แยกกลุ่ม)'!AG53</f>
        <v>-0.41481151051903242</v>
      </c>
      <c r="U20" s="15">
        <f>+'10.ค่าใช้จ่าย(แยกกลุ่ม)'!AH53</f>
        <v>0.28290191175303553</v>
      </c>
      <c r="V20" s="15">
        <f>+'10.ค่าใช้จ่าย(แยกกลุ่ม)'!AI53</f>
        <v>-0.1009246356925374</v>
      </c>
      <c r="W20" s="15">
        <f>+'10.ค่าใช้จ่าย(แยกกลุ่ม)'!AJ53</f>
        <v>-0.76548673301987147</v>
      </c>
      <c r="X20" s="15">
        <f>+'10.ค่าใช้จ่าย(แยกกลุ่ม)'!AK53</f>
        <v>-0.18351025286182143</v>
      </c>
    </row>
    <row r="21" spans="1:24">
      <c r="A21" s="255" t="str">
        <f>+'10.ค่าใช้จ่าย(แยกกลุ่ม)'!B67</f>
        <v>ปากคาด,รพช.</v>
      </c>
      <c r="B21" s="296">
        <f>+'10.ค่าใช้จ่าย(แยกกลุ่ม)'!C67</f>
        <v>9069.4120605068001</v>
      </c>
      <c r="C21" s="296">
        <f>+'10.ค่าใช้จ่าย(แยกกลุ่ม)'!D67</f>
        <v>37.512186246865902</v>
      </c>
      <c r="D21" s="296">
        <f>+'10.ค่าใช้จ่าย(แยกกลุ่ม)'!E67</f>
        <v>1348.6234383009914</v>
      </c>
      <c r="E21" s="296">
        <f>+'10.ค่าใช้จ่าย(แยกกลุ่ม)'!F67</f>
        <v>448.3499587789143</v>
      </c>
      <c r="F21" s="296">
        <f>+'10.ค่าใช้จ่าย(แยกกลุ่ม)'!G67</f>
        <v>724.78687244532364</v>
      </c>
      <c r="G21" s="296">
        <f>+'10.ค่าใช้จ่าย(แยกกลุ่ม)'!H67</f>
        <v>642.10987315812145</v>
      </c>
      <c r="H21" s="296">
        <f>+'10.ค่าใช้จ่าย(แยกกลุ่ม)'!I67</f>
        <v>715.70598845141387</v>
      </c>
      <c r="I21" s="296">
        <f>+'10.ค่าใช้จ่าย(แยกกลุ่ม)'!J67</f>
        <v>380.15002166793192</v>
      </c>
      <c r="J21" s="296">
        <f>+'10.ค่าใช้จ่าย(แยกกลุ่ม)'!K67</f>
        <v>383.63341071319968</v>
      </c>
      <c r="K21" s="300">
        <f>+'10.ค่าใช้จ่าย(แยกกลุ่ม)'!L67</f>
        <v>57.232074598737022</v>
      </c>
      <c r="L21" s="296">
        <f>+'10.ค่าใช้จ่าย(แยกกลุ่ม)'!M67</f>
        <v>47.418569922571791</v>
      </c>
      <c r="M21" s="16" t="str">
        <f>+'10.ค่าใช้จ่าย(แยกกลุ่ม)'!Z67</f>
        <v>ปากคาด,รพช.</v>
      </c>
      <c r="N21" s="15">
        <f>+'10.ค่าใช้จ่าย(แยกกลุ่ม)'!AA67</f>
        <v>-0.10903253011403891</v>
      </c>
      <c r="O21" s="15">
        <f>+'10.ค่าใช้จ่าย(แยกกลุ่ม)'!AB67</f>
        <v>-0.36031553371330566</v>
      </c>
      <c r="P21" s="15">
        <f>+'10.ค่าใช้จ่าย(แยกกลุ่ม)'!AC67</f>
        <v>-0.19264287519726056</v>
      </c>
      <c r="Q21" s="15">
        <f>+'10.ค่าใช้จ่าย(แยกกลุ่ม)'!AD67</f>
        <v>-0.35005348985715146</v>
      </c>
      <c r="R21" s="15">
        <f>+'10.ค่าใช้จ่าย(แยกกลุ่ม)'!AE67</f>
        <v>-0.12320924121728913</v>
      </c>
      <c r="S21" s="15">
        <f>+'10.ค่าใช้จ่าย(แยกกลุ่ม)'!AF67</f>
        <v>-1.2045763153520182E-2</v>
      </c>
      <c r="T21" s="15">
        <f>+'10.ค่าใช้จ่าย(แยกกลุ่ม)'!AG67</f>
        <v>-0.11058157355565616</v>
      </c>
      <c r="U21" s="15">
        <f>+'10.ค่าใช้จ่าย(แยกกลุ่ม)'!AH67</f>
        <v>0.42657819305263722</v>
      </c>
      <c r="V21" s="15">
        <f>+'10.ค่าใช้จ่าย(แยกกลุ่ม)'!AI67</f>
        <v>0.13669173746856536</v>
      </c>
      <c r="W21" s="15">
        <f>+'10.ค่าใช้จ่าย(แยกกลุ่ม)'!AJ67</f>
        <v>0.51326018728023182</v>
      </c>
      <c r="X21" s="15">
        <f>+'10.ค่าใช้จ่าย(แยกกลุ่ม)'!AK67</f>
        <v>-0.88171466078421057</v>
      </c>
    </row>
    <row r="22" spans="1:24">
      <c r="A22" s="255" t="str">
        <f>+'10.ค่าใช้จ่าย(แยกกลุ่ม)'!B68</f>
        <v>บึงโขงหลง,รพช.</v>
      </c>
      <c r="B22" s="300">
        <f>+'10.ค่าใช้จ่าย(แยกกลุ่ม)'!C68</f>
        <v>10943.668002346038</v>
      </c>
      <c r="C22" s="296">
        <f>+'10.ค่าใช้จ่าย(แยกกลุ่ม)'!D68</f>
        <v>48.820765166109666</v>
      </c>
      <c r="D22" s="300">
        <f>+'10.ค่าใช้จ่าย(แยกกลุ่ม)'!E68</f>
        <v>2067.6808018236252</v>
      </c>
      <c r="E22" s="296">
        <f>+'10.ค่าใช้จ่าย(แยกกลุ่ม)'!F68</f>
        <v>911.43314491870274</v>
      </c>
      <c r="F22" s="296">
        <f>+'10.ค่าใช้จ่าย(แยกกลุ่ม)'!G68</f>
        <v>666.1839277293551</v>
      </c>
      <c r="G22" s="300">
        <f>+'10.ค่าใช้จ่าย(แยกกลุ่ม)'!H68</f>
        <v>729.95009361432869</v>
      </c>
      <c r="H22" s="296">
        <f>+'10.ค่าใช้จ่าย(แยกกลุ่ม)'!I68</f>
        <v>955.01132376216572</v>
      </c>
      <c r="I22" s="300">
        <f>+'10.ค่าใช้จ่าย(แยกกลุ่ม)'!J68</f>
        <v>536.73893712910399</v>
      </c>
      <c r="J22" s="296">
        <f>+'10.ค่าใช้จ่าย(แยกกลุ่ม)'!K68</f>
        <v>241.43383679715018</v>
      </c>
      <c r="K22" s="296">
        <f>+'10.ค่าใช้จ่าย(แยกกลุ่ม)'!L68</f>
        <v>27.18985303330404</v>
      </c>
      <c r="L22" s="296">
        <f>+'10.ค่าใช้จ่าย(แยกกลุ่ม)'!M68</f>
        <v>517.45319160407689</v>
      </c>
      <c r="M22" s="16" t="str">
        <f>+'10.ค่าใช้จ่าย(แยกกลุ่ม)'!Z68</f>
        <v>บึงโขงหลง,รพช.</v>
      </c>
      <c r="N22" s="15">
        <f>+'10.ค่าใช้จ่าย(แยกกลุ่ม)'!AA68</f>
        <v>7.5091982398839491E-2</v>
      </c>
      <c r="O22" s="15">
        <f>+'10.ค่าใช้จ่าย(แยกกลุ่ม)'!AB68</f>
        <v>-0.16747360701750297</v>
      </c>
      <c r="P22" s="15">
        <f>+'10.ค่าใช้จ่าย(แยกกลุ่ม)'!AC68</f>
        <v>0.23782279008380308</v>
      </c>
      <c r="Q22" s="15">
        <f>+'10.ค่าใช้จ่าย(แยกกลุ่ม)'!AD68</f>
        <v>0.32125091163561742</v>
      </c>
      <c r="R22" s="15">
        <f>+'10.ค่าใช้จ่าย(แยกกลุ่ม)'!AE68</f>
        <v>-0.19410252352945118</v>
      </c>
      <c r="S22" s="15">
        <f>+'10.ค่าใช้จ่าย(แยกกลุ่ม)'!AF68</f>
        <v>0.12310574532339189</v>
      </c>
      <c r="T22" s="15">
        <f>+'10.ค่าใช้จ่าย(แยกกลุ่ม)'!AG68</f>
        <v>0.18680670907190206</v>
      </c>
      <c r="U22" s="15">
        <f>+'10.ค่าใช้จ่าย(แยกกลุ่ม)'!AH68</f>
        <v>1.0142049702143208</v>
      </c>
      <c r="V22" s="15">
        <f>+'10.ค่าใช้จ่าย(แยกกลุ่ม)'!AI68</f>
        <v>-0.28464038905667666</v>
      </c>
      <c r="W22" s="15">
        <f>+'10.ค่าใช้จ่าย(แยกกลุ่ม)'!AJ68</f>
        <v>-0.28107931816597764</v>
      </c>
      <c r="X22" s="15">
        <f>+'10.ค่าใช้จ่าย(แยกกลุ่ม)'!AK68</f>
        <v>0.29078389325372189</v>
      </c>
    </row>
    <row r="23" spans="1:24">
      <c r="A23" s="255" t="str">
        <f>+'10.ค่าใช้จ่าย(แยกกลุ่ม)'!B81</f>
        <v>พรเจริญ,รพช.</v>
      </c>
      <c r="B23" s="296">
        <f>+'10.ค่าใช้จ่าย(แยกกลุ่ม)'!C81</f>
        <v>9458.4267636693694</v>
      </c>
      <c r="C23" s="296">
        <f>+'10.ค่าใช้จ่าย(แยกกลุ่ม)'!D81</f>
        <v>46.508700008684386</v>
      </c>
      <c r="D23" s="296">
        <f>+'10.ค่าใช้จ่าย(แยกกลุ่ม)'!E81</f>
        <v>1717.7923635299285</v>
      </c>
      <c r="E23" s="296">
        <f>+'10.ค่าใช้จ่าย(แยกกลุ่ม)'!F81</f>
        <v>880.88054404997786</v>
      </c>
      <c r="F23" s="296">
        <f>+'10.ค่าใช้จ่าย(แยกกลุ่ม)'!G81</f>
        <v>524.5909252148773</v>
      </c>
      <c r="G23" s="296">
        <f>+'10.ค่าใช้จ่าย(แยกกลุ่ม)'!H81</f>
        <v>688.99899723677242</v>
      </c>
      <c r="H23" s="296">
        <f>+'10.ค่าใช้จ่าย(แยกกลุ่ม)'!I81</f>
        <v>603.83788035734335</v>
      </c>
      <c r="I23" s="296">
        <f>+'10.ค่าใช้จ่าย(แยกกลุ่ม)'!J81</f>
        <v>423.42975350281722</v>
      </c>
      <c r="J23" s="296">
        <f>+'10.ค่าใช้จ่าย(แยกกลุ่ม)'!K81</f>
        <v>312.20829959263028</v>
      </c>
      <c r="K23" s="296">
        <f>+'10.ค่าใช้จ่าย(แยกกลุ่ม)'!L81</f>
        <v>36.893058372705354</v>
      </c>
      <c r="L23" s="296">
        <f>+'10.ค่าใช้จ่าย(แยกกลุ่ม)'!M81</f>
        <v>659.21462341852657</v>
      </c>
      <c r="M23" s="16" t="str">
        <f>+'10.ค่าใช้จ่าย(แยกกลุ่ม)'!Z81</f>
        <v>พรเจริญ,รพช.</v>
      </c>
      <c r="N23" s="15">
        <f>+'10.ค่าใช้จ่าย(แยกกลุ่ม)'!AA81</f>
        <v>-9.8836537204803315E-2</v>
      </c>
      <c r="O23" s="15">
        <f>+'10.ค่าใช้จ่าย(แยกกลุ่ม)'!AB81</f>
        <v>-0.31625692089044832</v>
      </c>
      <c r="P23" s="15">
        <f>+'10.ค่าใช้จ่าย(แยกกลุ่ม)'!AC81</f>
        <v>1.7795628734672803E-2</v>
      </c>
      <c r="Q23" s="15">
        <f>+'10.ค่าใช้จ่าย(แยกกลุ่ม)'!AD81</f>
        <v>0.2326581205666006</v>
      </c>
      <c r="R23" s="15">
        <f>+'10.ค่าใช้จ่าย(แยกกลุ่ม)'!AE81</f>
        <v>-0.27549504658612145</v>
      </c>
      <c r="S23" s="15">
        <f>+'10.ค่าใช้จ่าย(แยกกลุ่ม)'!AF81</f>
        <v>-0.10849126849784907</v>
      </c>
      <c r="T23" s="15">
        <f>+'10.ค่าใช้จ่าย(แยกกลุ่ม)'!AG81</f>
        <v>-0.17916052890072923</v>
      </c>
      <c r="U23" s="15">
        <f>+'10.ค่าใช้จ่าย(แยกกลุ่ม)'!AH81</f>
        <v>0.28452861218179348</v>
      </c>
      <c r="V23" s="15">
        <f>+'10.ค่าใช้จ่าย(แยกกลุ่ม)'!AI81</f>
        <v>-0.18693206932957179</v>
      </c>
      <c r="W23" s="15">
        <f>+'10.ค่าใช้จ่าย(แยกกลุ่ม)'!AJ81</f>
        <v>-0.45956613300454302</v>
      </c>
      <c r="X23" s="15">
        <f>+'10.ค่าใช้จ่าย(แยกกลุ่ม)'!AK81</f>
        <v>0.19693280691709314</v>
      </c>
    </row>
    <row r="24" spans="1:24">
      <c r="A24" s="255" t="str">
        <f>+'10.ค่าใช้จ่าย(แยกกลุ่ม)'!B100</f>
        <v>โซ่พิสัย,รพช.</v>
      </c>
      <c r="B24" s="296">
        <f>+'10.ค่าใช้จ่าย(แยกกลุ่ม)'!C100</f>
        <v>6700.3191678401654</v>
      </c>
      <c r="C24" s="300">
        <f>+'10.ค่าใช้จ่าย(แยกกลุ่ม)'!D100</f>
        <v>82.196100708705927</v>
      </c>
      <c r="D24" s="296">
        <f>+'10.ค่าใช้จ่าย(แยกกลุ่ม)'!E100</f>
        <v>1189.5823883018306</v>
      </c>
      <c r="E24" s="296">
        <f>+'10.ค่าใช้จ่าย(แยกกลุ่ม)'!F100</f>
        <v>491.82746755044599</v>
      </c>
      <c r="F24" s="296">
        <f>+'10.ค่าใช้จ่าย(แยกกลุ่ม)'!G100</f>
        <v>397.45587006731574</v>
      </c>
      <c r="G24" s="296">
        <f>+'10.ค่าใช้จ่าย(แยกกลุ่ม)'!H100</f>
        <v>446.6766251227545</v>
      </c>
      <c r="H24" s="296">
        <f>+'10.ค่าใช้จ่าย(แยกกลุ่ม)'!I100</f>
        <v>1258.7183322972837</v>
      </c>
      <c r="I24" s="296">
        <f>+'10.ค่าใช้จ่าย(แยกกลุ่ม)'!J100</f>
        <v>367.28011403892242</v>
      </c>
      <c r="J24" s="296">
        <f>+'10.ค่าใช้จ่าย(แยกกลุ่ม)'!K100</f>
        <v>287.04192993928189</v>
      </c>
      <c r="K24" s="296">
        <f>+'10.ค่าใช้จ่าย(แยกกลุ่ม)'!L100</f>
        <v>28.970123592313584</v>
      </c>
      <c r="L24" s="296">
        <f>+'10.ค่าใช้จ่าย(แยกกลุ่ม)'!M100</f>
        <v>624.86865370053988</v>
      </c>
      <c r="M24" s="16" t="str">
        <f>+'10.ค่าใช้จ่าย(แยกกลุ่ม)'!Z100</f>
        <v>โซ่พิสัย,รพช.</v>
      </c>
      <c r="N24" s="15">
        <f>+'10.ค่าใช้จ่าย(แยกกลุ่ม)'!AA100</f>
        <v>-9.9293862062779556E-2</v>
      </c>
      <c r="O24" s="15">
        <f>+'10.ค่าใช้จ่าย(แยกกลุ่ม)'!AB100</f>
        <v>0.11836678889095413</v>
      </c>
      <c r="P24" s="15">
        <f>+'10.ค่าใช้จ่าย(แยกกลุ่ม)'!AC100</f>
        <v>-0.241839856275264</v>
      </c>
      <c r="Q24" s="15">
        <f>+'10.ค่าใช้จ่าย(แยกกลุ่ม)'!AD100</f>
        <v>-0.22610713498292787</v>
      </c>
      <c r="R24" s="15">
        <f>+'10.ค่าใช้จ่าย(แยกกลุ่ม)'!AE100</f>
        <v>-0.10078219086879951</v>
      </c>
      <c r="S24" s="15">
        <f>+'10.ค่าใช้จ่าย(แยกกลุ่ม)'!AF100</f>
        <v>-0.21838958758589969</v>
      </c>
      <c r="T24" s="15">
        <f>+'10.ค่าใช้จ่าย(แยกกลุ่ม)'!AG100</f>
        <v>0.38838109909822272</v>
      </c>
      <c r="U24" s="15">
        <f>+'10.ค่าใช้จ่าย(แยกกลุ่ม)'!AH100</f>
        <v>-6.5437275418807297E-2</v>
      </c>
      <c r="V24" s="15">
        <f>+'10.ค่าใช้จ่าย(แยกกลุ่ม)'!AI100</f>
        <v>-5.0668470382244014E-2</v>
      </c>
      <c r="W24" s="15">
        <f>+'10.ค่าใช้จ่าย(แยกกลุ่ม)'!AJ100</f>
        <v>-0.55983303752100777</v>
      </c>
      <c r="X24" s="15">
        <f>+'10.ค่าใช้จ่าย(แยกกลุ่ม)'!AK100</f>
        <v>0.71049314740047465</v>
      </c>
    </row>
    <row r="25" spans="1:24">
      <c r="A25" s="255" t="str">
        <f>+'10.ค่าใช้จ่าย(แยกกลุ่ม)'!B110</f>
        <v>เซกา,รพช.</v>
      </c>
      <c r="B25" s="300">
        <f>+'10.ค่าใช้จ่าย(แยกกลุ่ม)'!C110</f>
        <v>8961.7463274746697</v>
      </c>
      <c r="C25" s="296">
        <f>+'10.ค่าใช้จ่าย(แยกกลุ่ม)'!D110</f>
        <v>24.003436473370584</v>
      </c>
      <c r="D25" s="300">
        <f>+'10.ค่าใช้จ่าย(แยกกลุ่ม)'!E110</f>
        <v>2235.9908179509007</v>
      </c>
      <c r="E25" s="296">
        <f>+'10.ค่าใช้จ่าย(แยกกลุ่ม)'!F110</f>
        <v>675.46821629398357</v>
      </c>
      <c r="F25" s="296">
        <f>+'10.ค่าใช้จ่าย(แยกกลุ่ม)'!G110</f>
        <v>98.965308312872381</v>
      </c>
      <c r="G25" s="300">
        <f>+'10.ค่าใช้จ่าย(แยกกลุ่ม)'!H110</f>
        <v>631.75047384751019</v>
      </c>
      <c r="H25" s="296">
        <f>+'10.ค่าใช้จ่าย(แยกกลุ่ม)'!I110</f>
        <v>712.31797773422477</v>
      </c>
      <c r="I25" s="296">
        <f>+'10.ค่าใช้จ่าย(แยกกลุ่ม)'!J110</f>
        <v>431.12641092643719</v>
      </c>
      <c r="J25" s="296">
        <f>+'10.ค่าใช้จ่าย(แยกกลุ่ม)'!K110</f>
        <v>327.13735105503326</v>
      </c>
      <c r="K25" s="296">
        <f>+'10.ค่าใช้จ่าย(แยกกลุ่ม)'!L110</f>
        <v>13.118427426257783</v>
      </c>
      <c r="L25" s="300">
        <f>+'10.ค่าใช้จ่าย(แยกกลุ่ม)'!M110</f>
        <v>966.34252397258592</v>
      </c>
      <c r="M25" s="16" t="str">
        <f>+'10.ค่าใช้จ่าย(แยกกลุ่ม)'!Z110</f>
        <v>เซกา,รพช.</v>
      </c>
      <c r="N25" s="15">
        <f>+'10.ค่าใช้จ่าย(แยกกลุ่ม)'!AA110</f>
        <v>9.79710213232452E-2</v>
      </c>
      <c r="O25" s="15">
        <f>+'10.ค่าใช้จ่าย(แยกกลุ่ม)'!AB110</f>
        <v>-0.43760351023927346</v>
      </c>
      <c r="P25" s="15">
        <f>+'10.ค่าใช้จ่าย(แยกกลุ่ม)'!AC110</f>
        <v>0.27971025208644301</v>
      </c>
      <c r="Q25" s="15">
        <f>+'10.ค่าใช้จ่าย(แยกกลุ่ม)'!AD110</f>
        <v>-2.8447378446375085E-2</v>
      </c>
      <c r="R25" s="15">
        <f>+'10.ค่าใช้จ่าย(แยกกลุ่ม)'!AE110</f>
        <v>-0.81429668571975256</v>
      </c>
      <c r="S25" s="15">
        <f>+'10.ค่าใช้จ่าย(แยกกลุ่ม)'!AF110</f>
        <v>0.14210761413235404</v>
      </c>
      <c r="T25" s="15">
        <f>+'10.ค่าใช้จ่าย(แยกกลุ่ม)'!AG110</f>
        <v>-0.22297457376289798</v>
      </c>
      <c r="U25" s="15">
        <f>+'10.ค่าใช้จ่าย(แยกกลุ่ม)'!AH110</f>
        <v>-2.6346991450408842E-2</v>
      </c>
      <c r="V25" s="15">
        <f>+'10.ค่าใช้จ่าย(แยกกลุ่ม)'!AI110</f>
        <v>-7.7341935058172218E-3</v>
      </c>
      <c r="W25" s="15">
        <f>+'10.ค่าใช้จ่าย(แยกกลุ่ม)'!AJ110</f>
        <v>-0.53549877237719334</v>
      </c>
      <c r="X25" s="15">
        <f>+'10.ค่าใช้จ่าย(แยกกลุ่ม)'!AK110</f>
        <v>2.1919569748410055</v>
      </c>
    </row>
    <row r="26" spans="1:24">
      <c r="A26" s="255" t="str">
        <f>+'10.ค่าใช้จ่าย(แยกกลุ่ม)'!B132</f>
        <v>บึงกาฬ,รพท.</v>
      </c>
      <c r="B26" s="300">
        <f>+'10.ค่าใช้จ่าย(แยกกลุ่ม)'!C132</f>
        <v>7902.9043559535939</v>
      </c>
      <c r="C26" s="296">
        <f>+'10.ค่าใช้จ่าย(แยกกลุ่ม)'!D132</f>
        <v>75.352037720821713</v>
      </c>
      <c r="D26" s="296">
        <f>+'10.ค่าใช้จ่าย(แยกกลุ่ม)'!E132</f>
        <v>2264.6329478270354</v>
      </c>
      <c r="E26" s="296">
        <f>+'10.ค่าใช้จ่าย(แยกกลุ่ม)'!F132</f>
        <v>1701.9501999288336</v>
      </c>
      <c r="F26" s="300">
        <f>+'10.ค่าใช้จ่าย(แยกกลุ่ม)'!G132</f>
        <v>666.05921331904437</v>
      </c>
      <c r="G26" s="300">
        <f>+'10.ค่าใช้จ่าย(แยกกลุ่ม)'!H132</f>
        <v>592.44768550275307</v>
      </c>
      <c r="H26" s="296">
        <f>+'10.ค่าใช้จ่าย(แยกกลุ่ม)'!I132</f>
        <v>1193.302924916967</v>
      </c>
      <c r="I26" s="300">
        <f>+'10.ค่าใช้จ่าย(แยกกลุ่ม)'!J132</f>
        <v>685.84801916342269</v>
      </c>
      <c r="J26" s="296">
        <f>+'10.ค่าใช้จ่าย(แยกกลุ่ม)'!K132</f>
        <v>371.931224029406</v>
      </c>
      <c r="K26" s="300">
        <f>+'10.ค่าใช้จ่าย(แยกกลุ่ม)'!L132</f>
        <v>122.04682296108031</v>
      </c>
      <c r="L26" s="300">
        <f>+'10.ค่าใช้จ่าย(แยกกลุ่ม)'!M132</f>
        <v>360.93250597510428</v>
      </c>
      <c r="M26" s="16" t="str">
        <f>+'10.ค่าใช้จ่าย(แยกกลุ่ม)'!Z132</f>
        <v>บึงกาฬ,รพท.</v>
      </c>
      <c r="N26" s="15">
        <f>+'10.ค่าใช้จ่าย(แยกกลุ่ม)'!AA132</f>
        <v>0.10515365366116074</v>
      </c>
      <c r="O26" s="15">
        <f>+'10.ค่าใช้จ่าย(แยกกลุ่ม)'!AB132</f>
        <v>0.12377746277999259</v>
      </c>
      <c r="P26" s="15">
        <f>+'10.ค่าใช้จ่าย(แยกกลุ่ม)'!AC132</f>
        <v>6.3526189510481365E-4</v>
      </c>
      <c r="Q26" s="15">
        <f>+'10.ค่าใช้จ่าย(แยกกลุ่ม)'!AD132</f>
        <v>0.29450862775327413</v>
      </c>
      <c r="R26" s="15">
        <f>+'10.ค่าใช้จ่าย(แยกกลุ่ม)'!AE132</f>
        <v>0.60020420838960231</v>
      </c>
      <c r="S26" s="15">
        <f>+'10.ค่าใช้จ่าย(แยกกลุ่ม)'!AF132</f>
        <v>0.35888359282867582</v>
      </c>
      <c r="T26" s="15">
        <f>+'10.ค่าใช้จ่าย(แยกกลุ่ม)'!AG132</f>
        <v>0.14586749000664168</v>
      </c>
      <c r="U26" s="15">
        <f>+'10.ค่าใช้จ่าย(แยกกลุ่ม)'!AH132</f>
        <v>0.21407014756831089</v>
      </c>
      <c r="V26" s="15">
        <f>+'10.ค่าใช้จ่าย(แยกกลุ่ม)'!AI132</f>
        <v>8.8160920736472914E-2</v>
      </c>
      <c r="W26" s="15">
        <f>+'10.ค่าใช้จ่าย(แยกกลุ่ม)'!AJ132</f>
        <v>2.0226691604453091</v>
      </c>
      <c r="X26" s="15">
        <f>+'10.ค่าใช้จ่าย(แยกกลุ่ม)'!AK132</f>
        <v>1.9333871436330048</v>
      </c>
    </row>
    <row r="28" spans="1:24">
      <c r="A28" s="423" t="s">
        <v>53</v>
      </c>
      <c r="B28" s="435" t="s">
        <v>248</v>
      </c>
      <c r="C28" s="436"/>
      <c r="D28" s="436"/>
      <c r="E28" s="436"/>
      <c r="F28" s="436"/>
      <c r="G28" s="436"/>
      <c r="H28" s="436"/>
      <c r="I28" s="436"/>
      <c r="J28" s="436"/>
      <c r="K28" s="436"/>
      <c r="L28" s="437"/>
      <c r="M28" s="423" t="s">
        <v>53</v>
      </c>
      <c r="N28" s="435" t="s">
        <v>719</v>
      </c>
      <c r="O28" s="436"/>
      <c r="P28" s="436"/>
      <c r="Q28" s="436"/>
      <c r="R28" s="436"/>
      <c r="S28" s="436"/>
      <c r="T28" s="436"/>
      <c r="U28" s="436"/>
      <c r="V28" s="436"/>
      <c r="W28" s="436"/>
      <c r="X28" s="437"/>
    </row>
    <row r="29" spans="1:24">
      <c r="A29" s="423"/>
      <c r="B29" s="38" t="s">
        <v>5</v>
      </c>
      <c r="C29" s="38" t="s">
        <v>8</v>
      </c>
      <c r="D29" s="38" t="s">
        <v>11</v>
      </c>
      <c r="E29" s="38" t="s">
        <v>17</v>
      </c>
      <c r="F29" s="38" t="s">
        <v>20</v>
      </c>
      <c r="G29" s="38" t="s">
        <v>23</v>
      </c>
      <c r="H29" s="38" t="s">
        <v>26</v>
      </c>
      <c r="I29" s="38" t="s">
        <v>29</v>
      </c>
      <c r="J29" s="38" t="s">
        <v>32</v>
      </c>
      <c r="K29" s="38" t="s">
        <v>35</v>
      </c>
      <c r="L29" s="38" t="s">
        <v>38</v>
      </c>
      <c r="M29" s="423"/>
      <c r="N29" s="38" t="s">
        <v>5</v>
      </c>
      <c r="O29" s="38" t="s">
        <v>8</v>
      </c>
      <c r="P29" s="38" t="s">
        <v>11</v>
      </c>
      <c r="Q29" s="38" t="s">
        <v>17</v>
      </c>
      <c r="R29" s="38" t="s">
        <v>20</v>
      </c>
      <c r="S29" s="38" t="s">
        <v>23</v>
      </c>
      <c r="T29" s="38" t="s">
        <v>26</v>
      </c>
      <c r="U29" s="38" t="s">
        <v>29</v>
      </c>
      <c r="V29" s="38" t="s">
        <v>32</v>
      </c>
      <c r="W29" s="38" t="s">
        <v>35</v>
      </c>
      <c r="X29" s="38" t="s">
        <v>38</v>
      </c>
    </row>
    <row r="30" spans="1:24">
      <c r="A30" s="255" t="str">
        <f>+'10.ค่าใช้จ่าย(แยกกลุ่ม)'!B5</f>
        <v>นาแห้ว,รพช.</v>
      </c>
      <c r="B30" s="255">
        <f>+'10.ค่าใช้จ่าย(แยกกลุ่ม)'!C5</f>
        <v>17329.351309712198</v>
      </c>
      <c r="C30" s="300">
        <f>+'10.ค่าใช้จ่าย(แยกกลุ่ม)'!D5</f>
        <v>126.66137456849371</v>
      </c>
      <c r="D30" s="255">
        <f>+'10.ค่าใช้จ่าย(แยกกลุ่ม)'!E5</f>
        <v>1669.3739811331527</v>
      </c>
      <c r="E30" s="255">
        <f>+'10.ค่าใช้จ่าย(แยกกลุ่ม)'!F5</f>
        <v>537.15850451726124</v>
      </c>
      <c r="F30" s="300">
        <f>+'10.ค่าใช้จ่าย(แยกกลุ่ม)'!G5</f>
        <v>1352.6338269288869</v>
      </c>
      <c r="G30" s="255">
        <f>+'10.ค่าใช้จ่าย(แยกกลุ่ม)'!H5</f>
        <v>867.63143968750592</v>
      </c>
      <c r="H30" s="255">
        <f>+'10.ค่าใช้จ่าย(แยกกลุ่ม)'!I5</f>
        <v>464.59462402891819</v>
      </c>
      <c r="I30" s="255">
        <f>+'10.ค่าใช้จ่าย(แยกกลุ่ม)'!J5</f>
        <v>181.43652417654914</v>
      </c>
      <c r="J30" s="255">
        <f>+'10.ค่าใช้จ่าย(แยกกลุ่ม)'!K5</f>
        <v>469.49353018714305</v>
      </c>
      <c r="K30" s="300">
        <f>+'10.ค่าใช้จ่าย(แยกกลุ่ม)'!L5</f>
        <v>191.24754741442052</v>
      </c>
      <c r="L30" s="255">
        <f>+'10.ค่าใช้จ่าย(แยกกลุ่ม)'!M5</f>
        <v>359.67935970459865</v>
      </c>
      <c r="M30" s="16" t="str">
        <f>+'10.ค่าใช้จ่าย(แยกกลุ่ม)'!Z5</f>
        <v>นาแห้ว,รพช.</v>
      </c>
      <c r="N30" s="15">
        <f>+'10.ค่าใช้จ่าย(แยกกลุ่ม)'!AA5</f>
        <v>0.29530391565626202</v>
      </c>
      <c r="O30" s="15">
        <f>+'10.ค่าใช้จ่าย(แยกกลุ่ม)'!AB5</f>
        <v>0.60875312672291404</v>
      </c>
      <c r="P30" s="15">
        <f>+'10.ค่าใช้จ่าย(แยกกลุ่ม)'!AC5</f>
        <v>0.25131522439907583</v>
      </c>
      <c r="Q30" s="15">
        <f>+'10.ค่าใช้จ่าย(แยกกลุ่ม)'!AD5</f>
        <v>-0.10690825000434351</v>
      </c>
      <c r="R30" s="15">
        <f>+'10.ค่าใช้จ่าย(แยกกลุ่ม)'!AE5</f>
        <v>0.70471500625426076</v>
      </c>
      <c r="S30" s="15">
        <f>+'10.ค่าใช้จ่าย(แยกกลุ่ม)'!AF5</f>
        <v>4.8774436123975633E-2</v>
      </c>
      <c r="T30" s="15">
        <f>+'10.ค่าใช้จ่าย(แยกกลุ่ม)'!AG5</f>
        <v>-0.32979552496792913</v>
      </c>
      <c r="U30" s="15">
        <f>+'10.ค่าใช้จ่าย(แยกกลุ่ม)'!AH5</f>
        <v>-3.2301174636060151E-2</v>
      </c>
      <c r="V30" s="15">
        <f>+'10.ค่าใช้จ่าย(แยกกลุ่ม)'!AI5</f>
        <v>7.624132197494346E-2</v>
      </c>
      <c r="W30" s="15">
        <f>+'10.ค่าใช้จ่าย(แยกกลุ่ม)'!AJ5</f>
        <v>2.3724588794107326</v>
      </c>
      <c r="X30" s="15">
        <f>+'10.ค่าใช้จ่าย(แยกกลุ่ม)'!AK5</f>
        <v>-0.32516831209968133</v>
      </c>
    </row>
    <row r="31" spans="1:24">
      <c r="A31" s="255" t="str">
        <f>+'10.ค่าใช้จ่าย(แยกกลุ่ม)'!B25</f>
        <v>หนองหิน,รพช.</v>
      </c>
      <c r="B31" s="255">
        <f>+'10.ค่าใช้จ่าย(แยกกลุ่ม)'!C25</f>
        <v>8328.4736769380506</v>
      </c>
      <c r="C31" s="255">
        <f>+'10.ค่าใช้จ่าย(แยกกลุ่ม)'!D25</f>
        <v>139.42218063387318</v>
      </c>
      <c r="D31" s="255">
        <f>+'10.ค่าใช้จ่าย(แยกกลุ่ม)'!E25</f>
        <v>1132.964268923824</v>
      </c>
      <c r="E31" s="255">
        <f>+'10.ค่าใช้จ่าย(แยกกลุ่ม)'!F25</f>
        <v>521.83524888805971</v>
      </c>
      <c r="F31" s="300">
        <f>+'10.ค่าใช้จ่าย(แยกกลุ่ม)'!G25</f>
        <v>1011.9273220067782</v>
      </c>
      <c r="G31" s="300">
        <f>+'10.ค่าใช้จ่าย(แยกกลุ่ม)'!H25</f>
        <v>954.30759050448341</v>
      </c>
      <c r="H31" s="255">
        <f>+'10.ค่าใช้จ่าย(แยกกลุ่ม)'!I25</f>
        <v>658.45493705788715</v>
      </c>
      <c r="I31" s="255">
        <f>+'10.ค่าใช้จ่าย(แยกกลุ่ม)'!J25</f>
        <v>156.7168737406806</v>
      </c>
      <c r="J31" s="255">
        <f>+'10.ค่าใช้จ่าย(แยกกลุ่ม)'!K25</f>
        <v>277.16460027600345</v>
      </c>
      <c r="K31" s="300">
        <f>+'10.ค่าใช้จ่าย(แยกกลุ่ม)'!L25</f>
        <v>187.67502967056808</v>
      </c>
      <c r="L31" s="255">
        <f>+'10.ค่าใช้จ่าย(แยกกลุ่ม)'!M25</f>
        <v>342.62060233882363</v>
      </c>
      <c r="M31" s="16" t="str">
        <f>+'10.ค่าใช้จ่าย(แยกกลุ่ม)'!Z25</f>
        <v>หนองหิน,รพช.</v>
      </c>
      <c r="N31" s="15">
        <f>+'10.ค่าใช้จ่าย(แยกกลุ่ม)'!AA25</f>
        <v>-0.22520244387111227</v>
      </c>
      <c r="O31" s="15">
        <f>+'10.ค่าใช้จ่าย(แยกกลุ่ม)'!AB25</f>
        <v>0.81573325088463788</v>
      </c>
      <c r="P31" s="15">
        <f>+'10.ค่าใช้จ่าย(แยกกลุ่ม)'!AC25</f>
        <v>-0.1927422636185239</v>
      </c>
      <c r="Q31" s="15">
        <f>+'10.ค่าใช้จ่าย(แยกกลุ่ม)'!AD25</f>
        <v>-9.5951716795335873E-2</v>
      </c>
      <c r="R31" s="15">
        <f>+'10.ค่าใช้จ่าย(แยกกลุ่ม)'!AE25</f>
        <v>0.38210295484073803</v>
      </c>
      <c r="S31" s="15">
        <f>+'10.ค่าใช้จ่าย(แยกกลุ่ม)'!AF25</f>
        <v>0.46659790358180248</v>
      </c>
      <c r="T31" s="15">
        <f>+'10.ค่าใช้จ่าย(แยกกลุ่ม)'!AG25</f>
        <v>0.21042524209996205</v>
      </c>
      <c r="U31" s="15">
        <f>+'10.ค่าใช้จ่าย(แยกกลุ่ม)'!AH25</f>
        <v>-0.19369858489347691</v>
      </c>
      <c r="V31" s="15">
        <f>+'10.ค่าใช้จ่าย(แยกกลุ่ม)'!AI25</f>
        <v>-9.2200719038345647E-2</v>
      </c>
      <c r="W31" s="15">
        <f>+'10.ค่าใช้จ่าย(แยกกลุ่ม)'!AJ25</f>
        <v>1.1622629176841275</v>
      </c>
      <c r="X31" s="15">
        <f>+'10.ค่าใช้จ่าย(แยกกลุ่ม)'!AK25</f>
        <v>-0.11529684644462977</v>
      </c>
    </row>
    <row r="32" spans="1:24">
      <c r="A32" s="255" t="str">
        <f>+'10.ค่าใช้จ่าย(แยกกลุ่ม)'!B35</f>
        <v>นาด้วง,รพช.</v>
      </c>
      <c r="B32" s="255">
        <f>+'10.ค่าใช้จ่าย(แยกกลุ่ม)'!C35</f>
        <v>8056.2980917791701</v>
      </c>
      <c r="C32" s="255">
        <f>+'10.ค่าใช้จ่าย(แยกกลุ่ม)'!D35</f>
        <v>87.136062918446598</v>
      </c>
      <c r="D32" s="255">
        <f>+'10.ค่าใช้จ่าย(แยกกลุ่ม)'!E35</f>
        <v>1152.520445480822</v>
      </c>
      <c r="E32" s="255">
        <f>+'10.ค่าใช้จ่าย(แยกกลุ่ม)'!F35</f>
        <v>426.05492843044738</v>
      </c>
      <c r="F32" s="255">
        <f>+'10.ค่าใช้จ่าย(แยกกลุ่ม)'!G35</f>
        <v>556.39618402208043</v>
      </c>
      <c r="G32" s="255">
        <f>+'10.ค่าใช้จ่าย(แยกกลุ่ม)'!H35</f>
        <v>482.02240878389091</v>
      </c>
      <c r="H32" s="255">
        <f>+'10.ค่าใช้จ่าย(แยกกลุ่ม)'!I35</f>
        <v>436.9765070904856</v>
      </c>
      <c r="I32" s="255">
        <f>+'10.ค่าใช้จ่าย(แยกกลุ่ม)'!J35</f>
        <v>147.82859273125717</v>
      </c>
      <c r="J32" s="255">
        <f>+'10.ค่าใช้จ่าย(แยกกลุ่ม)'!K35</f>
        <v>267.95926181556518</v>
      </c>
      <c r="K32" s="255">
        <f>+'10.ค่าใช้จ่าย(แยกกลุ่ม)'!L35</f>
        <v>102.35579673572043</v>
      </c>
      <c r="L32" s="255">
        <f>+'10.ค่าใช้จ่าย(แยกกลุ่ม)'!M35</f>
        <v>307.47458552419204</v>
      </c>
      <c r="M32" s="16" t="str">
        <f>+'10.ค่าใช้จ่าย(แยกกลุ่ม)'!Z35</f>
        <v>นาด้วง,รพช.</v>
      </c>
      <c r="N32" s="15">
        <f>+'10.ค่าใช้จ่าย(แยกกลุ่ม)'!AA35</f>
        <v>-0.22284610296033883</v>
      </c>
      <c r="O32" s="15">
        <f>+'10.ค่าใช้จ่าย(แยกกลุ่ม)'!AB35</f>
        <v>0.2978509498967542</v>
      </c>
      <c r="P32" s="15">
        <f>+'10.ค่าใช้จ่าย(แยกกลุ่ม)'!AC35</f>
        <v>-0.15921087245827181</v>
      </c>
      <c r="Q32" s="15">
        <f>+'10.ค่าใช้จ่าย(แยกกลุ่ม)'!AD35</f>
        <v>-0.34347905982079524</v>
      </c>
      <c r="R32" s="15">
        <f>+'10.ค่าใช้จ่าย(แยกกลุ่ม)'!AE35</f>
        <v>-0.16691535569208515</v>
      </c>
      <c r="S32" s="15">
        <f>+'10.ค่าใช้จ่าย(แยกกลุ่ม)'!AF35</f>
        <v>-0.31653585113156052</v>
      </c>
      <c r="T32" s="15">
        <f>+'10.ค่าใช้จ่าย(แยกกลุ่ม)'!AG35</f>
        <v>-0.36365664356595573</v>
      </c>
      <c r="U32" s="15">
        <f>+'10.ค่าใช้จ่าย(แยกกลุ่ม)'!AH35</f>
        <v>-0.19708485342212709</v>
      </c>
      <c r="V32" s="15">
        <f>+'10.ค่าใช้จ่าย(แยกกลุ่ม)'!AI35</f>
        <v>-0.26736348622843309</v>
      </c>
      <c r="W32" s="15">
        <f>+'10.ค่าใช้จ่าย(แยกกลุ่ม)'!AJ35</f>
        <v>0.79394955321818428</v>
      </c>
      <c r="X32" s="15">
        <f>+'10.ค่าใช้จ่าย(แยกกลุ่ม)'!AK35</f>
        <v>-0.26909228381918299</v>
      </c>
    </row>
    <row r="33" spans="1:24">
      <c r="A33" s="255" t="str">
        <f>+'10.ค่าใช้จ่าย(แยกกลุ่ม)'!B36</f>
        <v>ภูเรือ,รพช.</v>
      </c>
      <c r="B33" s="255">
        <f>+'10.ค่าใช้จ่าย(แยกกลุ่ม)'!C36</f>
        <v>9138.3920595642321</v>
      </c>
      <c r="C33" s="255">
        <f>+'10.ค่าใช้จ่าย(แยกกลุ่ม)'!D36</f>
        <v>81.532409090807121</v>
      </c>
      <c r="D33" s="255">
        <f>+'10.ค่าใช้จ่าย(แยกกลุ่ม)'!E36</f>
        <v>1143.6594555940831</v>
      </c>
      <c r="E33" s="255">
        <f>+'10.ค่าใช้จ่าย(แยกกลุ่ม)'!F36</f>
        <v>434.04728291581586</v>
      </c>
      <c r="F33" s="255">
        <f>+'10.ค่าใช้จ่าย(แยกกลุ่ม)'!G36</f>
        <v>447.0299507682908</v>
      </c>
      <c r="G33" s="255">
        <f>+'10.ค่าใช้จ่าย(แยกกลุ่ม)'!H36</f>
        <v>597.572554928096</v>
      </c>
      <c r="H33" s="255">
        <f>+'10.ค่าใช้จ่าย(แยกกลุ่ม)'!I36</f>
        <v>549.93761750422709</v>
      </c>
      <c r="I33" s="255">
        <f>+'10.ค่าใช้จ่าย(แยกกลุ่ม)'!J36</f>
        <v>149.10985558005257</v>
      </c>
      <c r="J33" s="255">
        <f>+'10.ค่าใช้จ่าย(แยกกลุ่ม)'!K36</f>
        <v>271.35536908282921</v>
      </c>
      <c r="K33" s="255">
        <f>+'10.ค่าใช้จ่าย(แยกกลุ่ม)'!L36</f>
        <v>28.336781925410317</v>
      </c>
      <c r="L33" s="255">
        <f>+'10.ค่าใช้จ่าย(แยกกลุ่ม)'!M36</f>
        <v>609.50366754922516</v>
      </c>
      <c r="M33" s="16" t="str">
        <f>+'10.ค่าใช้จ่าย(แยกกลุ่ม)'!Z36</f>
        <v>ภูเรือ,รพช.</v>
      </c>
      <c r="N33" s="15">
        <f>+'10.ค่าใช้จ่าย(แยกกลุ่ม)'!AA36</f>
        <v>-0.11846149175964373</v>
      </c>
      <c r="O33" s="15">
        <f>+'10.ค่าใช้จ่าย(แยกกลุ่ม)'!AB36</f>
        <v>0.21438714398781339</v>
      </c>
      <c r="P33" s="15">
        <f>+'10.ค่าใช้จ่าย(แยกกลุ่ม)'!AC36</f>
        <v>-0.16567516034595361</v>
      </c>
      <c r="Q33" s="15">
        <f>+'10.ค่าใช้จ่าย(แยกกลุ่ม)'!AD36</f>
        <v>-0.33116339878546897</v>
      </c>
      <c r="R33" s="15">
        <f>+'10.ค่าใช้จ่าย(แยกกลุ่ม)'!AE36</f>
        <v>-0.33066796964946993</v>
      </c>
      <c r="S33" s="15">
        <f>+'10.ค่าใช้จ่าย(แยกกลุ่ม)'!AF36</f>
        <v>-0.15269620208843865</v>
      </c>
      <c r="T33" s="15">
        <f>+'10.ค่าใช้จ่าย(แยกกลุ่ม)'!AG36</f>
        <v>-0.19915797834981366</v>
      </c>
      <c r="U33" s="15">
        <f>+'10.ค่าใช้จ่าย(แยกกลุ่ม)'!AH36</f>
        <v>-0.19012581167628884</v>
      </c>
      <c r="V33" s="15">
        <f>+'10.ค่าใช้จ่าย(แยกกลุ่ม)'!AI36</f>
        <v>-0.25807807406606059</v>
      </c>
      <c r="W33" s="15">
        <f>+'10.ค่าใช้จ่าย(แยกกลุ่ม)'!AJ36</f>
        <v>-0.50335243439133437</v>
      </c>
      <c r="X33" s="15">
        <f>+'10.ค่าใช้จ่าย(แยกกลุ่ม)'!AK36</f>
        <v>0.44887075103377927</v>
      </c>
    </row>
    <row r="34" spans="1:24">
      <c r="A34" s="255" t="str">
        <f>+'10.ค่าใช้จ่าย(แยกกลุ่ม)'!B49</f>
        <v>ท่าลี่,รพช.</v>
      </c>
      <c r="B34" s="255">
        <f>+'10.ค่าใช้จ่าย(แยกกลุ่ม)'!C49</f>
        <v>11075.841387892746</v>
      </c>
      <c r="C34" s="255">
        <f>+'10.ค่าใช้จ่าย(แยกกลุ่ม)'!D49</f>
        <v>98.288799538351284</v>
      </c>
      <c r="D34" s="255">
        <f>+'10.ค่าใช้จ่าย(แยกกลุ่ม)'!E49</f>
        <v>1674.0384164116244</v>
      </c>
      <c r="E34" s="255">
        <f>+'10.ค่าใช้จ่าย(แยกกลุ่ม)'!F49</f>
        <v>668.04548899649569</v>
      </c>
      <c r="F34" s="255">
        <f>+'10.ค่าใช้จ่าย(แยกกลุ่ม)'!G49</f>
        <v>692.60033225797633</v>
      </c>
      <c r="G34" s="255">
        <f>+'10.ค่าใช้จ่าย(แยกกลุ่ม)'!H49</f>
        <v>760.98880070148482</v>
      </c>
      <c r="H34" s="255">
        <f>+'10.ค่าใช้จ่าย(แยกกลุ่ม)'!I49</f>
        <v>430.21605664858089</v>
      </c>
      <c r="I34" s="255">
        <f>+'10.ค่าใช้จ่าย(แยกกลุ่ม)'!J49</f>
        <v>116.05776979954391</v>
      </c>
      <c r="J34" s="300">
        <f>+'10.ค่าใช้จ่าย(แยกกลุ่ม)'!K49</f>
        <v>600.10073175764035</v>
      </c>
      <c r="K34" s="255">
        <f>+'10.ค่าใช้จ่าย(แยกกลุ่ม)'!L49</f>
        <v>31.961611356876897</v>
      </c>
      <c r="L34" s="255">
        <f>+'10.ค่าใช้จ่าย(แยกกลุ่ม)'!M49</f>
        <v>726.04389445580387</v>
      </c>
      <c r="M34" s="16" t="str">
        <f>+'10.ค่าใช้จ่าย(แยกกลุ่ม)'!Z49</f>
        <v>ท่าลี่,รพช.</v>
      </c>
      <c r="N34" s="15">
        <f>+'10.ค่าใช้จ่าย(แยกกลุ่ม)'!AA49</f>
        <v>8.8550442615771038E-2</v>
      </c>
      <c r="O34" s="15">
        <f>+'10.ค่าใช้จ่าย(แยกกลุ่ม)'!AB49</f>
        <v>0.17278029009641296</v>
      </c>
      <c r="P34" s="15">
        <f>+'10.ค่าใช้จ่าย(แยกกลุ่ม)'!AC49</f>
        <v>0.15751922417826569</v>
      </c>
      <c r="Q34" s="15">
        <f>+'10.ค่าใช้จ่าย(แยกกลุ่ม)'!AD49</f>
        <v>8.17092328769361E-2</v>
      </c>
      <c r="R34" s="15">
        <f>+'10.ค่าใช้จ่าย(แยกกลุ่ม)'!AE49</f>
        <v>-5.2775048592780358E-2</v>
      </c>
      <c r="S34" s="15">
        <f>+'10.ค่าใช้จ่าย(แยกกลุ่ม)'!AF49</f>
        <v>-3.001339810867306E-2</v>
      </c>
      <c r="T34" s="15">
        <f>+'10.ค่าใช้จ่าย(แยกกลุ่ม)'!AG49</f>
        <v>-0.29903390532631197</v>
      </c>
      <c r="U34" s="15">
        <f>+'10.ค่าใช้จ่าย(แยกกลุ่ม)'!AH49</f>
        <v>-0.54908649212375205</v>
      </c>
      <c r="V34" s="15">
        <f>+'10.ค่าใช้จ่าย(แยกกลุ่ม)'!AI49</f>
        <v>0.55574450032037548</v>
      </c>
      <c r="W34" s="15">
        <f>+'10.ค่าใช้จ่าย(แยกกลุ่ม)'!AJ49</f>
        <v>-0.54430116445341303</v>
      </c>
      <c r="X34" s="15">
        <f>+'10.ค่าใช้จ่าย(แยกกลุ่ม)'!AK49</f>
        <v>1.0738978978992788</v>
      </c>
    </row>
    <row r="35" spans="1:24">
      <c r="A35" s="255" t="str">
        <f>+'10.ค่าใช้จ่าย(แยกกลุ่ม)'!B50</f>
        <v>ภูกระดึง,รพช.</v>
      </c>
      <c r="B35" s="255">
        <f>+'10.ค่าใช้จ่าย(แยกกลุ่ม)'!C50</f>
        <v>9438.419410474311</v>
      </c>
      <c r="C35" s="255">
        <f>+'10.ค่าใช้จ่าย(แยกกลุ่ม)'!D50</f>
        <v>12.923744759058495</v>
      </c>
      <c r="D35" s="255">
        <f>+'10.ค่าใช้จ่าย(แยกกลุ่ม)'!E50</f>
        <v>929.3412541241587</v>
      </c>
      <c r="E35" s="255">
        <f>+'10.ค่าใช้จ่าย(แยกกลุ่ม)'!F50</f>
        <v>563.3885671824313</v>
      </c>
      <c r="F35" s="255">
        <f>+'10.ค่าใช้จ่าย(แยกกลุ่ม)'!G50</f>
        <v>497.90796568830331</v>
      </c>
      <c r="G35" s="255">
        <f>+'10.ค่าใช้จ่าย(แยกกลุ่ม)'!H50</f>
        <v>782.78185796312368</v>
      </c>
      <c r="H35" s="255">
        <f>+'10.ค่าใช้จ่าย(แยกกลุ่ม)'!I50</f>
        <v>272.81457088260589</v>
      </c>
      <c r="I35" s="255">
        <f>+'10.ค่าใช้จ่าย(แยกกลุ่ม)'!J50</f>
        <v>246.20551628345498</v>
      </c>
      <c r="J35" s="300">
        <f>+'10.ค่าใช้จ่าย(แยกกลุ่ม)'!K50</f>
        <v>372.26455298422587</v>
      </c>
      <c r="K35" s="255">
        <f>+'10.ค่าใช้จ่าย(แยกกลุ่ม)'!L50</f>
        <v>7.6648847895250922</v>
      </c>
      <c r="L35" s="255">
        <f>+'10.ค่าใช้จ่าย(แยกกลุ่ม)'!M50</f>
        <v>389.7532124131983</v>
      </c>
      <c r="M35" s="16" t="str">
        <f>+'10.ค่าใช้จ่าย(แยกกลุ่ม)'!Z50</f>
        <v>ภูกระดึง,รพช.</v>
      </c>
      <c r="N35" s="15">
        <f>+'10.ค่าใช้จ่าย(แยกกลุ่ม)'!AA50</f>
        <v>-7.2377865748777054E-2</v>
      </c>
      <c r="O35" s="15">
        <f>+'10.ค่าใช้จ่าย(แยกกลุ่ม)'!AB50</f>
        <v>-0.84579409659239335</v>
      </c>
      <c r="P35" s="15">
        <f>+'10.ค่าใช้จ่าย(แยกกลุ่ม)'!AC50</f>
        <v>-0.35740401359693508</v>
      </c>
      <c r="Q35" s="15">
        <f>+'10.ค่าใช้จ่าย(แยกกลุ่ม)'!AD50</f>
        <v>-8.7752817949586157E-2</v>
      </c>
      <c r="R35" s="15">
        <f>+'10.ค่าใช้จ่าย(แยกกลุ่ม)'!AE50</f>
        <v>-0.31904328277350585</v>
      </c>
      <c r="S35" s="15">
        <f>+'10.ค่าใช้จ่าย(แยกกลุ่ม)'!AF50</f>
        <v>-2.2351002696586945E-3</v>
      </c>
      <c r="T35" s="15">
        <f>+'10.ค่าใช้จ่าย(แยกกลุ่ม)'!AG50</f>
        <v>-0.55549366099586017</v>
      </c>
      <c r="U35" s="15">
        <f>+'10.ค่าใช้จ่าย(แยกกลุ่ม)'!AH50</f>
        <v>-4.3429895321910127E-2</v>
      </c>
      <c r="V35" s="15">
        <f>+'10.ค่าใช้จ่าย(แยกกลุ่ม)'!AI50</f>
        <v>-3.491447298662817E-2</v>
      </c>
      <c r="W35" s="15">
        <f>+'10.ค่าใช้จ่าย(แยกกลุ่ม)'!AJ50</f>
        <v>-0.89071642746091395</v>
      </c>
      <c r="X35" s="15">
        <f>+'10.ค่าใช้จ่าย(แยกกลุ่ม)'!AK50</f>
        <v>0.1133050964213113</v>
      </c>
    </row>
    <row r="36" spans="1:24">
      <c r="A36" s="255" t="str">
        <f>+'10.ค่าใช้จ่าย(แยกกลุ่ม)'!B51</f>
        <v>ภูหลวง,รพช.</v>
      </c>
      <c r="B36" s="255">
        <f>+'10.ค่าใช้จ่าย(แยกกลุ่ม)'!C51</f>
        <v>9300.3565181500853</v>
      </c>
      <c r="C36" s="255">
        <f>+'10.ค่าใช้จ่าย(แยกกลุ่ม)'!D51</f>
        <v>58.496733296132724</v>
      </c>
      <c r="D36" s="255">
        <f>+'10.ค่าใช้จ่าย(แยกกลุ่ม)'!E51</f>
        <v>1080.3273211918961</v>
      </c>
      <c r="E36" s="255">
        <f>+'10.ค่าใช้จ่าย(แยกกลุ่ม)'!F51</f>
        <v>486.41591363026549</v>
      </c>
      <c r="F36" s="255">
        <f>+'10.ค่าใช้จ่าย(แยกกลุ่ม)'!G51</f>
        <v>555.19205540507255</v>
      </c>
      <c r="G36" s="255">
        <f>+'10.ค่าใช้จ่าย(แยกกลุ่ม)'!H51</f>
        <v>712.10947384620749</v>
      </c>
      <c r="H36" s="255">
        <f>+'10.ค่าใช้จ่าย(แยกกลุ่ม)'!I51</f>
        <v>371.35389071790883</v>
      </c>
      <c r="I36" s="255">
        <f>+'10.ค่าใช้จ่าย(แยกกลุ่ม)'!J51</f>
        <v>168.06627489228524</v>
      </c>
      <c r="J36" s="255">
        <f>+'10.ค่าใช้จ่าย(แยกกลุ่ม)'!K51</f>
        <v>299.32888146911517</v>
      </c>
      <c r="K36" s="255">
        <f>+'10.ค่าใช้จ่าย(แยกกลุ่ม)'!L51</f>
        <v>54.257190595935739</v>
      </c>
      <c r="L36" s="255">
        <f>+'10.ค่าใช้จ่าย(แยกกลุ่ม)'!M51</f>
        <v>212.84870364575914</v>
      </c>
      <c r="M36" s="16" t="str">
        <f>+'10.ค่าใช้จ่าย(แยกกลุ่ม)'!Z51</f>
        <v>ภูหลวง,รพช.</v>
      </c>
      <c r="N36" s="15">
        <f>+'10.ค่าใช้จ่าย(แยกกลุ่ม)'!AA51</f>
        <v>-8.5946895611612853E-2</v>
      </c>
      <c r="O36" s="15">
        <f>+'10.ค่าใช้จ่าย(แยกกลุ่ม)'!AB51</f>
        <v>-0.30201796983019896</v>
      </c>
      <c r="P36" s="15">
        <f>+'10.ค่าใช้จ่าย(แยกกลุ่ม)'!AC51</f>
        <v>-0.25300421398624234</v>
      </c>
      <c r="Q36" s="15">
        <f>+'10.ค่าใช้จ่าย(แยกกลุ่ม)'!AD51</f>
        <v>-0.21238808814875701</v>
      </c>
      <c r="R36" s="15">
        <f>+'10.ค่าใช้จ่าย(แยกกลุ่ม)'!AE51</f>
        <v>-0.24069951571021961</v>
      </c>
      <c r="S36" s="15">
        <f>+'10.ค่าใช้จ่าย(แยกกลุ่ม)'!AF51</f>
        <v>-9.2316932819539954E-2</v>
      </c>
      <c r="T36" s="15">
        <f>+'10.ค่าใช้จ่าย(แยกกลุ่ม)'!AG51</f>
        <v>-0.3949400946440228</v>
      </c>
      <c r="U36" s="15">
        <f>+'10.ค่าใช้จ่าย(แยกกลุ่ม)'!AH51</f>
        <v>-0.34702042182726883</v>
      </c>
      <c r="V36" s="15">
        <f>+'10.ค่าใช้จ่าย(แยกกลุ่ม)'!AI51</f>
        <v>-0.22399817815803463</v>
      </c>
      <c r="W36" s="15">
        <f>+'10.ค่าใช้จ่าย(แยกกลุ่ม)'!AJ51</f>
        <v>-0.22641764526439317</v>
      </c>
      <c r="X36" s="15">
        <f>+'10.ค่าใช้จ่าย(แยกกลุ่ม)'!AK51</f>
        <v>-0.39201130615884927</v>
      </c>
    </row>
    <row r="37" spans="1:24">
      <c r="A37" s="255" t="str">
        <f>+'10.ค่าใช้จ่าย(แยกกลุ่ม)'!B59</f>
        <v>เอราวัณ,รพช.</v>
      </c>
      <c r="B37" s="255">
        <f>+'10.ค่าใช้จ่าย(แยกกลุ่ม)'!C59</f>
        <v>10583.483970947782</v>
      </c>
      <c r="C37" s="255">
        <f>+'10.ค่าใช้จ่าย(แยกกลุ่ม)'!D59</f>
        <v>77.399076080906426</v>
      </c>
      <c r="D37" s="255">
        <f>+'10.ค่าใช้จ่าย(แยกกลุ่ม)'!E59</f>
        <v>1583.7338411653707</v>
      </c>
      <c r="E37" s="255">
        <f>+'10.ค่าใช้จ่าย(แยกกลุ่ม)'!F59</f>
        <v>791.90965320822647</v>
      </c>
      <c r="F37" s="255">
        <f>+'10.ค่าใช้จ่าย(แยกกลุ่ม)'!G59</f>
        <v>768.82023862136191</v>
      </c>
      <c r="G37" s="255">
        <f>+'10.ค่าใช้จ่าย(แยกกลุ่ม)'!H59</f>
        <v>648.71833220509154</v>
      </c>
      <c r="H37" s="255">
        <f>+'10.ค่าใช้จ่าย(แยกกลุ่ม)'!I59</f>
        <v>846.89641271789651</v>
      </c>
      <c r="I37" s="300">
        <f>+'10.ค่าใช้จ่าย(แยกกลุ่ม)'!J59</f>
        <v>389.8405811091709</v>
      </c>
      <c r="J37" s="255">
        <f>+'10.ค่าใช้จ่าย(แยกกลุ่ม)'!K59</f>
        <v>423.60021040704527</v>
      </c>
      <c r="K37" s="255">
        <f>+'10.ค่าใช้จ่าย(แยกกลุ่ม)'!L59</f>
        <v>158.80247081402467</v>
      </c>
      <c r="L37" s="255">
        <f>+'10.ค่าใช้จ่าย(แยกกลุ่ม)'!M59</f>
        <v>737.97469615215027</v>
      </c>
      <c r="M37" s="16" t="str">
        <f>+'10.ค่าใช้จ่าย(แยกกลุ่ม)'!Z59</f>
        <v>เอราวัณ,รพช.</v>
      </c>
      <c r="N37" s="15">
        <f>+'10.ค่าใช้จ่าย(แยกกลุ่ม)'!AA59</f>
        <v>4.0160811041011969E-2</v>
      </c>
      <c r="O37" s="15">
        <f>+'10.ค่าใช้จ่าย(แยกกลุ่ม)'!AB59</f>
        <v>-7.6475536116997492E-2</v>
      </c>
      <c r="P37" s="15">
        <f>+'10.ค่าใช้จ่าย(แยกกลุ่ม)'!AC59</f>
        <v>9.5077836421553014E-2</v>
      </c>
      <c r="Q37" s="15">
        <f>+'10.ค่าใช้จ่าย(แยกกลุ่ม)'!AD59</f>
        <v>0.28227193744916468</v>
      </c>
      <c r="R37" s="15">
        <f>+'10.ค่าใช้จ่าย(แยกกลุ่ม)'!AE59</f>
        <v>5.1466017630718078E-2</v>
      </c>
      <c r="S37" s="15">
        <f>+'10.ค่าใช้จ่าย(แยกกลุ่ม)'!AF59</f>
        <v>-0.17311780402000607</v>
      </c>
      <c r="T37" s="15">
        <f>+'10.ค่าใช้จ่าย(แยกกลุ่ม)'!AG59</f>
        <v>0.379877998140212</v>
      </c>
      <c r="U37" s="15">
        <f>+'10.ค่าใช้จ่าย(แยกกลุ่ม)'!AH59</f>
        <v>0.51462831178013912</v>
      </c>
      <c r="V37" s="15">
        <f>+'10.ค่าใช้จ่าย(แยกกลุ่ม)'!AI59</f>
        <v>9.8171794833716491E-2</v>
      </c>
      <c r="W37" s="15">
        <f>+'10.ค่าใช้จ่าย(แยกกลุ่ม)'!AJ59</f>
        <v>1.2641568419015747</v>
      </c>
      <c r="X37" s="15">
        <f>+'10.ค่าใช้จ่าย(แยกกลุ่ม)'!AK59</f>
        <v>1.1079774690481445</v>
      </c>
    </row>
    <row r="38" spans="1:24">
      <c r="A38" s="255" t="str">
        <f>+'10.ค่าใช้จ่าย(แยกกลุ่ม)'!B80</f>
        <v>ปากชม,รพช.</v>
      </c>
      <c r="B38" s="255">
        <f>+'10.ค่าใช้จ่าย(แยกกลุ่ม)'!C80</f>
        <v>8910.8831122008523</v>
      </c>
      <c r="C38" s="300">
        <f>+'10.ค่าใช้จ่าย(แยกกลุ่ม)'!D80</f>
        <v>126.66859433828201</v>
      </c>
      <c r="D38" s="255">
        <f>+'10.ค่าใช้จ่าย(แยกกลุ่ม)'!E80</f>
        <v>1217.3285850675966</v>
      </c>
      <c r="E38" s="255">
        <f>+'10.ค่าใช้จ่าย(แยกกลุ่ม)'!F80</f>
        <v>664.15790496550392</v>
      </c>
      <c r="F38" s="255">
        <f>+'10.ค่าใช้จ่าย(แยกกลุ่ม)'!G80</f>
        <v>651.40320783691686</v>
      </c>
      <c r="G38" s="255">
        <f>+'10.ค่าใช้จ่าย(แยกกลุ่ม)'!H80</f>
        <v>753.76475214326695</v>
      </c>
      <c r="H38" s="300">
        <f>+'10.ค่าใช้จ่าย(แยกกลุ่ม)'!I80</f>
        <v>940.0655276118141</v>
      </c>
      <c r="I38" s="255">
        <f>+'10.ค่าใช้จ่าย(แยกกลุ่ม)'!J80</f>
        <v>209.06492807846578</v>
      </c>
      <c r="J38" s="255">
        <f>+'10.ค่าใช้จ่าย(แยกกลุ่ม)'!K80</f>
        <v>409.68042808324026</v>
      </c>
      <c r="K38" s="255">
        <f>+'10.ค่าใช้จ่าย(แยกกลุ่ม)'!L80</f>
        <v>22.706213212847192</v>
      </c>
      <c r="L38" s="255">
        <f>+'10.ค่าใช้จ่าย(แยกกลุ่ม)'!M80</f>
        <v>242.74857660855241</v>
      </c>
      <c r="M38" s="16" t="str">
        <f>+'10.ค่าใช้จ่าย(แยกกลุ่ม)'!Z80</f>
        <v>ปากชม,รพช.</v>
      </c>
      <c r="N38" s="15">
        <f>+'10.ค่าใช้จ่าย(แยกกลุ่ม)'!AA80</f>
        <v>-0.1510044447562143</v>
      </c>
      <c r="O38" s="15">
        <f>+'10.ค่าใช้จ่าย(แยกกลุ่ม)'!AB80</f>
        <v>0.86220588197828674</v>
      </c>
      <c r="P38" s="15">
        <f>+'10.ค่าใช้จ่าย(แยกกลุ่ม)'!AC80</f>
        <v>-0.27873022437383915</v>
      </c>
      <c r="Q38" s="15">
        <f>+'10.ค่าใช้จ่าย(แยกกลุ่ม)'!AD80</f>
        <v>-7.0612195462702629E-2</v>
      </c>
      <c r="R38" s="15">
        <f>+'10.ค่าใช้จ่าย(แยกกลุ่ม)'!AE80</f>
        <v>-0.10035643381702888</v>
      </c>
      <c r="S38" s="15">
        <f>+'10.ค่าใช้จ่าย(แยกกลุ่ม)'!AF80</f>
        <v>-2.4689642903282048E-2</v>
      </c>
      <c r="T38" s="15">
        <f>+'10.ค่าใช้จ่าย(แยกกลุ่ม)'!AG80</f>
        <v>0.27789745490443607</v>
      </c>
      <c r="U38" s="15">
        <f>+'10.ค่าใช้จ่าย(แยกกลุ่ม)'!AH80</f>
        <v>-0.36577465400354447</v>
      </c>
      <c r="V38" s="15">
        <f>+'10.ค่าใช้จ่าย(แยกกลุ่ม)'!AI80</f>
        <v>6.6909554718570866E-2</v>
      </c>
      <c r="W38" s="15">
        <f>+'10.ค่าใช้จ่าย(แยกกลุ่ม)'!AJ80</f>
        <v>-0.66738440366004004</v>
      </c>
      <c r="X38" s="15">
        <f>+'10.ค่าใช้จ่าย(แยกกลุ่ม)'!AK80</f>
        <v>-0.55924258222843615</v>
      </c>
    </row>
    <row r="39" spans="1:24">
      <c r="A39" s="255" t="str">
        <f>+'10.ค่าใช้จ่าย(แยกกลุ่ม)'!B92</f>
        <v>ผาขาว,รพช.</v>
      </c>
      <c r="B39" s="255">
        <f>+'10.ค่าใช้จ่าย(แยกกลุ่ม)'!C92</f>
        <v>8085.2009135887211</v>
      </c>
      <c r="C39" s="300">
        <f>+'10.ค่าใช้จ่าย(แยกกลุ่ม)'!D92</f>
        <v>77.240643308607261</v>
      </c>
      <c r="D39" s="255">
        <f>+'10.ค่าใช้จ่าย(แยกกลุ่ม)'!E92</f>
        <v>1165.7246339218038</v>
      </c>
      <c r="E39" s="255">
        <f>+'10.ค่าใช้จ่าย(แยกกลุ่ม)'!F92</f>
        <v>498.52145091132434</v>
      </c>
      <c r="F39" s="300">
        <f>+'10.ค่าใช้จ่าย(แยกกลุ่ม)'!G92</f>
        <v>972.01779461000774</v>
      </c>
      <c r="G39" s="255">
        <f>+'10.ค่าใช้จ่าย(แยกกลุ่ม)'!H92</f>
        <v>770.61456349765365</v>
      </c>
      <c r="H39" s="255">
        <f>+'10.ค่าใช้จ่าย(แยกกลุ่ม)'!I92</f>
        <v>319.07232664101883</v>
      </c>
      <c r="I39" s="255">
        <f>+'10.ค่าใช้จ่าย(แยกกลุ่ม)'!J92</f>
        <v>84.514574810073725</v>
      </c>
      <c r="J39" s="255">
        <f>+'10.ค่าใช้จ่าย(แยกกลุ่ม)'!K92</f>
        <v>338.20532928681462</v>
      </c>
      <c r="K39" s="300">
        <f>+'10.ค่าใช้จ่าย(แยกกลุ่ม)'!L92</f>
        <v>101.24364543599744</v>
      </c>
      <c r="L39" s="255">
        <f>+'10.ค่าใช้จ่าย(แยกกลุ่ม)'!M92</f>
        <v>582.34457130071826</v>
      </c>
      <c r="M39" s="16" t="str">
        <f>+'10.ค่าใช้จ่าย(แยกกลุ่ม)'!Z92</f>
        <v>ผาขาว,รพช.</v>
      </c>
      <c r="N39" s="15">
        <f>+'10.ค่าใช้จ่าย(แยกกลุ่ม)'!AA92</f>
        <v>-9.3276345112145068E-2</v>
      </c>
      <c r="O39" s="15">
        <f>+'10.ค่าใช้จ่าย(แยกกลุ่ม)'!AB92</f>
        <v>0.58418472845598313</v>
      </c>
      <c r="P39" s="15">
        <f>+'10.ค่าใช้จ่าย(แยกกลุ่ม)'!AC92</f>
        <v>-0.14634686767332458</v>
      </c>
      <c r="Q39" s="15">
        <f>+'10.ค่าใช้จ่าย(แยกกลุ่ม)'!AD92</f>
        <v>2.412418982871499E-2</v>
      </c>
      <c r="R39" s="15">
        <f>+'10.ค่าใช้จ่าย(แยกกลุ่ม)'!AE92</f>
        <v>0.39422430982927814</v>
      </c>
      <c r="S39" s="15">
        <f>+'10.ค่าใช้จ่าย(แยกกลุ่ม)'!AF92</f>
        <v>-4.6151527640429249E-2</v>
      </c>
      <c r="T39" s="15">
        <f>+'10.ค่าใช้จ่าย(แยกกลุ่ม)'!AG92</f>
        <v>-0.64945377313591168</v>
      </c>
      <c r="U39" s="15">
        <f>+'10.ค่าใช้จ่าย(แยกกลุ่ม)'!AH92</f>
        <v>-0.39924316057865661</v>
      </c>
      <c r="V39" s="15">
        <f>+'10.ค่าใช้จ่าย(แยกกลุ่ม)'!AI92</f>
        <v>-4.613851357537558E-2</v>
      </c>
      <c r="W39" s="15">
        <f>+'10.ค่าใช้จ่าย(แยกกลุ่ม)'!AJ92</f>
        <v>2.6788335731977497</v>
      </c>
      <c r="X39" s="15">
        <f>+'10.ค่าใช้จ่าย(แยกกลุ่ม)'!AK92</f>
        <v>0.66496270353548481</v>
      </c>
    </row>
    <row r="40" spans="1:24">
      <c r="A40" s="255" t="str">
        <f>+'10.ค่าใช้จ่าย(แยกกลุ่ม)'!B99</f>
        <v>เชียงคาน,รพช.</v>
      </c>
      <c r="B40" s="255">
        <f>+'10.ค่าใช้จ่าย(แยกกลุ่ม)'!C99</f>
        <v>6777.7953848225388</v>
      </c>
      <c r="C40" s="255">
        <f>+'10.ค่าใช้จ่าย(แยกกลุ่ม)'!D99</f>
        <v>50.587468390190075</v>
      </c>
      <c r="D40" s="255">
        <f>+'10.ค่าใช้จ่าย(แยกกลุ่ม)'!E99</f>
        <v>1165.5237513564034</v>
      </c>
      <c r="E40" s="255">
        <f>+'10.ค่าใช้จ่าย(แยกกลุ่ม)'!F99</f>
        <v>559.11311979385312</v>
      </c>
      <c r="F40" s="255">
        <f>+'10.ค่าใช้จ่าย(แยกกลุ่ม)'!G99</f>
        <v>562.42788527797359</v>
      </c>
      <c r="G40" s="255">
        <f>+'10.ค่าใช้จ่าย(แยกกลุ่ม)'!H99</f>
        <v>527.72164642952373</v>
      </c>
      <c r="H40" s="255">
        <f>+'10.ค่าใช้จ่าย(แยกกลุ่ม)'!I99</f>
        <v>288.58363893663255</v>
      </c>
      <c r="I40" s="255">
        <f>+'10.ค่าใช้จ่าย(แยกกลุ่ม)'!J99</f>
        <v>303.75413679938958</v>
      </c>
      <c r="J40" s="255">
        <f>+'10.ค่าใช้จ่าย(แยกกลุ่ม)'!K99</f>
        <v>252.13207950174123</v>
      </c>
      <c r="K40" s="255">
        <f>+'10.ค่าใช้จ่าย(แยกกลุ่ม)'!L99</f>
        <v>3.1997553061445405</v>
      </c>
      <c r="L40" s="255">
        <f>+'10.ค่าใช้จ่าย(แยกกลุ่ม)'!M99</f>
        <v>539.29302347931002</v>
      </c>
      <c r="M40" s="16" t="str">
        <f>+'10.ค่าใช้จ่าย(แยกกลุ่ม)'!Z99</f>
        <v>เชียงคาน,รพช.</v>
      </c>
      <c r="N40" s="15">
        <f>+'10.ค่าใช้จ่าย(แยกกลุ่ม)'!AA99</f>
        <v>-8.8878939663989687E-2</v>
      </c>
      <c r="O40" s="15">
        <f>+'10.ค่าใช้จ่าย(แยกกลุ่ม)'!AB99</f>
        <v>-0.31170281687501927</v>
      </c>
      <c r="P40" s="15">
        <f>+'10.ค่าใช้จ่าย(แยกกลุ่ม)'!AC99</f>
        <v>-0.25717322017148392</v>
      </c>
      <c r="Q40" s="15">
        <f>+'10.ค่าใช้จ่าย(แยกกลุ่ม)'!AD99</f>
        <v>-0.12023284038824503</v>
      </c>
      <c r="R40" s="15">
        <f>+'10.ค่าใช้จ่าย(แยกกลุ่ม)'!AE99</f>
        <v>0.27245616150617491</v>
      </c>
      <c r="S40" s="15">
        <f>+'10.ค่าใช้จ่าย(แยกกลุ่ม)'!AF99</f>
        <v>-7.657416908199885E-2</v>
      </c>
      <c r="T40" s="15">
        <f>+'10.ค่าใช้จ่าย(แยกกลุ่ม)'!AG99</f>
        <v>-0.68168885800101475</v>
      </c>
      <c r="U40" s="15">
        <f>+'10.ค่าใช้จ่าย(แยกกลุ่ม)'!AH99</f>
        <v>-0.22708231989940511</v>
      </c>
      <c r="V40" s="15">
        <f>+'10.ค่าใช้จ่าย(แยกกลุ่ม)'!AI99</f>
        <v>-0.1661255456660114</v>
      </c>
      <c r="W40" s="15">
        <f>+'10.ค่าใช้จ่าย(แยกกลุ่ม)'!AJ99</f>
        <v>-0.95138348066435707</v>
      </c>
      <c r="X40" s="15">
        <f>+'10.ค่าใช้จ่าย(แยกกลุ่ม)'!AK99</f>
        <v>0.47624147193070526</v>
      </c>
    </row>
    <row r="41" spans="1:24">
      <c r="A41" s="255" t="str">
        <f>+'10.ค่าใช้จ่าย(แยกกลุ่ม)'!B103</f>
        <v>สมเด็จพระยุพราชด่านซ้าย,รพช.</v>
      </c>
      <c r="B41" s="255">
        <f>+'10.ค่าใช้จ่าย(แยกกลุ่ม)'!C103</f>
        <v>8593.9895661718874</v>
      </c>
      <c r="C41" s="255">
        <f>+'10.ค่าใช้จ่าย(แยกกลุ่ม)'!D103</f>
        <v>60.714581941307515</v>
      </c>
      <c r="D41" s="255">
        <f>+'10.ค่าใช้จ่าย(แยกกลุ่ม)'!E103</f>
        <v>1813.4726097163816</v>
      </c>
      <c r="E41" s="255">
        <f>+'10.ค่าใช้จ่าย(แยกกลุ่ม)'!F103</f>
        <v>636.63049956747523</v>
      </c>
      <c r="F41" s="255">
        <f>+'10.ค่าใช้จ่าย(แยกกลุ่ม)'!G103</f>
        <v>305.13269188783721</v>
      </c>
      <c r="G41" s="255">
        <f>+'10.ค่าใช้จ่าย(แยกกลุ่ม)'!H103</f>
        <v>458.11551045346079</v>
      </c>
      <c r="H41" s="255">
        <f>+'10.ค่าใช้จ่าย(แยกกลุ่ม)'!I103</f>
        <v>840.57780628280022</v>
      </c>
      <c r="I41" s="255">
        <f>+'10.ค่าใช้จ่าย(แยกกลุ่ม)'!J103</f>
        <v>310.42887043669879</v>
      </c>
      <c r="J41" s="255">
        <f>+'10.ค่าใช้จ่าย(แยกกลุ่ม)'!K103</f>
        <v>223.9216758973445</v>
      </c>
      <c r="K41" s="300">
        <f>+'10.ค่าใช้จ่าย(แยกกลุ่ม)'!L103</f>
        <v>306.47506787586622</v>
      </c>
      <c r="L41" s="255">
        <f>+'10.ค่าใช้จ่าย(แยกกลุ่ม)'!M103</f>
        <v>271.4562746337013</v>
      </c>
      <c r="M41" s="16" t="str">
        <f>+'10.ค่าใช้จ่าย(แยกกลุ่ม)'!Z103</f>
        <v>สมเด็จพระยุพราชด่านซ้าย,รพช.</v>
      </c>
      <c r="N41" s="15">
        <f>+'10.ค่าใช้จ่าย(แยกกลุ่ม)'!AA103</f>
        <v>0.1552672279811165</v>
      </c>
      <c r="O41" s="15">
        <f>+'10.ค่าใช้จ่าย(แยกกลุ่ม)'!AB103</f>
        <v>-0.17391249147947793</v>
      </c>
      <c r="P41" s="15">
        <f>+'10.ค่าใช้จ่าย(แยกกลุ่ม)'!AC103</f>
        <v>0.15578598669921828</v>
      </c>
      <c r="Q41" s="15">
        <f>+'10.ค่าใช้จ่าย(แยกกลุ่ม)'!AD103</f>
        <v>1.7411262558032871E-3</v>
      </c>
      <c r="R41" s="15">
        <f>+'10.ค่าใช้จ่าย(แยกกลุ่ม)'!AE103</f>
        <v>-0.30965731957307441</v>
      </c>
      <c r="S41" s="15">
        <f>+'10.ค่าใช้จ่าย(แยกกลุ่ม)'!AF103</f>
        <v>-0.19837342515869885</v>
      </c>
      <c r="T41" s="15">
        <f>+'10.ค่าใช้จ่าย(แยกกลุ่ม)'!AG103</f>
        <v>-7.2832810471171058E-2</v>
      </c>
      <c r="U41" s="15">
        <f>+'10.ค่าใช้จ่าย(แยกกลุ่ม)'!AH103</f>
        <v>-0.21009812441618225</v>
      </c>
      <c r="V41" s="15">
        <f>+'10.ค่าใช้จ่าย(แยกกลุ่ม)'!AI103</f>
        <v>-0.25942559284225919</v>
      </c>
      <c r="W41" s="15">
        <f>+'10.ค่าใช้จ่าย(แยกกลุ่ม)'!AJ103</f>
        <v>3.6565282772302354</v>
      </c>
      <c r="X41" s="15">
        <f>+'10.ค่าใช้จ่าย(แยกกลุ่ม)'!AK103</f>
        <v>-0.25692528368957257</v>
      </c>
    </row>
    <row r="42" spans="1:24">
      <c r="A42" s="255" t="str">
        <f>+'10.ค่าใช้จ่าย(แยกกลุ่ม)'!B122</f>
        <v>วังสะพุง,รพช.</v>
      </c>
      <c r="B42" s="255">
        <f>+'10.ค่าใช้จ่าย(แยกกลุ่ม)'!C122</f>
        <v>7263.6352444194827</v>
      </c>
      <c r="C42" s="255">
        <f>+'10.ค่าใช้จ่าย(แยกกลุ่ม)'!D122</f>
        <v>19.488102450762504</v>
      </c>
      <c r="D42" s="255">
        <f>+'10.ค่าใช้จ่าย(แยกกลุ่ม)'!E122</f>
        <v>1494.3597931999645</v>
      </c>
      <c r="E42" s="255">
        <f>+'10.ค่าใช้จ่าย(แยกกลุ่ม)'!F122</f>
        <v>608.57484070982809</v>
      </c>
      <c r="F42" s="300">
        <f>+'10.ค่าใช้จ่าย(แยกกลุ่ม)'!G122</f>
        <v>668.38055845160454</v>
      </c>
      <c r="G42" s="300">
        <f>+'10.ค่าใช้จ่าย(แยกกลุ่ม)'!H122</f>
        <v>598.81463225163827</v>
      </c>
      <c r="H42" s="255">
        <f>+'10.ค่าใช้จ่าย(แยกกลุ่ม)'!I122</f>
        <v>484.09513022215469</v>
      </c>
      <c r="I42" s="255">
        <f>+'10.ค่าใช้จ่าย(แยกกลุ่ม)'!J122</f>
        <v>572.49474966580931</v>
      </c>
      <c r="J42" s="255">
        <f>+'10.ค่าใช้จ่าย(แยกกลุ่ม)'!K122</f>
        <v>255.19346306917799</v>
      </c>
      <c r="K42" s="255">
        <f>+'10.ค่าใช้จ่าย(แยกกลุ่ม)'!L122</f>
        <v>5.4172419547192829</v>
      </c>
      <c r="L42" s="300">
        <f>+'10.ค่าใช้จ่าย(แยกกลุ่ม)'!M122</f>
        <v>156.7478011464668</v>
      </c>
      <c r="M42" s="16" t="str">
        <f>+'10.ค่าใช้จ่าย(แยกกลุ่ม)'!Z122</f>
        <v>วังสะพุง,รพช.</v>
      </c>
      <c r="N42" s="15">
        <f>+'10.ค่าใช้จ่าย(แยกกลุ่ม)'!AA122</f>
        <v>3.9603296377365468E-2</v>
      </c>
      <c r="O42" s="15">
        <f>+'10.ค่าใช้จ่าย(แยกกลุ่ม)'!AB122</f>
        <v>-0.57996919862870566</v>
      </c>
      <c r="P42" s="15">
        <f>+'10.ค่าใช้จ่าย(แยกกลุ่ม)'!AC122</f>
        <v>-2.7365801268753341E-2</v>
      </c>
      <c r="Q42" s="15">
        <f>+'10.ค่าใช้จ่าย(แยกกลุ่ม)'!AD122</f>
        <v>-0.15366398418333238</v>
      </c>
      <c r="R42" s="15">
        <f>+'10.ค่าใช้จ่าย(แยกกลุ่ม)'!AE122</f>
        <v>0.23844155549018967</v>
      </c>
      <c r="S42" s="15">
        <f>+'10.ค่าใช้จ่าย(แยกกลุ่ม)'!AF122</f>
        <v>0.38394083690709563</v>
      </c>
      <c r="T42" s="15">
        <f>+'10.ค่าใช้จ่าย(แยกกลุ่ม)'!AG122</f>
        <v>-0.22536739057039423</v>
      </c>
      <c r="U42" s="15">
        <f>+'10.ค่าใช้จ่าย(แยกกลุ่ม)'!AH122</f>
        <v>0.16153303075768313</v>
      </c>
      <c r="V42" s="15">
        <f>+'10.ค่าใช้จ่าย(แยกกลุ่ม)'!AI122</f>
        <v>-7.7329482954016732E-2</v>
      </c>
      <c r="W42" s="15">
        <f>+'10.ค่าใช้จ่าย(แยกกลุ่ม)'!AJ122</f>
        <v>-0.83104991655075011</v>
      </c>
      <c r="X42" s="15">
        <f>+'10.ค่าใช้จ่าย(แยกกลุ่ม)'!AK122</f>
        <v>0.28704716823412108</v>
      </c>
    </row>
    <row r="43" spans="1:24">
      <c r="A43" s="255" t="str">
        <f>+'10.ค่าใช้จ่าย(แยกกลุ่ม)'!B142</f>
        <v>เลย,รพท.</v>
      </c>
      <c r="B43" s="255">
        <f>+'10.ค่าใช้จ่าย(แยกกลุ่ม)'!C142</f>
        <v>6660.6115787922863</v>
      </c>
      <c r="C43" s="300">
        <f>+'10.ค่าใช้จ่าย(แยกกลุ่ม)'!D142</f>
        <v>62.016118016824471</v>
      </c>
      <c r="D43" s="255">
        <f>+'10.ค่าใช้จ่าย(แยกกลุ่ม)'!E142</f>
        <v>1821.4314798961707</v>
      </c>
      <c r="E43" s="255">
        <f>+'10.ค่าใช้จ่าย(แยกกลุ่ม)'!F142</f>
        <v>1614.351972397485</v>
      </c>
      <c r="F43" s="255">
        <f>+'10.ค่าใช้จ่าย(แยกกลุ่ม)'!G142</f>
        <v>38.929641712716126</v>
      </c>
      <c r="G43" s="255">
        <f>+'10.ค่าใช้จ่าย(แยกกลุ่ม)'!H142</f>
        <v>476.68595883135765</v>
      </c>
      <c r="H43" s="255">
        <f>+'10.ค่าใช้จ่าย(แยกกลุ่ม)'!I142</f>
        <v>434.31051555301576</v>
      </c>
      <c r="I43" s="255">
        <f>+'10.ค่าใช้จ่าย(แยกกลุ่ม)'!J142</f>
        <v>710.3258158594665</v>
      </c>
      <c r="J43" s="255">
        <f>+'10.ค่าใช้จ่าย(แยกกลุ่ม)'!K142</f>
        <v>252.53083146475407</v>
      </c>
      <c r="K43" s="300">
        <f>+'10.ค่าใช้จ่าย(แยกกลุ่ม)'!L142</f>
        <v>448.82569288109437</v>
      </c>
      <c r="L43" s="300">
        <f>+'10.ค่าใช้จ่าย(แยกกลุ่ม)'!M142</f>
        <v>235.48871971534351</v>
      </c>
      <c r="M43" s="16" t="str">
        <f>+'10.ค่าใช้จ่าย(แยกกลุ่ม)'!Z142</f>
        <v>เลย,รพท.</v>
      </c>
      <c r="N43" s="15">
        <f>+'10.ค่าใช้จ่าย(แยกกลุ่ม)'!AA142</f>
        <v>-5.4955938299363682E-2</v>
      </c>
      <c r="O43" s="15">
        <f>+'10.ค่าใช้จ่าย(แยกกลุ่ม)'!AB142</f>
        <v>0.21367016603579445</v>
      </c>
      <c r="P43" s="15">
        <f>+'10.ค่าใช้จ่าย(แยกกลุ่ม)'!AC142</f>
        <v>-0.19483554486791183</v>
      </c>
      <c r="Q43" s="15">
        <f>+'10.ค่าใช้จ่าย(แยกกลุ่ม)'!AD142</f>
        <v>9.8678448979112474E-2</v>
      </c>
      <c r="R43" s="15">
        <f>+'10.ค่าใช้จ่าย(แยกกลุ่ม)'!AE142</f>
        <v>-0.76769277272270986</v>
      </c>
      <c r="S43" s="15">
        <f>+'10.ค่าใช้จ่าย(แยกกลุ่ม)'!AF142</f>
        <v>0.17457057463666659</v>
      </c>
      <c r="T43" s="15">
        <f>+'10.ค่าใช้จ่าย(แยกกลุ่ม)'!AG142</f>
        <v>8.2315234389568101E-2</v>
      </c>
      <c r="U43" s="15">
        <f>+'10.ค่าใช้จ่าย(แยกกลุ่ม)'!AH142</f>
        <v>8.2992657961739144E-2</v>
      </c>
      <c r="V43" s="15">
        <f>+'10.ค่าใช้จ่าย(แยกกลุ่ม)'!AI142</f>
        <v>-0.17068512401897748</v>
      </c>
      <c r="W43" s="15">
        <f>+'10.ค่าใช้จ่าย(แยกกลุ่ม)'!AJ142</f>
        <v>0.59809418830760086</v>
      </c>
      <c r="X43" s="15">
        <f>+'10.ค่าใช้จ่าย(แยกกลุ่ม)'!AK142</f>
        <v>0.8496041136330299</v>
      </c>
    </row>
    <row r="45" spans="1:24">
      <c r="A45" s="423" t="s">
        <v>49</v>
      </c>
      <c r="B45" s="435" t="s">
        <v>248</v>
      </c>
      <c r="C45" s="436"/>
      <c r="D45" s="436"/>
      <c r="E45" s="436"/>
      <c r="F45" s="436"/>
      <c r="G45" s="436"/>
      <c r="H45" s="436"/>
      <c r="I45" s="436"/>
      <c r="J45" s="436"/>
      <c r="K45" s="436"/>
      <c r="L45" s="437"/>
      <c r="M45" s="423" t="s">
        <v>49</v>
      </c>
      <c r="N45" s="435" t="s">
        <v>719</v>
      </c>
      <c r="O45" s="436"/>
      <c r="P45" s="436"/>
      <c r="Q45" s="436"/>
      <c r="R45" s="436"/>
      <c r="S45" s="436"/>
      <c r="T45" s="436"/>
      <c r="U45" s="436"/>
      <c r="V45" s="436"/>
      <c r="W45" s="436"/>
      <c r="X45" s="437"/>
    </row>
    <row r="46" spans="1:24">
      <c r="A46" s="423"/>
      <c r="B46" s="38" t="s">
        <v>5</v>
      </c>
      <c r="C46" s="38" t="s">
        <v>8</v>
      </c>
      <c r="D46" s="38" t="s">
        <v>11</v>
      </c>
      <c r="E46" s="38" t="s">
        <v>17</v>
      </c>
      <c r="F46" s="38" t="s">
        <v>20</v>
      </c>
      <c r="G46" s="38" t="s">
        <v>23</v>
      </c>
      <c r="H46" s="38" t="s">
        <v>26</v>
      </c>
      <c r="I46" s="38" t="s">
        <v>29</v>
      </c>
      <c r="J46" s="38" t="s">
        <v>32</v>
      </c>
      <c r="K46" s="38" t="s">
        <v>35</v>
      </c>
      <c r="L46" s="38" t="s">
        <v>38</v>
      </c>
      <c r="M46" s="423"/>
      <c r="N46" s="38" t="s">
        <v>5</v>
      </c>
      <c r="O46" s="38" t="s">
        <v>8</v>
      </c>
      <c r="P46" s="38" t="s">
        <v>11</v>
      </c>
      <c r="Q46" s="38" t="s">
        <v>17</v>
      </c>
      <c r="R46" s="38" t="s">
        <v>20</v>
      </c>
      <c r="S46" s="38" t="s">
        <v>23</v>
      </c>
      <c r="T46" s="38" t="s">
        <v>26</v>
      </c>
      <c r="U46" s="38" t="s">
        <v>29</v>
      </c>
      <c r="V46" s="38" t="s">
        <v>32</v>
      </c>
      <c r="W46" s="38" t="s">
        <v>35</v>
      </c>
      <c r="X46" s="38" t="s">
        <v>38</v>
      </c>
    </row>
    <row r="47" spans="1:24">
      <c r="A47" s="255" t="str">
        <f>+'10.ค่าใช้จ่าย(แยกกลุ่ม)'!B7</f>
        <v>นิคมน้ำอูน,รพช.</v>
      </c>
      <c r="B47" s="255">
        <f>+'10.ค่าใช้จ่าย(แยกกลุ่ม)'!C7</f>
        <v>14386.932749998883</v>
      </c>
      <c r="C47" s="255">
        <f>+'10.ค่าใช้จ่าย(แยกกลุ่ม)'!D7</f>
        <v>90.122289977595983</v>
      </c>
      <c r="D47" s="255">
        <f>+'10.ค่าใช้จ่าย(แยกกลุ่ม)'!E7</f>
        <v>1239.7957198227557</v>
      </c>
      <c r="E47" s="255">
        <f>+'10.ค่าใช้จ่าย(แยกกลุ่ม)'!F7</f>
        <v>528.47212407164022</v>
      </c>
      <c r="F47" s="255">
        <f>+'10.ค่าใช้จ่าย(แยกกลุ่ม)'!G7</f>
        <v>686.30102926826464</v>
      </c>
      <c r="G47" s="255">
        <f>+'10.ค่าใช้จ่าย(แยกกลุ่ม)'!H7</f>
        <v>733.56879440263515</v>
      </c>
      <c r="H47" s="255">
        <f>+'10.ค่าใช้จ่าย(แยกกลุ่ม)'!I7</f>
        <v>831.05421511991119</v>
      </c>
      <c r="I47" s="255">
        <f>+'10.ค่าใช้จ่าย(แยกกลุ่ม)'!J7</f>
        <v>220.41317341088282</v>
      </c>
      <c r="J47" s="255">
        <f>+'10.ค่าใช้จ่าย(แยกกลุ่ม)'!K7</f>
        <v>352.956644233894</v>
      </c>
      <c r="K47" s="255">
        <f>+'10.ค่าใช้จ่าย(แยกกลุ่ม)'!L7</f>
        <v>26.423918839702047</v>
      </c>
      <c r="L47" s="255">
        <f>+'10.ค่าใช้จ่าย(แยกกลุ่ม)'!M7</f>
        <v>258.20347757097528</v>
      </c>
      <c r="M47" s="16" t="str">
        <f>+'10.ค่าใช้จ่าย(แยกกลุ่ม)'!Z7</f>
        <v>นิคมน้ำอูน,รพช.</v>
      </c>
      <c r="N47" s="15">
        <f>+'10.ค่าใช้จ่าย(แยกกลุ่ม)'!AA7</f>
        <v>7.5369181009832115E-2</v>
      </c>
      <c r="O47" s="15">
        <f>+'10.ค่าใช้จ่าย(แยกกลุ่ม)'!AB7</f>
        <v>0.1446624220115699</v>
      </c>
      <c r="P47" s="15">
        <f>+'10.ค่าใช้จ่าย(แยกกลุ่ม)'!AC7</f>
        <v>-7.0684414102363785E-2</v>
      </c>
      <c r="Q47" s="15">
        <f>+'10.ค่าใช้จ่าย(แยกกลุ่ม)'!AD7</f>
        <v>-0.12135042051466524</v>
      </c>
      <c r="R47" s="15">
        <f>+'10.ค่าใช้จ่าย(แยกกลุ่ม)'!AE7</f>
        <v>-0.13505958515196595</v>
      </c>
      <c r="S47" s="15">
        <f>+'10.ค่าใช้จ่าย(แยกกลุ่ม)'!AF7</f>
        <v>-0.11327763896515347</v>
      </c>
      <c r="T47" s="15">
        <f>+'10.ค่าใช้จ่าย(แยกกลุ่ม)'!AG7</f>
        <v>0.19884351897485883</v>
      </c>
      <c r="U47" s="15">
        <f>+'10.ค่าใช้จ่าย(แยกกลุ่ม)'!AH7</f>
        <v>0.17558231437955477</v>
      </c>
      <c r="V47" s="15">
        <f>+'10.ค่าใช้จ่าย(แยกกลุ่ม)'!AI7</f>
        <v>-0.19090146942236089</v>
      </c>
      <c r="W47" s="15">
        <f>+'10.ค่าใช้จ่าย(แยกกลุ่ม)'!AJ7</f>
        <v>-0.53404066653634719</v>
      </c>
      <c r="X47" s="15">
        <f>+'10.ค่าใช้จ่าย(แยกกลุ่ม)'!AK7</f>
        <v>-0.51555772137145095</v>
      </c>
    </row>
    <row r="48" spans="1:24">
      <c r="A48" s="255" t="str">
        <f>+'10.ค่าใช้จ่าย(แยกกลุ่ม)'!B19</f>
        <v>เต่างอย,รพช.</v>
      </c>
      <c r="B48" s="255">
        <f>+'10.ค่าใช้จ่าย(แยกกลุ่ม)'!C19</f>
        <v>12011.413113439152</v>
      </c>
      <c r="C48" s="255">
        <f>+'10.ค่าใช้จ่าย(แยกกลุ่ม)'!D19</f>
        <v>50.741229769430397</v>
      </c>
      <c r="D48" s="255">
        <f>+'10.ค่าใช้จ่าย(แยกกลุ่ม)'!E19</f>
        <v>1245.2630047056214</v>
      </c>
      <c r="E48" s="255">
        <f>+'10.ค่าใช้จ่าย(แยกกลุ่ม)'!F19</f>
        <v>687.83628546007822</v>
      </c>
      <c r="F48" s="255">
        <f>+'10.ค่าใช้จ่าย(แยกกลุ่ม)'!G19</f>
        <v>658.36689146699734</v>
      </c>
      <c r="G48" s="255">
        <f>+'10.ค่าใช้จ่าย(แยกกลุ่ม)'!H19</f>
        <v>709.88046612322614</v>
      </c>
      <c r="H48" s="255">
        <f>+'10.ค่าใช้จ่าย(แยกกลุ่ม)'!I19</f>
        <v>191.67572682087297</v>
      </c>
      <c r="I48" s="255">
        <f>+'10.ค่าใช้จ่าย(แยกกลุ่ม)'!J19</f>
        <v>52.15121067048775</v>
      </c>
      <c r="J48" s="255">
        <f>+'10.ค่าใช้จ่าย(แยกกลุ่ม)'!K19</f>
        <v>263.9653795160433</v>
      </c>
      <c r="K48" s="255">
        <f>+'10.ค่าใช้จ่าย(แยกกลุ่ม)'!L19</f>
        <v>22.889834534236947</v>
      </c>
      <c r="L48" s="255">
        <f>+'10.ค่าใช้จ่าย(แยกกลุ่ม)'!M19</f>
        <v>55.480968224888585</v>
      </c>
      <c r="M48" s="16" t="str">
        <f>+'10.ค่าใช้จ่าย(แยกกลุ่ม)'!Z19</f>
        <v>เต่างอย,รพช.</v>
      </c>
      <c r="N48" s="15">
        <f>+'10.ค่าใช้จ่าย(แยกกลุ่ม)'!AA19</f>
        <v>0.11742125711666014</v>
      </c>
      <c r="O48" s="15">
        <f>+'10.ค่าใช้จ่าย(แยกกลุ่ม)'!AB19</f>
        <v>-0.33918306495954886</v>
      </c>
      <c r="P48" s="15">
        <f>+'10.ค่าใช้จ่าย(แยกกลุ่ม)'!AC19</f>
        <v>-0.11272736312053612</v>
      </c>
      <c r="Q48" s="15">
        <f>+'10.ค่าใช้จ่าย(แยกกลุ่ม)'!AD19</f>
        <v>0.19163512683569017</v>
      </c>
      <c r="R48" s="15">
        <f>+'10.ค่าใช้จ่าย(แยกกลุ่ม)'!AE19</f>
        <v>-0.10079428998780067</v>
      </c>
      <c r="S48" s="15">
        <f>+'10.ค่าใช้จ่าย(แยกกลุ่ม)'!AF19</f>
        <v>9.0957688872228465E-2</v>
      </c>
      <c r="T48" s="15">
        <f>+'10.ค่าใช้จ่าย(แยกกลุ่ม)'!AG19</f>
        <v>-0.64764614101231255</v>
      </c>
      <c r="U48" s="15">
        <f>+'10.ค่าใช้จ่าย(แยกกลุ่ม)'!AH19</f>
        <v>-0.73168431733323014</v>
      </c>
      <c r="V48" s="15">
        <f>+'10.ค่าใช้จ่าย(แยกกลุ่ม)'!AI19</f>
        <v>-0.13543222516580178</v>
      </c>
      <c r="W48" s="15">
        <f>+'10.ค่าใช้จ่าย(แยกกลุ่ม)'!AJ19</f>
        <v>-0.73627903247339732</v>
      </c>
      <c r="X48" s="15">
        <f>+'10.ค่าใช้จ่าย(แยกกลุ่ม)'!AK19</f>
        <v>-0.85673894910054482</v>
      </c>
    </row>
    <row r="49" spans="1:24">
      <c r="A49" s="255" t="str">
        <f>+'10.ค่าใช้จ่าย(แยกกลุ่ม)'!B37</f>
        <v>กุดบาก,รพช.</v>
      </c>
      <c r="B49" s="255">
        <f>+'10.ค่าใช้จ่าย(แยกกลุ่ม)'!C37</f>
        <v>11027.088730467351</v>
      </c>
      <c r="C49" s="255">
        <f>+'10.ค่าใช้จ่าย(แยกกลุ่ม)'!D37</f>
        <v>55.787859364274546</v>
      </c>
      <c r="D49" s="255">
        <f>+'10.ค่าใช้จ่าย(แยกกลุ่ม)'!E37</f>
        <v>1097.0902102664907</v>
      </c>
      <c r="E49" s="255">
        <f>+'10.ค่าใช้จ่าย(แยกกลุ่ม)'!F37</f>
        <v>681.02202654949463</v>
      </c>
      <c r="F49" s="255">
        <f>+'10.ค่าใช้จ่าย(แยกกลุ่ม)'!G37</f>
        <v>732.58512354050299</v>
      </c>
      <c r="G49" s="255">
        <f>+'10.ค่าใช้จ่าย(แยกกลุ่ม)'!H37</f>
        <v>695.34356872209923</v>
      </c>
      <c r="H49" s="255">
        <f>+'10.ค่าใช้จ่าย(แยกกลุ่ม)'!I37</f>
        <v>886.46293283623481</v>
      </c>
      <c r="I49" s="255">
        <f>+'10.ค่าใช้จ่าย(แยกกลุ่ม)'!J37</f>
        <v>169.79356668353219</v>
      </c>
      <c r="J49" s="255">
        <f>+'10.ค่าใช้จ่าย(แยกกลุ่ม)'!K37</f>
        <v>358.31059373097202</v>
      </c>
      <c r="K49" s="255">
        <f>+'10.ค่าใช้จ่าย(แยกกลุ่ม)'!L37</f>
        <v>18.156587011053041</v>
      </c>
      <c r="L49" s="255">
        <f>+'10.ค่าใช้จ่าย(แยกกลุ่ม)'!M37</f>
        <v>98.555892494664633</v>
      </c>
      <c r="M49" s="16" t="str">
        <f>+'10.ค่าใช้จ่าย(แยกกลุ่ม)'!Z37</f>
        <v>กุดบาก,รพช.</v>
      </c>
      <c r="N49" s="15">
        <f>+'10.ค่าใช้จ่าย(แยกกลุ่ม)'!AA37</f>
        <v>6.373235973351013E-2</v>
      </c>
      <c r="O49" s="15">
        <f>+'10.ค่าใช้จ่าย(แยกกลุ่ม)'!AB37</f>
        <v>-0.16906589713152687</v>
      </c>
      <c r="P49" s="15">
        <f>+'10.ค่าใช้จ่าย(แยกกลุ่ม)'!AC37</f>
        <v>-0.19964845366391121</v>
      </c>
      <c r="Q49" s="15">
        <f>+'10.ค่าใช้จ่าย(แยกกลุ่ม)'!AD37</f>
        <v>4.9407462085045643E-2</v>
      </c>
      <c r="R49" s="15">
        <f>+'10.ค่าใช้จ่าย(แยกกลุ่ม)'!AE37</f>
        <v>9.6890012182020951E-2</v>
      </c>
      <c r="S49" s="15">
        <f>+'10.ค่าใช้จ่าย(แยกกลุ่ม)'!AF37</f>
        <v>-1.4065753567772088E-2</v>
      </c>
      <c r="T49" s="15">
        <f>+'10.ค่าใช้จ่าย(แยกกลุ่ม)'!AG37</f>
        <v>0.29090417649974065</v>
      </c>
      <c r="U49" s="15">
        <f>+'10.ค่าใช้จ่าย(แยกกลุ่ม)'!AH37</f>
        <v>-7.7784453177289561E-2</v>
      </c>
      <c r="V49" s="15">
        <f>+'10.ค่าใช้จ่าย(แยกกลุ่ม)'!AI37</f>
        <v>-2.0330842607094887E-2</v>
      </c>
      <c r="W49" s="15">
        <f>+'10.ค่าใช้จ่าย(แยกกลุ่ม)'!AJ37</f>
        <v>-0.68177668295088734</v>
      </c>
      <c r="X49" s="15">
        <f>+'10.ค่าใช้จ่าย(แยกกลุ่ม)'!AK37</f>
        <v>-0.76571962142292316</v>
      </c>
    </row>
    <row r="50" spans="1:24">
      <c r="A50" s="255" t="str">
        <f>+'10.ค่าใช้จ่าย(แยกกลุ่ม)'!B38</f>
        <v>ส่องดาว,รพช.</v>
      </c>
      <c r="B50" s="255">
        <f>+'10.ค่าใช้จ่าย(แยกกลุ่ม)'!C38</f>
        <v>10284.163200213645</v>
      </c>
      <c r="C50" s="255">
        <f>+'10.ค่าใช้จ่าย(แยกกลุ่ม)'!D38</f>
        <v>55.425033101494648</v>
      </c>
      <c r="D50" s="255">
        <f>+'10.ค่าใช้จ่าย(แยกกลุ่ม)'!E38</f>
        <v>1188.9422556585496</v>
      </c>
      <c r="E50" s="255">
        <f>+'10.ค่าใช้จ่าย(แยกกลุ่ม)'!F38</f>
        <v>578.95791383257801</v>
      </c>
      <c r="F50" s="255">
        <f>+'10.ค่าใช้จ่าย(แยกกลุ่ม)'!G38</f>
        <v>698.30422809818128</v>
      </c>
      <c r="G50" s="255">
        <f>+'10.ค่าใช้จ่าย(แยกกลุ่ม)'!H38</f>
        <v>702.6564926785519</v>
      </c>
      <c r="H50" s="255">
        <f>+'10.ค่าใช้จ่าย(แยกกลุ่ม)'!I38</f>
        <v>571.00072735921663</v>
      </c>
      <c r="I50" s="255">
        <f>+'10.ค่าใช้จ่าย(แยกกลุ่ม)'!J38</f>
        <v>156.72503187575484</v>
      </c>
      <c r="J50" s="255">
        <f>+'10.ค่าใช้จ่าย(แยกกลุ่ม)'!K38</f>
        <v>313.12009563900034</v>
      </c>
      <c r="K50" s="255">
        <f>+'10.ค่าใช้จ่าย(แยกกลุ่ม)'!L38</f>
        <v>84.477125478462312</v>
      </c>
      <c r="L50" s="255">
        <f>+'10.ค่าใช้จ่าย(แยกกลุ่ม)'!M38</f>
        <v>105.06082251313694</v>
      </c>
      <c r="M50" s="16" t="str">
        <f>+'10.ค่าใช้จ่าย(แยกกลุ่ม)'!Z38</f>
        <v>ส่องดาว,รพช.</v>
      </c>
      <c r="N50" s="15">
        <f>+'10.ค่าใช้จ่าย(แยกกลุ่ม)'!AA38</f>
        <v>-7.9342375633405134E-3</v>
      </c>
      <c r="O50" s="15">
        <f>+'10.ค่าใช้จ่าย(แยกกลุ่ม)'!AB38</f>
        <v>-0.17447002481442556</v>
      </c>
      <c r="P50" s="15">
        <f>+'10.ค่าใช้จ่าย(แยกกลุ่ม)'!AC38</f>
        <v>-0.13264035726880258</v>
      </c>
      <c r="Q50" s="15">
        <f>+'10.ค่าใช้จ่าย(แยกกลุ่ม)'!AD38</f>
        <v>-0.10786621970597539</v>
      </c>
      <c r="R50" s="15">
        <f>+'10.ค่าใช้จ่าย(แยกกลุ่ม)'!AE38</f>
        <v>4.5561681028351432E-2</v>
      </c>
      <c r="S50" s="15">
        <f>+'10.ค่าใช้จ่าย(แยกกลุ่ม)'!AF38</f>
        <v>-3.6966892741711853E-3</v>
      </c>
      <c r="T50" s="15">
        <f>+'10.ค่าใช้จ่าย(แยกกลุ่ม)'!AG38</f>
        <v>-0.16848500210377587</v>
      </c>
      <c r="U50" s="15">
        <f>+'10.ค่าใช้จ่าย(แยกกลุ่ม)'!AH38</f>
        <v>-0.14876479836544981</v>
      </c>
      <c r="V50" s="15">
        <f>+'10.ค่าใช้จ่าย(แยกกลุ่ม)'!AI38</f>
        <v>-0.14388771745955273</v>
      </c>
      <c r="W50" s="15">
        <f>+'10.ค่าใช้จ่าย(แยกกลุ่ม)'!AJ38</f>
        <v>0.48059715563091693</v>
      </c>
      <c r="X50" s="15">
        <f>+'10.ค่าใช้จ่าย(แยกกลุ่ม)'!AK38</f>
        <v>-0.75025654327741731</v>
      </c>
    </row>
    <row r="51" spans="1:24">
      <c r="A51" s="255" t="str">
        <f>+'10.ค่าใช้จ่าย(แยกกลุ่ม)'!B39</f>
        <v>เจริญศิลป์,รพช.</v>
      </c>
      <c r="B51" s="255">
        <f>+'10.ค่าใช้จ่าย(แยกกลุ่ม)'!C39</f>
        <v>10523.283113420568</v>
      </c>
      <c r="C51" s="255">
        <f>+'10.ค่าใช้จ่าย(แยกกลุ่ม)'!D39</f>
        <v>106.84756547564241</v>
      </c>
      <c r="D51" s="255">
        <f>+'10.ค่าใช้จ่าย(แยกกลุ่ม)'!E39</f>
        <v>1831.2658462942375</v>
      </c>
      <c r="E51" s="255">
        <f>+'10.ค่าใช้จ่าย(แยกกลุ่ม)'!F39</f>
        <v>823.44340790806416</v>
      </c>
      <c r="F51" s="255">
        <f>+'10.ค่าใช้จ่าย(แยกกลุ่ม)'!G39</f>
        <v>776.38067195593419</v>
      </c>
      <c r="G51" s="255">
        <f>+'10.ค่าใช้จ่าย(แยกกลุ่ม)'!H39</f>
        <v>789.47335223469952</v>
      </c>
      <c r="H51" s="255">
        <f>+'10.ค่าใช้จ่าย(แยกกลุ่ม)'!I39</f>
        <v>775.36057099900086</v>
      </c>
      <c r="I51" s="255">
        <f>+'10.ค่าใช้จ่าย(แยกกลุ่ม)'!J39</f>
        <v>203.86703809729303</v>
      </c>
      <c r="J51" s="255">
        <f>+'10.ค่าใช้จ่าย(แยกกลุ่ม)'!K39</f>
        <v>324.30842411806987</v>
      </c>
      <c r="K51" s="255">
        <f>+'10.ค่าใช้จ่าย(แยกกลุ่ม)'!L39</f>
        <v>24.725128601211871</v>
      </c>
      <c r="L51" s="255">
        <f>+'10.ค่าใช้จ่าย(แยกกลุ่ม)'!M39</f>
        <v>241.86540816368603</v>
      </c>
      <c r="M51" s="16" t="str">
        <f>+'10.ค่าใช้จ่าย(แยกกลุ่ม)'!Z39</f>
        <v>เจริญศิลป์,รพช.</v>
      </c>
      <c r="N51" s="15">
        <f>+'10.ค่าใช้จ่าย(แยกกลุ่ม)'!AA39</f>
        <v>1.5132556923593148E-2</v>
      </c>
      <c r="O51" s="15">
        <f>+'10.ค่าใช้จ่าย(แยกกลุ่ม)'!AB39</f>
        <v>0.59144457188186095</v>
      </c>
      <c r="P51" s="15">
        <f>+'10.ค่าใช้จ่าย(แยกกลุ่ม)'!AC39</f>
        <v>0.33594889291559843</v>
      </c>
      <c r="Q51" s="15">
        <f>+'10.ค่าใช้จ่าย(แยกกลุ่ม)'!AD39</f>
        <v>0.26886888114574137</v>
      </c>
      <c r="R51" s="15">
        <f>+'10.ค่าใช้จ่าย(แยกกลุ่ม)'!AE39</f>
        <v>0.16246450733796125</v>
      </c>
      <c r="S51" s="15">
        <f>+'10.ค่าใช้จ่าย(แยกกลุ่ม)'!AF39</f>
        <v>0.11940175997360222</v>
      </c>
      <c r="T51" s="15">
        <f>+'10.ค่าใช้จ่าย(แยกกลุ่ม)'!AG39</f>
        <v>0.12911229823609915</v>
      </c>
      <c r="U51" s="15">
        <f>+'10.ค่าใช้จ่าย(แยกกลุ่ม)'!AH39</f>
        <v>0.10728195237479481</v>
      </c>
      <c r="V51" s="15">
        <f>+'10.ค่าใช้จ่าย(แยกกลุ่ม)'!AI39</f>
        <v>-0.11329732877025053</v>
      </c>
      <c r="W51" s="15">
        <f>+'10.ค่าใช้จ่าย(แยกกลุ่ม)'!AJ39</f>
        <v>-0.56665245328575686</v>
      </c>
      <c r="X51" s="15">
        <f>+'10.ค่าใช้จ่าย(แยกกลุ่ม)'!AK39</f>
        <v>-0.42505396729723605</v>
      </c>
    </row>
    <row r="52" spans="1:24">
      <c r="A52" s="255" t="str">
        <f>+'10.ค่าใช้จ่าย(แยกกลุ่ม)'!B40</f>
        <v>โพนนาแก้ว,รพช.</v>
      </c>
      <c r="B52" s="300">
        <f>+'10.ค่าใช้จ่าย(แยกกลุ่ม)'!C40</f>
        <v>12263.478339590758</v>
      </c>
      <c r="C52" s="255">
        <f>+'10.ค่าใช้จ่าย(แยกกลุ่ม)'!D40</f>
        <v>60.213115501419274</v>
      </c>
      <c r="D52" s="300">
        <f>+'10.ค่าใช้จ่าย(แยกกลุ่ม)'!E40</f>
        <v>1751.0304640121824</v>
      </c>
      <c r="E52" s="300">
        <f>+'10.ค่าใช้จ่าย(แยกกลุ่ม)'!F40</f>
        <v>804.90698911803202</v>
      </c>
      <c r="F52" s="255">
        <f>+'10.ค่าใช้จ่าย(แยกกลุ่ม)'!G40</f>
        <v>763.97443776266653</v>
      </c>
      <c r="G52" s="300">
        <f>+'10.ค่าใช้จ่าย(แยกกลุ่ม)'!H40</f>
        <v>965.44460935262532</v>
      </c>
      <c r="H52" s="255">
        <f>+'10.ค่าใช้จ่าย(แยกกลุ่ม)'!I40</f>
        <v>847.48812260909733</v>
      </c>
      <c r="I52" s="255">
        <f>+'10.ค่าใช้จ่าย(แยกกลุ่ม)'!J40</f>
        <v>143.97162775046257</v>
      </c>
      <c r="J52" s="255">
        <f>+'10.ค่าใช้จ่าย(แยกกลุ่ม)'!K40</f>
        <v>374.80598979765472</v>
      </c>
      <c r="K52" s="255">
        <f>+'10.ค่าใช้จ่าย(แยกกลุ่ม)'!L40</f>
        <v>67.322912334927011</v>
      </c>
      <c r="L52" s="255">
        <f>+'10.ค่าใช้จ่าย(แยกกลุ่ม)'!M40</f>
        <v>144.65563517933447</v>
      </c>
      <c r="M52" s="16" t="str">
        <f>+'10.ค่าใช้จ่าย(แยกกลุ่ม)'!Z40</f>
        <v>โพนนาแก้ว,รพช.</v>
      </c>
      <c r="N52" s="15">
        <f>+'10.ค่าใช้จ่าย(แยกกลุ่ม)'!AA40</f>
        <v>0.18300115937860867</v>
      </c>
      <c r="O52" s="15">
        <f>+'10.ค่าใช้จ่าย(แยกกลุ่ม)'!AB40</f>
        <v>-0.1031537743115518</v>
      </c>
      <c r="P52" s="15">
        <f>+'10.ค่าใช้จ่าย(แยกกลุ่ม)'!AC40</f>
        <v>0.27741540890546273</v>
      </c>
      <c r="Q52" s="15">
        <f>+'10.ค่าใช้จ่าย(แยกกลุ่ม)'!AD40</f>
        <v>0.24030555214865867</v>
      </c>
      <c r="R52" s="15">
        <f>+'10.ค่าใช้จ่าย(แยกกลุ่ม)'!AE40</f>
        <v>0.14388881703508</v>
      </c>
      <c r="S52" s="15">
        <f>+'10.ค่าใช้จ่าย(แยกกลุ่ม)'!AF40</f>
        <v>0.36891307579571403</v>
      </c>
      <c r="T52" s="15">
        <f>+'10.ค่าใช้จ่าย(แยกกลุ่ม)'!AG40</f>
        <v>0.23414743751289874</v>
      </c>
      <c r="U52" s="15">
        <f>+'10.ค่าใช้จ่าย(แยกกลุ่ม)'!AH40</f>
        <v>-0.21803354504993841</v>
      </c>
      <c r="V52" s="15">
        <f>+'10.ค่าใช้จ่าย(แยกกลุ่ม)'!AI40</f>
        <v>2.4769779725167532E-2</v>
      </c>
      <c r="W52" s="15">
        <f>+'10.ค่าใช้จ่าย(แยกกลุ่ม)'!AJ40</f>
        <v>0.17994204877740219</v>
      </c>
      <c r="X52" s="15">
        <f>+'10.ค่าใช้จ่าย(แยกกลุ่ม)'!AK40</f>
        <v>-0.65613444193652226</v>
      </c>
    </row>
    <row r="53" spans="1:24">
      <c r="A53" s="255" t="str">
        <f>+'10.ค่าใช้จ่าย(แยกกลุ่ม)'!B43</f>
        <v>พระอาจารย์แบน  ธนากโร,รพช.</v>
      </c>
      <c r="B53" s="255">
        <f>+'10.ค่าใช้จ่าย(แยกกลุ่ม)'!C43</f>
        <v>11624.044785944627</v>
      </c>
      <c r="C53" s="255">
        <f>+'10.ค่าใช้จ่าย(แยกกลุ่ม)'!D43</f>
        <v>89.610083868752753</v>
      </c>
      <c r="D53" s="300">
        <f>+'10.ค่าใช้จ่าย(แยกกลุ่ม)'!E43</f>
        <v>1657.3605613014367</v>
      </c>
      <c r="E53" s="255">
        <f>+'10.ค่าใช้จ่าย(แยกกลุ่ม)'!F43</f>
        <v>782.56957949139235</v>
      </c>
      <c r="F53" s="255">
        <f>+'10.ค่าใช้จ่าย(แยกกลุ่ม)'!G43</f>
        <v>651.39018741723476</v>
      </c>
      <c r="G53" s="255">
        <f>+'10.ค่าใช้จ่าย(แยกกลุ่ม)'!H43</f>
        <v>1041.4373934781011</v>
      </c>
      <c r="H53" s="255">
        <f>+'10.ค่าใช้จ่าย(แยกกลุ่ม)'!I43</f>
        <v>918.41251563342973</v>
      </c>
      <c r="I53" s="255">
        <f>+'10.ค่าใช้จ่าย(แยกกลุ่ม)'!J43</f>
        <v>160.93300922065819</v>
      </c>
      <c r="J53" s="255">
        <f>+'10.ค่าใช้จ่าย(แยกกลุ่ม)'!K43</f>
        <v>402.70606776325468</v>
      </c>
      <c r="K53" s="255">
        <f>+'10.ค่าใช้จ่าย(แยกกลุ่ม)'!L43</f>
        <v>13.405808585511796</v>
      </c>
      <c r="L53" s="255">
        <f>+'10.ค่าใช้จ่าย(แยกกลุ่ม)'!M43</f>
        <v>184.09973591765166</v>
      </c>
      <c r="M53" s="16" t="str">
        <f>+'10.ค่าใช้จ่าย(แยกกลุ่ม)'!Z43</f>
        <v>พระอาจารย์แบน  ธนากโร,รพช.</v>
      </c>
      <c r="N53" s="15">
        <f>+'10.ค่าใช้จ่าย(แยกกลุ่ม)'!AA43</f>
        <v>0.12131795544886613</v>
      </c>
      <c r="O53" s="15">
        <f>+'10.ค่าใช้จ่าย(แยกกลุ่ม)'!AB43</f>
        <v>0.33470033616549699</v>
      </c>
      <c r="P53" s="15">
        <f>+'10.ค่าใช้จ่าย(แยกกลุ่ม)'!AC43</f>
        <v>0.20908114543456205</v>
      </c>
      <c r="Q53" s="15">
        <f>+'10.ค่าใช้จ่าย(แยกกลุ่ม)'!AD43</f>
        <v>0.20588516127728887</v>
      </c>
      <c r="R53" s="15">
        <f>+'10.ค่าใช้จ่าย(แยกกลุ่ม)'!AE43</f>
        <v>-2.468209133400965E-2</v>
      </c>
      <c r="S53" s="15">
        <f>+'10.ค่าใช้จ่าย(แยกกลุ่ม)'!AF43</f>
        <v>0.47666396574603426</v>
      </c>
      <c r="T53" s="15">
        <f>+'10.ค่าใช้จ่าย(แยกกลุ่ม)'!AG43</f>
        <v>0.33743048723713792</v>
      </c>
      <c r="U53" s="15">
        <f>+'10.ค่าใช้จ่าย(แยกกลุ่ม)'!AH43</f>
        <v>-0.12590962072859296</v>
      </c>
      <c r="V53" s="15">
        <f>+'10.ค่าใช้จ่าย(แยกกลุ่ม)'!AI43</f>
        <v>0.10105232997618752</v>
      </c>
      <c r="W53" s="15">
        <f>+'10.ค่าใช้จ่าย(แยกกลุ่ม)'!AJ43</f>
        <v>-0.76504169681173917</v>
      </c>
      <c r="X53" s="15">
        <f>+'10.ค่าใช้จ่าย(แยกกลุ่ม)'!AK43</f>
        <v>-0.5623706027616544</v>
      </c>
    </row>
    <row r="54" spans="1:24">
      <c r="A54" s="255" t="str">
        <f>+'10.ค่าใช้จ่าย(แยกกลุ่ม)'!B54</f>
        <v>กุสุมาลย์,รพช.</v>
      </c>
      <c r="B54" s="255">
        <f>+'10.ค่าใช้จ่าย(แยกกลุ่ม)'!C54</f>
        <v>11300.326666379544</v>
      </c>
      <c r="C54" s="255">
        <f>+'10.ค่าใช้จ่าย(แยกกลุ่ม)'!D54</f>
        <v>111.52067103040051</v>
      </c>
      <c r="D54" s="255">
        <f>+'10.ค่าใช้จ่าย(แยกกลุ่ม)'!E54</f>
        <v>1509.3520333585661</v>
      </c>
      <c r="E54" s="300">
        <f>+'10.ค่าใช้จ่าย(แยกกลุ่ม)'!F54</f>
        <v>1162.6510828577443</v>
      </c>
      <c r="F54" s="255">
        <f>+'10.ค่าใช้จ่าย(แยกกลุ่ม)'!G54</f>
        <v>565.76056654751051</v>
      </c>
      <c r="G54" s="300">
        <f>+'10.ค่าใช้จ่าย(แยกกลุ่ม)'!H54</f>
        <v>1411.965454577987</v>
      </c>
      <c r="H54" s="255">
        <f>+'10.ค่าใช้จ่าย(แยกกลุ่ม)'!I54</f>
        <v>519.07290856416409</v>
      </c>
      <c r="I54" s="255">
        <f>+'10.ค่าใช้จ่าย(แยกกลุ่ม)'!J54</f>
        <v>228.19573925888574</v>
      </c>
      <c r="J54" s="255">
        <f>+'10.ค่าใช้จ่าย(แยกกลุ่ม)'!K54</f>
        <v>424.14731184758324</v>
      </c>
      <c r="K54" s="300">
        <f>+'10.ค่าใช้จ่าย(แยกกลุ่ม)'!L54</f>
        <v>188.60940730838954</v>
      </c>
      <c r="L54" s="255">
        <f>+'10.ค่าใช้จ่าย(แยกกลุ่ม)'!M54</f>
        <v>115.32040481500287</v>
      </c>
      <c r="M54" s="16" t="str">
        <f>+'10.ค่าใช้จ่าย(แยกกลุ่ม)'!Z54</f>
        <v>กุสุมาลย์,รพช.</v>
      </c>
      <c r="N54" s="15">
        <f>+'10.ค่าใช้จ่าย(แยกกลุ่ม)'!AA54</f>
        <v>0.11061319529518807</v>
      </c>
      <c r="O54" s="15">
        <f>+'10.ค่าใช้จ่าย(แยกกลุ่ม)'!AB54</f>
        <v>0.33066275645931675</v>
      </c>
      <c r="P54" s="15">
        <f>+'10.ค่าใช้จ่าย(แยกกลุ่ม)'!AC54</f>
        <v>4.3646297203913692E-2</v>
      </c>
      <c r="Q54" s="15">
        <f>+'10.ค่าใช้จ่าย(แยกกลุ่ม)'!AD54</f>
        <v>0.88258199726903142</v>
      </c>
      <c r="R54" s="15">
        <f>+'10.ค่าใช้จ่าย(แยกกลุ่ม)'!AE54</f>
        <v>-0.22624564240538597</v>
      </c>
      <c r="S54" s="15">
        <f>+'10.ค่าใช้จ่าย(แยกกลุ่ม)'!AF54</f>
        <v>0.7997473445227431</v>
      </c>
      <c r="T54" s="15">
        <f>+'10.ค่าใช้จ่าย(แยกกลุ่ม)'!AG54</f>
        <v>-0.15425632320286697</v>
      </c>
      <c r="U54" s="15">
        <f>+'10.ค่าใช้จ่าย(แยกกลุ่ม)'!AH54</f>
        <v>-0.11340239047017972</v>
      </c>
      <c r="V54" s="15">
        <f>+'10.ค่าใช้จ่าย(แยกกลุ่ม)'!AI54</f>
        <v>9.9590140141747302E-2</v>
      </c>
      <c r="W54" s="15">
        <f>+'10.ค่าใช้จ่าย(แยกกลุ่ม)'!AJ54</f>
        <v>1.6891349852131947</v>
      </c>
      <c r="X54" s="15">
        <f>+'10.ค่าใช้จ่าย(แยกกลุ่ม)'!AK54</f>
        <v>-0.67059464729747575</v>
      </c>
    </row>
    <row r="55" spans="1:24">
      <c r="A55" s="255" t="str">
        <f>+'10.ค่าใช้จ่าย(แยกกลุ่ม)'!B55</f>
        <v>วาริชภูมิ,รพช.</v>
      </c>
      <c r="B55" s="255">
        <f>+'10.ค่าใช้จ่าย(แยกกลุ่ม)'!C55</f>
        <v>10767.436920835</v>
      </c>
      <c r="C55" s="255">
        <f>+'10.ค่าใช้จ่าย(แยกกลุ่ม)'!D55</f>
        <v>63.54984026907497</v>
      </c>
      <c r="D55" s="300">
        <f>+'10.ค่าใช้จ่าย(แยกกลุ่ม)'!E55</f>
        <v>1754.4095197316876</v>
      </c>
      <c r="E55" s="255">
        <f>+'10.ค่าใช้จ่าย(แยกกลุ่ม)'!F55</f>
        <v>578.86150098398059</v>
      </c>
      <c r="F55" s="255">
        <f>+'10.ค่าใช้จ่าย(แยกกลุ่ม)'!G55</f>
        <v>644.40523323846367</v>
      </c>
      <c r="G55" s="255">
        <f>+'10.ค่าใช้จ่าย(แยกกลุ่ม)'!H55</f>
        <v>945.83484918310216</v>
      </c>
      <c r="H55" s="255">
        <f>+'10.ค่าใช้จ่าย(แยกกลุ่ม)'!I55</f>
        <v>722.0972158215643</v>
      </c>
      <c r="I55" s="255">
        <f>+'10.ค่าใช้จ่าย(แยกกลุ่ม)'!J55</f>
        <v>217.21967784249912</v>
      </c>
      <c r="J55" s="255">
        <f>+'10.ค่าใช้จ่าย(แยกกลุ่ม)'!K55</f>
        <v>402.41668328757765</v>
      </c>
      <c r="K55" s="255">
        <f>+'10.ค่าใช้จ่าย(แยกกลุ่ม)'!L55</f>
        <v>26.738101441560538</v>
      </c>
      <c r="L55" s="255">
        <f>+'10.ค่าใช้จ่าย(แยกกลุ่ม)'!M55</f>
        <v>211.02059994567855</v>
      </c>
      <c r="M55" s="16" t="str">
        <f>+'10.ค่าใช้จ่าย(แยกกลุ่ม)'!Z55</f>
        <v>วาริชภูมิ,รพช.</v>
      </c>
      <c r="N55" s="15">
        <f>+'10.ค่าใช้จ่าย(แยกกลุ่ม)'!AA55</f>
        <v>5.8239985164893614E-2</v>
      </c>
      <c r="O55" s="15">
        <f>+'10.ค่าใช้จ่าย(แยกกลุ่ม)'!AB55</f>
        <v>-0.2417243830792174</v>
      </c>
      <c r="P55" s="15">
        <f>+'10.ค่าใช้จ่าย(แยกกลุ่ม)'!AC55</f>
        <v>0.21309208095941834</v>
      </c>
      <c r="Q55" s="15">
        <f>+'10.ค่าใช้จ่าย(แยกกลุ่ม)'!AD55</f>
        <v>-6.269881245368604E-2</v>
      </c>
      <c r="R55" s="15">
        <f>+'10.ค่าใช้จ่าย(แยกกลุ่ม)'!AE55</f>
        <v>-0.11868838735482408</v>
      </c>
      <c r="S55" s="15">
        <f>+'10.ค่าใช้จ่าย(แยกกลุ่ม)'!AF55</f>
        <v>0.20559872952637906</v>
      </c>
      <c r="T55" s="15">
        <f>+'10.ค่าใช้จ่าย(แยกกลุ่ม)'!AG55</f>
        <v>0.17653829401965634</v>
      </c>
      <c r="U55" s="15">
        <f>+'10.ค่าใช้จ่าย(แยกกลุ่ม)'!AH55</f>
        <v>-0.15604713855103999</v>
      </c>
      <c r="V55" s="15">
        <f>+'10.ค่าใช้จ่าย(แยกกลุ่ม)'!AI55</f>
        <v>4.3254088406374389E-2</v>
      </c>
      <c r="W55" s="15">
        <f>+'10.ค่าใช้จ่าย(แยกกลุ่ม)'!AJ55</f>
        <v>-0.61877636407014203</v>
      </c>
      <c r="X55" s="15">
        <f>+'10.ค่าใช้จ่าย(แยกกลุ่ม)'!AK55</f>
        <v>-0.39723316732962699</v>
      </c>
    </row>
    <row r="56" spans="1:24">
      <c r="A56" s="255" t="str">
        <f>+'10.ค่าใช้จ่าย(แยกกลุ่ม)'!B56</f>
        <v>คำตากล้า,รพช.</v>
      </c>
      <c r="B56" s="255">
        <f>+'10.ค่าใช้จ่าย(แยกกลุ่ม)'!C56</f>
        <v>10044.507077171509</v>
      </c>
      <c r="C56" s="255">
        <f>+'10.ค่าใช้จ่าย(แยกกลุ่ม)'!D56</f>
        <v>133.14726885570974</v>
      </c>
      <c r="D56" s="255">
        <f>+'10.ค่าใช้จ่าย(แยกกลุ่ม)'!E56</f>
        <v>1494.2870355883349</v>
      </c>
      <c r="E56" s="255">
        <f>+'10.ค่าใช้จ่าย(แยกกลุ่ม)'!F56</f>
        <v>663.04743343136488</v>
      </c>
      <c r="F56" s="255">
        <f>+'10.ค่าใช้จ่าย(แยกกลุ่ม)'!G56</f>
        <v>846.61982438012205</v>
      </c>
      <c r="G56" s="255">
        <f>+'10.ค่าใช้จ่าย(แยกกลุ่ม)'!H56</f>
        <v>710.5348133149821</v>
      </c>
      <c r="H56" s="300">
        <f>+'10.ค่าใช้จ่าย(แยกกลุ่ม)'!I56</f>
        <v>933.26717255343283</v>
      </c>
      <c r="I56" s="300">
        <f>+'10.ค่าใช้จ่าย(แยกกลุ่ม)'!J56</f>
        <v>464.27915612096774</v>
      </c>
      <c r="J56" s="255">
        <f>+'10.ค่าใช้จ่าย(แยกกลุ่ม)'!K56</f>
        <v>395.88868728533845</v>
      </c>
      <c r="K56" s="255">
        <f>+'10.ค่าใช้จ่าย(แยกกลุ่ม)'!L56</f>
        <v>23.493981818866381</v>
      </c>
      <c r="L56" s="255">
        <f>+'10.ค่าใช้จ่าย(แยกกลุ่ม)'!M56</f>
        <v>192.8558283794695</v>
      </c>
      <c r="M56" s="16" t="str">
        <f>+'10.ค่าใช้จ่าย(แยกกลุ่ม)'!Z56</f>
        <v>คำตากล้า,รพช.</v>
      </c>
      <c r="N56" s="15">
        <f>+'10.ค่าใช้จ่าย(แยกกลุ่ม)'!AA56</f>
        <v>-1.2810653223650957E-2</v>
      </c>
      <c r="O56" s="15">
        <f>+'10.ค่าใช้จ่าย(แยกกลุ่ม)'!AB56</f>
        <v>0.58871095514006411</v>
      </c>
      <c r="P56" s="15">
        <f>+'10.ค่าใช้จ่าย(แยกกลุ่ม)'!AC56</f>
        <v>3.3229556249650211E-2</v>
      </c>
      <c r="Q56" s="15">
        <f>+'10.ค่าใช้จ่าย(แยกกลุ่ม)'!AD56</f>
        <v>7.3616306661155123E-2</v>
      </c>
      <c r="R56" s="15">
        <f>+'10.ค่าใช้จ่าย(แยกกลุ่ม)'!AE56</f>
        <v>0.157867509815383</v>
      </c>
      <c r="S56" s="15">
        <f>+'10.ค่าใช้จ่าย(แยกกลุ่ม)'!AF56</f>
        <v>-9.4324057781704621E-2</v>
      </c>
      <c r="T56" s="15">
        <f>+'10.ค่าใช้จ่าย(แยกกลุ่ม)'!AG56</f>
        <v>0.52060490333187248</v>
      </c>
      <c r="U56" s="15">
        <f>+'10.ค่าใช้จ่าย(แยกกลุ่ม)'!AH56</f>
        <v>0.8038408223931981</v>
      </c>
      <c r="V56" s="15">
        <f>+'10.ค่าใช้จ่าย(แยกกลุ่ม)'!AI56</f>
        <v>2.6330439856819467E-2</v>
      </c>
      <c r="W56" s="15">
        <f>+'10.ค่าใช้จ่าย(แยกกลุ่ม)'!AJ56</f>
        <v>-0.66503002499883224</v>
      </c>
      <c r="X56" s="15">
        <f>+'10.ค่าใช้จ่าย(แยกกลุ่ม)'!AK56</f>
        <v>-0.44911967426763794</v>
      </c>
    </row>
    <row r="57" spans="1:24">
      <c r="A57" s="255" t="str">
        <f>+'10.ค่าใช้จ่าย(แยกกลุ่ม)'!B69</f>
        <v>โคกศรีสุพรรณ,รพช.</v>
      </c>
      <c r="B57" s="255">
        <f>+'10.ค่าใช้จ่าย(แยกกลุ่ม)'!C69</f>
        <v>10440.397476778529</v>
      </c>
      <c r="C57" s="255">
        <f>+'10.ค่าใช้จ่าย(แยกกลุ่ม)'!D69</f>
        <v>47.496179406988034</v>
      </c>
      <c r="D57" s="255">
        <f>+'10.ค่าใช้จ่าย(แยกกลุ่ม)'!E69</f>
        <v>1490.8570399274199</v>
      </c>
      <c r="E57" s="255">
        <f>+'10.ค่าใช้จ่าย(แยกกลุ่ม)'!F69</f>
        <v>533.52288575264663</v>
      </c>
      <c r="F57" s="255">
        <f>+'10.ค่าใช้จ่าย(แยกกลุ่ม)'!G69</f>
        <v>806.82055211956936</v>
      </c>
      <c r="G57" s="255">
        <f>+'10.ค่าใช้จ่าย(แยกกลุ่ม)'!H69</f>
        <v>637.2285265385666</v>
      </c>
      <c r="H57" s="300">
        <f>+'10.ค่าใช้จ่าย(แยกกลุ่ม)'!I69</f>
        <v>1581.9434617662068</v>
      </c>
      <c r="I57" s="255">
        <f>+'10.ค่าใช้จ่าย(แยกกลุ่ม)'!J69</f>
        <v>190.09986966549616</v>
      </c>
      <c r="J57" s="300">
        <f>+'10.ค่าใช้จ่าย(แยกกลุ่ม)'!K69</f>
        <v>388.99790358293609</v>
      </c>
      <c r="K57" s="300">
        <f>+'10.ค่าใช้จ่าย(แยกกลุ่ม)'!L69</f>
        <v>78.423157927653321</v>
      </c>
      <c r="L57" s="255">
        <f>+'10.ค่าใช้จ่าย(แยกกลุ่ม)'!M69</f>
        <v>4.549808747846634</v>
      </c>
      <c r="M57" s="16" t="str">
        <f>+'10.ค่าใช้จ่าย(แยกกลุ่ม)'!Z69</f>
        <v>โคกศรีสุพรรณ,รพช.</v>
      </c>
      <c r="N57" s="15">
        <f>+'10.ค่าใช้จ่าย(แยกกลุ่ม)'!AA69</f>
        <v>2.5651328049741118E-2</v>
      </c>
      <c r="O57" s="15">
        <f>+'10.ค่าใช้จ่าย(แยกกลุ่ม)'!AB69</f>
        <v>-0.19006138499446557</v>
      </c>
      <c r="P57" s="15">
        <f>+'10.ค่าใช้จ่าย(แยกกลุ่ม)'!AC69</f>
        <v>-0.1074943389949537</v>
      </c>
      <c r="Q57" s="15">
        <f>+'10.ค่าใช้จ่าย(แยกกลุ่ม)'!AD69</f>
        <v>-0.22658331759261799</v>
      </c>
      <c r="R57" s="15">
        <f>+'10.ค่าใช้จ่าย(แยกกลุ่ม)'!AE69</f>
        <v>-2.3971279022070528E-2</v>
      </c>
      <c r="S57" s="15">
        <f>+'10.ค่าใช้จ่าย(แยกกลุ่ม)'!AF69</f>
        <v>-1.9556233364150143E-2</v>
      </c>
      <c r="T57" s="15">
        <f>+'10.ค่าใช้จ่าย(แยกกลุ่ม)'!AG69</f>
        <v>0.96590455744598458</v>
      </c>
      <c r="U57" s="15">
        <f>+'10.ค่าใช้จ่าย(แยกกลุ่ม)'!AH69</f>
        <v>-0.28661761644239264</v>
      </c>
      <c r="V57" s="15">
        <f>+'10.ค่าใช้จ่าย(แยกกลุ่ม)'!AI69</f>
        <v>0.15258653325656057</v>
      </c>
      <c r="W57" s="15">
        <f>+'10.ค่าใช้จ่าย(แยกกลุ่ม)'!AJ69</f>
        <v>1.0735687721396481</v>
      </c>
      <c r="X57" s="15">
        <f>+'10.ค่าใช้จ่าย(แยกกลุ่ม)'!AK69</f>
        <v>-0.98865052927608799</v>
      </c>
    </row>
    <row r="58" spans="1:24">
      <c r="A58" s="255" t="str">
        <f>+'10.ค่าใช้จ่าย(แยกกลุ่ม)'!B101</f>
        <v>พระอาจารย์ฝั้นอาจาโร,รพช.</v>
      </c>
      <c r="B58" s="255">
        <f>+'10.ค่าใช้จ่าย(แยกกลุ่ม)'!C101</f>
        <v>7560.0121034764688</v>
      </c>
      <c r="C58" s="255">
        <f>+'10.ค่าใช้จ่าย(แยกกลุ่ม)'!D101</f>
        <v>107.67073574921476</v>
      </c>
      <c r="D58" s="255">
        <f>+'10.ค่าใช้จ่าย(แยกกลุ่ม)'!E101</f>
        <v>2186.3975386954971</v>
      </c>
      <c r="E58" s="300">
        <f>+'10.ค่าใช้จ่าย(แยกกลุ่ม)'!F101</f>
        <v>818.08642295947288</v>
      </c>
      <c r="F58" s="255">
        <f>+'10.ค่าใช้จ่าย(แยกกลุ่ม)'!G101</f>
        <v>462.73263652464942</v>
      </c>
      <c r="G58" s="255">
        <f>+'10.ค่าใช้จ่าย(แยกกลุ่ม)'!H101</f>
        <v>478.33274675091826</v>
      </c>
      <c r="H58" s="300">
        <f>+'10.ค่าใช้จ่าย(แยกกลุ่ม)'!I101</f>
        <v>1673.4360127383459</v>
      </c>
      <c r="I58" s="255">
        <f>+'10.ค่าใช้จ่าย(แยกกลุ่ม)'!J101</f>
        <v>147.81667626397945</v>
      </c>
      <c r="J58" s="255">
        <f>+'10.ค่าใช้จ่าย(แยกกลุ่ม)'!K101</f>
        <v>333.93192628640537</v>
      </c>
      <c r="K58" s="255">
        <f>+'10.ค่าใช้จ่าย(แยกกลุ่ม)'!L101</f>
        <v>8.2237518021393967</v>
      </c>
      <c r="L58" s="300">
        <f>+'10.ค่าใช้จ่าย(แยกกลุ่ม)'!M101</f>
        <v>605.03157479549043</v>
      </c>
      <c r="M58" s="16" t="str">
        <f>+'10.ค่าใช้จ่าย(แยกกลุ่ม)'!Z101</f>
        <v>พระอาจารย์ฝั้นอาจาโร,รพช.</v>
      </c>
      <c r="N58" s="15">
        <f>+'10.ค่าใช้จ่าย(แยกกลุ่ม)'!AA101</f>
        <v>1.6272379555302977E-2</v>
      </c>
      <c r="O58" s="15">
        <f>+'10.ค่าใช้จ่าย(แยกกลุ่ม)'!AB101</f>
        <v>0.46497673197558131</v>
      </c>
      <c r="P58" s="15">
        <f>+'10.ค่าใช้จ่าย(แยกกลุ่ม)'!AC101</f>
        <v>0.39346336031682838</v>
      </c>
      <c r="Q58" s="15">
        <f>+'10.ค่าใช้จ่าย(แยกกลุ่ม)'!AD101</f>
        <v>0.28726288681861284</v>
      </c>
      <c r="R58" s="15">
        <f>+'10.ค่าใช้จ่าย(แยกกลุ่ม)'!AE101</f>
        <v>4.6902207177683362E-2</v>
      </c>
      <c r="S58" s="15">
        <f>+'10.ค่าใช้จ่าย(แยกกลุ่ม)'!AF101</f>
        <v>-0.16299659657272486</v>
      </c>
      <c r="T58" s="15">
        <f>+'10.ค่าใช้จ่าย(แยกกลุ่ม)'!AG101</f>
        <v>0.84581956981260531</v>
      </c>
      <c r="U58" s="15">
        <f>+'10.ค่าใช้จ่าย(แยกกลุ่ม)'!AH101</f>
        <v>-0.62387303197918043</v>
      </c>
      <c r="V58" s="15">
        <f>+'10.ค่าใช้จ่าย(แยกกลุ่ม)'!AI101</f>
        <v>0.10441044775839778</v>
      </c>
      <c r="W58" s="15">
        <f>+'10.ค่าใช้จ่าย(แยกกลุ่ม)'!AJ101</f>
        <v>-0.87504976154505409</v>
      </c>
      <c r="X58" s="15">
        <f>+'10.ค่าใช้จ่าย(แยกกลุ่ม)'!AK101</f>
        <v>0.65619183570787276</v>
      </c>
    </row>
    <row r="59" spans="1:24">
      <c r="A59" s="255" t="str">
        <f>+'10.ค่าใช้จ่าย(แยกกลุ่ม)'!B102</f>
        <v>บ้านม่วง,รพช.</v>
      </c>
      <c r="B59" s="255">
        <f>+'10.ค่าใช้จ่าย(แยกกลุ่ม)'!C102</f>
        <v>8651.1114593975744</v>
      </c>
      <c r="C59" s="255">
        <f>+'10.ค่าใช้จ่าย(แยกกลุ่ม)'!D102</f>
        <v>116.98852314154016</v>
      </c>
      <c r="D59" s="255">
        <f>+'10.ค่าใช้จ่าย(แยกกลุ่ม)'!E102</f>
        <v>1679.2354808546279</v>
      </c>
      <c r="E59" s="255">
        <f>+'10.ค่าใช้จ่าย(แยกกลุ่ม)'!F102</f>
        <v>873.75958388893855</v>
      </c>
      <c r="F59" s="255">
        <f>+'10.ค่าใช้จ่าย(แยกกลุ่ม)'!G102</f>
        <v>581.40336349736231</v>
      </c>
      <c r="G59" s="300">
        <f>+'10.ค่าใช้จ่าย(แยกกลุ่ม)'!H102</f>
        <v>1104.299445526088</v>
      </c>
      <c r="H59" s="255">
        <f>+'10.ค่าใช้จ่าย(แยกกลุ่ม)'!I102</f>
        <v>1050.2991403377464</v>
      </c>
      <c r="I59" s="300">
        <f>+'10.ค่าใช้จ่าย(แยกกลุ่ม)'!J102</f>
        <v>823.24309827070181</v>
      </c>
      <c r="J59" s="255">
        <f>+'10.ค่าใช้จ่าย(แยกกลุ่ม)'!K102</f>
        <v>413.14789777922681</v>
      </c>
      <c r="K59" s="255">
        <f>+'10.ค่าใช้จ่าย(แยกกลุ่ม)'!L102</f>
        <v>12.260230947449998</v>
      </c>
      <c r="L59" s="255">
        <f>+'10.ค่าใช้จ่าย(แยกกลุ่ม)'!M102</f>
        <v>94.667395274497693</v>
      </c>
      <c r="M59" s="16" t="str">
        <f>+'10.ค่าใช้จ่าย(แยกกลุ่ม)'!Z102</f>
        <v>บ้านม่วง,รพช.</v>
      </c>
      <c r="N59" s="15">
        <f>+'10.ค่าใช้จ่าย(แยกกลุ่ม)'!AA102</f>
        <v>0.16294597261255409</v>
      </c>
      <c r="O59" s="15">
        <f>+'10.ค่าใช้จ่าย(แยกกลุ่ม)'!AB102</f>
        <v>0.59175530024919587</v>
      </c>
      <c r="P59" s="15">
        <f>+'10.ค่าใช้จ่าย(แยกกลุ่ม)'!AC102</f>
        <v>7.0232231102426129E-2</v>
      </c>
      <c r="Q59" s="15">
        <f>+'10.ค่าใช้จ่าย(แยกกลุ่ม)'!AD102</f>
        <v>0.37486487096733578</v>
      </c>
      <c r="R59" s="15">
        <f>+'10.ค่าใช้จ่าย(แยกกลุ่ม)'!AE102</f>
        <v>0.31538693505033116</v>
      </c>
      <c r="S59" s="15">
        <f>+'10.ค่าใช้จ่าย(แยกกลุ่ม)'!AF102</f>
        <v>0.9323418699357825</v>
      </c>
      <c r="T59" s="15">
        <f>+'10.ค่าใช้จ่าย(แยกกลุ่ม)'!AG102</f>
        <v>0.15849228332334953</v>
      </c>
      <c r="U59" s="15">
        <f>+'10.ค่าใช้จ่าย(แยกกลุ่ม)'!AH102</f>
        <v>1.0947834731694612</v>
      </c>
      <c r="V59" s="15">
        <f>+'10.ค่าใช้จ่าย(แยกกลุ่ม)'!AI102</f>
        <v>0.36640081064142427</v>
      </c>
      <c r="W59" s="15">
        <f>+'10.ค่าใช้จ่าย(แยกกลุ่ม)'!AJ102</f>
        <v>-0.81372020736349826</v>
      </c>
      <c r="X59" s="15">
        <f>+'10.ค่าใช้จ่าย(แยกกลุ่ม)'!AK102</f>
        <v>-0.74086085141201163</v>
      </c>
    </row>
    <row r="60" spans="1:24">
      <c r="A60" s="255" t="str">
        <f>+'10.ค่าใช้จ่าย(แยกกลุ่ม)'!B111</f>
        <v>พังโคน,รพช.</v>
      </c>
      <c r="B60" s="255">
        <f>+'10.ค่าใช้จ่าย(แยกกลุ่ม)'!C111</f>
        <v>7633.7860629522665</v>
      </c>
      <c r="C60" s="255">
        <f>+'10.ค่าใช้จ่าย(แยกกลุ่ม)'!D111</f>
        <v>39.215087174241354</v>
      </c>
      <c r="D60" s="255">
        <f>+'10.ค่าใช้จ่าย(แยกกลุ่ม)'!E111</f>
        <v>1399.6572155389538</v>
      </c>
      <c r="E60" s="255">
        <f>+'10.ค่าใช้จ่าย(แยกกลุ่ม)'!F111</f>
        <v>676.90204011752087</v>
      </c>
      <c r="F60" s="255">
        <f>+'10.ค่าใช้จ่าย(แยกกลุ่ม)'!G111</f>
        <v>622.6728294134324</v>
      </c>
      <c r="G60" s="255">
        <f>+'10.ค่าใช้จ่าย(แยกกลุ่ม)'!H111</f>
        <v>486.88532144234233</v>
      </c>
      <c r="H60" s="255">
        <f>+'10.ค่าใช้จ่าย(แยกกลุ่ม)'!I111</f>
        <v>348.20990904931205</v>
      </c>
      <c r="I60" s="255">
        <f>+'10.ค่าใช้จ่าย(แยกกลุ่ม)'!J111</f>
        <v>431.29313977650867</v>
      </c>
      <c r="J60" s="255">
        <f>+'10.ค่าใช้จ่าย(แยกกลุ่ม)'!K111</f>
        <v>285.60870256335392</v>
      </c>
      <c r="K60" s="255">
        <f>+'10.ค่าใช้จ่าย(แยกกลุ่ม)'!L111</f>
        <v>33.727822458688038</v>
      </c>
      <c r="L60" s="255">
        <f>+'10.ค่าใช้จ่าย(แยกกลุ่ม)'!M111</f>
        <v>84.520892958101555</v>
      </c>
      <c r="M60" s="16" t="str">
        <f>+'10.ค่าใช้จ่าย(แยกกลุ่ม)'!Z111</f>
        <v>พังโคน,รพช.</v>
      </c>
      <c r="N60" s="15">
        <f>+'10.ค่าใช้จ่าย(แยกกลุ่ม)'!AA111</f>
        <v>-6.4727389749188846E-2</v>
      </c>
      <c r="O60" s="15">
        <f>+'10.ค่าใช้จ่าย(แยกกลุ่ม)'!AB111</f>
        <v>-8.1197086220491321E-2</v>
      </c>
      <c r="P60" s="15">
        <f>+'10.ค่าใช้จ่าย(แยกกลุ่ม)'!AC111</f>
        <v>-0.19894318270349234</v>
      </c>
      <c r="Q60" s="15">
        <f>+'10.ค่าใช้จ่าย(แยกกลุ่ม)'!AD111</f>
        <v>-2.6385052994192134E-2</v>
      </c>
      <c r="R60" s="15">
        <f>+'10.ค่าใช้จ่าย(แยกกลุ่ม)'!AE111</f>
        <v>0.16841355931281718</v>
      </c>
      <c r="S60" s="15">
        <f>+'10.ค่าใช้จ่าย(แยกกลุ่ม)'!AF111</f>
        <v>-0.11978628295765791</v>
      </c>
      <c r="T60" s="15">
        <f>+'10.ค่าใช้จ่าย(แยกกลุ่ม)'!AG111</f>
        <v>-0.62015846650443995</v>
      </c>
      <c r="U60" s="15">
        <f>+'10.ค่าใช้จ่าย(แยกกลุ่ม)'!AH111</f>
        <v>-2.5970452128368078E-2</v>
      </c>
      <c r="V60" s="15">
        <f>+'10.ค่าใช้จ่าย(แยกกลุ่ม)'!AI111</f>
        <v>-0.13369797524860405</v>
      </c>
      <c r="W60" s="15">
        <f>+'10.ค่าใช้จ่าย(แยกกลุ่ม)'!AJ111</f>
        <v>0.19424489140721549</v>
      </c>
      <c r="X60" s="15">
        <f>+'10.ค่าใช้จ่าย(แยกกลุ่ม)'!AK111</f>
        <v>-0.72081632847086008</v>
      </c>
    </row>
    <row r="61" spans="1:24">
      <c r="A61" s="255" t="str">
        <f>+'10.ค่าใช้จ่าย(แยกกลุ่ม)'!B112</f>
        <v>อากาศอำนวย,รพช.</v>
      </c>
      <c r="B61" s="255">
        <f>+'10.ค่าใช้จ่าย(แยกกลุ่ม)'!C112</f>
        <v>7787.0175805455992</v>
      </c>
      <c r="C61" s="255">
        <f>+'10.ค่าใช้จ่าย(แยกกลุ่ม)'!D112</f>
        <v>40.237081312167227</v>
      </c>
      <c r="D61" s="255">
        <f>+'10.ค่าใช้จ่าย(แยกกลุ่ม)'!E112</f>
        <v>1356.657937103344</v>
      </c>
      <c r="E61" s="255">
        <f>+'10.ค่าใช้จ่าย(แยกกลุ่ม)'!F112</f>
        <v>781.71159827604208</v>
      </c>
      <c r="F61" s="255">
        <f>+'10.ค่าใช้จ่าย(แยกกลุ่ม)'!G112</f>
        <v>611.39715798671273</v>
      </c>
      <c r="G61" s="255">
        <f>+'10.ค่าใช้จ่าย(แยกกลุ่ม)'!H112</f>
        <v>624.81304215166585</v>
      </c>
      <c r="H61" s="255">
        <f>+'10.ค่าใช้จ่าย(แยกกลุ่ม)'!I112</f>
        <v>819.94816388747381</v>
      </c>
      <c r="I61" s="255">
        <f>+'10.ค่าใช้จ่าย(แยกกลุ่ม)'!J112</f>
        <v>186.90533884463474</v>
      </c>
      <c r="J61" s="255">
        <f>+'10.ค่าใช้จ่าย(แยกกลุ่ม)'!K112</f>
        <v>283.84201533445423</v>
      </c>
      <c r="K61" s="255">
        <f>+'10.ค่าใช้จ่าย(แยกกลุ่ม)'!L112</f>
        <v>8.8560231876082991</v>
      </c>
      <c r="L61" s="255">
        <f>+'10.ค่าใช้จ่าย(แยกกลุ่ม)'!M112</f>
        <v>49.882927062055735</v>
      </c>
      <c r="M61" s="16" t="str">
        <f>+'10.ค่าใช้จ่าย(แยกกลุ่ม)'!Z112</f>
        <v>อากาศอำนวย,รพช.</v>
      </c>
      <c r="N61" s="15">
        <f>+'10.ค่าใช้จ่าย(แยกกลุ่ม)'!AA112</f>
        <v>-4.5953842750311474E-2</v>
      </c>
      <c r="O61" s="15">
        <f>+'10.ค่าใช้จ่าย(แยกกลุ่ม)'!AB112</f>
        <v>-5.7251935018362579E-2</v>
      </c>
      <c r="P61" s="15">
        <f>+'10.ค่าใช้จ่าย(แยกกลุ่ม)'!AC112</f>
        <v>-0.22355268333498265</v>
      </c>
      <c r="Q61" s="15">
        <f>+'10.ค่าใช้จ่าย(แยกกลุ่ม)'!AD112</f>
        <v>0.12436667526842958</v>
      </c>
      <c r="R61" s="15">
        <f>+'10.ค่าใช้จ่าย(แยกกลุ่ม)'!AE112</f>
        <v>0.1472553414446213</v>
      </c>
      <c r="S61" s="15">
        <f>+'10.ค่าใช้จ่าย(แยกกลุ่ม)'!AF112</f>
        <v>0.12956580547474875</v>
      </c>
      <c r="T61" s="15">
        <f>+'10.ค่าใช้จ่าย(แยกกลุ่ม)'!AG112</f>
        <v>-0.10556718845763627</v>
      </c>
      <c r="U61" s="15">
        <f>+'10.ค่าใช้จ่าย(แยกกลุ่ม)'!AH112</f>
        <v>-0.57789423039751864</v>
      </c>
      <c r="V61" s="15">
        <f>+'10.ค่าใช้จ่าย(แยกกลุ่ม)'!AI112</f>
        <v>-0.13905665203177642</v>
      </c>
      <c r="W61" s="15">
        <f>+'10.ค่าใช้จ่าย(แยกกลุ่ม)'!AJ112</f>
        <v>-0.68642326485976002</v>
      </c>
      <c r="X61" s="15">
        <f>+'10.ค่าใช้จ่าย(แยกกลุ่ม)'!AK112</f>
        <v>-0.83523010422158461</v>
      </c>
    </row>
    <row r="62" spans="1:24">
      <c r="A62" s="255" t="str">
        <f>+'10.ค่าใช้จ่าย(แยกกลุ่ม)'!B133</f>
        <v>วานรนิวาส,รพท.</v>
      </c>
      <c r="B62" s="255">
        <f>+'10.ค่าใช้จ่าย(แยกกลุ่ม)'!C133</f>
        <v>6179.5606293228957</v>
      </c>
      <c r="C62" s="300">
        <f>+'10.ค่าใช้จ่าย(แยกกลุ่ม)'!D133</f>
        <v>88.823538748303037</v>
      </c>
      <c r="D62" s="255">
        <f>+'10.ค่าใช้จ่าย(แยกกลุ่ม)'!E133</f>
        <v>2098.0999073490584</v>
      </c>
      <c r="E62" s="255">
        <f>+'10.ค่าใช้จ่าย(แยกกลุ่ม)'!F133</f>
        <v>1156.0954429640869</v>
      </c>
      <c r="F62" s="255">
        <f>+'10.ค่าใช้จ่าย(แยกกลุ่ม)'!G133</f>
        <v>604.89370635624618</v>
      </c>
      <c r="G62" s="255">
        <f>+'10.ค่าใช้จ่าย(แยกกลุ่ม)'!H133</f>
        <v>503.06164776979034</v>
      </c>
      <c r="H62" s="300">
        <f>+'10.ค่าใช้จ่าย(แยกกลุ่ม)'!I133</f>
        <v>1338.0454713367787</v>
      </c>
      <c r="I62" s="255">
        <f>+'10.ค่าใช้จ่าย(แยกกลุ่ม)'!J133</f>
        <v>598.95819955858065</v>
      </c>
      <c r="J62" s="255">
        <f>+'10.ค่าใช้จ่าย(แยกกลุ่ม)'!K133</f>
        <v>259.97063472863925</v>
      </c>
      <c r="K62" s="255">
        <f>+'10.ค่าใช้จ่าย(แยกกลุ่ม)'!L133</f>
        <v>2.8483300265044083</v>
      </c>
      <c r="L62" s="255">
        <f>+'10.ค่าใช้จ่าย(แยกกลุ่ม)'!M133</f>
        <v>33.55571235200987</v>
      </c>
      <c r="M62" s="16" t="str">
        <f>+'10.ค่าใช้จ่าย(แยกกลุ่ม)'!Z133</f>
        <v>วานรนิวาส,รพท.</v>
      </c>
      <c r="N62" s="15">
        <f>+'10.ค่าใช้จ่าย(แยกกลุ่ม)'!AA133</f>
        <v>-0.13584124267276376</v>
      </c>
      <c r="O62" s="15">
        <f>+'10.ค่าใช้จ่าย(แยกกลุ่ม)'!AB133</f>
        <v>0.32468734793254422</v>
      </c>
      <c r="P62" s="15">
        <f>+'10.ค่าใช้จ่าย(แยกกลุ่ม)'!AC133</f>
        <v>-7.2947891053704056E-2</v>
      </c>
      <c r="Q62" s="15">
        <f>+'10.ค่าใช้จ่าย(แยกกลุ่ม)'!AD133</f>
        <v>-0.12067020205066373</v>
      </c>
      <c r="R62" s="15">
        <f>+'10.ค่าใช้จ่าย(แยกกลุ่ม)'!AE133</f>
        <v>0.45325435814667842</v>
      </c>
      <c r="S62" s="15">
        <f>+'10.ค่าใช้จ่าย(แยกกลุ่ม)'!AF133</f>
        <v>0.15386089955878449</v>
      </c>
      <c r="T62" s="15">
        <f>+'10.ค่าใช้จ่าย(แยกกลุ่ม)'!AG133</f>
        <v>0.28485632083916501</v>
      </c>
      <c r="U62" s="15">
        <f>+'10.ค่าใช้จ่าย(แยกกลุ่ม)'!AH133</f>
        <v>6.026007133814474E-2</v>
      </c>
      <c r="V62" s="15">
        <f>+'10.ค่าใช้จ่าย(แยกกลุ่ม)'!AI133</f>
        <v>-0.23940269874089612</v>
      </c>
      <c r="W62" s="15">
        <f>+'10.ค่าใช้จ่าย(แยกกลุ่ม)'!AJ133</f>
        <v>-0.92945691562466348</v>
      </c>
      <c r="X62" s="15">
        <f>+'10.ค่าใช้จ่าย(แยกกลุ่ม)'!AK133</f>
        <v>-0.72728448233581267</v>
      </c>
    </row>
    <row r="63" spans="1:24">
      <c r="A63" s="255" t="str">
        <f>+'10.ค่าใช้จ่าย(แยกกลุ่ม)'!B135</f>
        <v>สมเด็จพระยุพราชสว่างแดนดิน,รพท.</v>
      </c>
      <c r="B63" s="255">
        <f>+'10.ค่าใช้จ่าย(แยกกลุ่ม)'!C135</f>
        <v>6665.4533932216427</v>
      </c>
      <c r="C63" s="255">
        <f>+'10.ค่าใช้จ่าย(แยกกลุ่ม)'!D135</f>
        <v>62.488744891325602</v>
      </c>
      <c r="D63" s="255">
        <f>+'10.ค่าใช้จ่าย(แยกกลุ่ม)'!E135</f>
        <v>2725.4124013578535</v>
      </c>
      <c r="E63" s="255">
        <f>+'10.ค่าใช้จ่าย(แยกกลุ่ม)'!F135</f>
        <v>831.25710842047215</v>
      </c>
      <c r="F63" s="255">
        <f>+'10.ค่าใช้จ่าย(แยกกลุ่ม)'!G135</f>
        <v>390.73459784593024</v>
      </c>
      <c r="G63" s="255">
        <f>+'10.ค่าใช้จ่าย(แยกกลุ่ม)'!H135</f>
        <v>356.7739299628584</v>
      </c>
      <c r="H63" s="255">
        <f>+'10.ค่าใช้จ่าย(แยกกลุ่ม)'!I135</f>
        <v>951.28174924648488</v>
      </c>
      <c r="I63" s="255">
        <f>+'10.ค่าใช้จ่าย(แยกกลุ่ม)'!J135</f>
        <v>575.90318229906416</v>
      </c>
      <c r="J63" s="255">
        <f>+'10.ค่าใช้จ่าย(แยกกลุ่ม)'!K135</f>
        <v>359.29222491091275</v>
      </c>
      <c r="K63" s="255">
        <f>+'10.ค่าใช้จ่าย(แยกกลุ่ม)'!L135</f>
        <v>36.274577472929629</v>
      </c>
      <c r="L63" s="255">
        <f>+'10.ค่าใช้จ่าย(แยกกลุ่ม)'!M135</f>
        <v>50.539383292970506</v>
      </c>
      <c r="M63" s="16" t="str">
        <f>+'10.ค่าใช้จ่าย(แยกกลุ่ม)'!Z135</f>
        <v>สมเด็จพระยุพราชสว่างแดนดิน,รพท.</v>
      </c>
      <c r="N63" s="15">
        <f>+'10.ค่าใช้จ่าย(แยกกลุ่ม)'!AA135</f>
        <v>-6.7893290992735486E-2</v>
      </c>
      <c r="O63" s="15">
        <f>+'10.ค่าใช้จ่าย(แยกกลุ่ม)'!AB135</f>
        <v>-6.8061789563581235E-2</v>
      </c>
      <c r="P63" s="15">
        <f>+'10.ค่าใช้จ่าย(แยกกลุ่ม)'!AC135</f>
        <v>0.20423212716287467</v>
      </c>
      <c r="Q63" s="15">
        <f>+'10.ค่าใช้จ่าย(แยกกลุ่ม)'!AD135</f>
        <v>-0.36774325196087676</v>
      </c>
      <c r="R63" s="15">
        <f>+'10.ค่าใช้จ่าย(แยกกลุ่ม)'!AE135</f>
        <v>-6.1261918860392263E-2</v>
      </c>
      <c r="S63" s="15">
        <f>+'10.ค่าใช้จ่าย(แยกกลุ่ม)'!AF135</f>
        <v>-0.18167586499368227</v>
      </c>
      <c r="T63" s="15">
        <f>+'10.ค่าใช้จ่าย(แยกกลุ่ม)'!AG135</f>
        <v>-8.6533010573115729E-2</v>
      </c>
      <c r="U63" s="15">
        <f>+'10.ค่าใช้จ่าย(แยกกลุ่ม)'!AH135</f>
        <v>1.9448685397870365E-2</v>
      </c>
      <c r="V63" s="15">
        <f>+'10.ค่าใช้จ่าย(แยกกลุ่ม)'!AI135</f>
        <v>5.1182941934457347E-2</v>
      </c>
      <c r="W63" s="15">
        <f>+'10.ค่าใช้จ่าย(แยกกลุ่ม)'!AJ135</f>
        <v>-0.10160671146209438</v>
      </c>
      <c r="X63" s="15">
        <f>+'10.ค่าใช้จ่าย(แยกกลุ่ม)'!AK135</f>
        <v>-0.58925401634795915</v>
      </c>
    </row>
    <row r="64" spans="1:24">
      <c r="A64" s="255" t="str">
        <f>+'10.ค่าใช้จ่าย(แยกกลุ่ม)'!B151</f>
        <v>สกลนคร,รพศ.</v>
      </c>
      <c r="B64" s="255">
        <f>+'10.ค่าใช้จ่าย(แยกกลุ่ม)'!C151</f>
        <v>6568.8484532232233</v>
      </c>
      <c r="C64" s="255">
        <f>+'10.ค่าใช้จ่าย(แยกกลุ่ม)'!D151</f>
        <v>44.758109244386944</v>
      </c>
      <c r="D64" s="255">
        <f>+'10.ค่าใช้จ่าย(แยกกลุ่ม)'!E151</f>
        <v>3788.784764617651</v>
      </c>
      <c r="E64" s="255">
        <f>+'10.ค่าใช้จ่าย(แยกกลุ่ม)'!F151</f>
        <v>2584.5796490254293</v>
      </c>
      <c r="F64" s="255">
        <f>+'10.ค่าใช้จ่าย(แยกกลุ่ม)'!G151</f>
        <v>156.95591290505726</v>
      </c>
      <c r="G64" s="255">
        <f>+'10.ค่าใช้จ่าย(แยกกลุ่ม)'!H151</f>
        <v>361.94999738883314</v>
      </c>
      <c r="H64" s="255">
        <f>+'10.ค่าใช้จ่าย(แยกกลุ่ม)'!I151</f>
        <v>980.58801021156057</v>
      </c>
      <c r="I64" s="255">
        <f>+'10.ค่าใช้จ่าย(แยกกลุ่ม)'!J151</f>
        <v>632.58821957947384</v>
      </c>
      <c r="J64" s="255">
        <f>+'10.ค่าใช้จ่าย(แยกกลุ่ม)'!K151</f>
        <v>335.28286294786733</v>
      </c>
      <c r="K64" s="255">
        <f>+'10.ค่าใช้จ่าย(แยกกลุ่ม)'!L151</f>
        <v>3.8700034172960569</v>
      </c>
      <c r="L64" s="255">
        <f>+'10.ค่าใช้จ่าย(แยกกลุ่ม)'!M151</f>
        <v>33.855448144778613</v>
      </c>
      <c r="M64" s="16" t="str">
        <f>+'10.ค่าใช้จ่าย(แยกกลุ่ม)'!Z151</f>
        <v>สกลนคร,รพศ.</v>
      </c>
      <c r="N64" s="15">
        <f>+'10.ค่าใช้จ่าย(แยกกลุ่ม)'!AA151</f>
        <v>-3.5207688947247101E-2</v>
      </c>
      <c r="O64" s="15">
        <f>+'10.ค่าใช้จ่าย(แยกกลุ่ม)'!AB151</f>
        <v>-0.11890378246680475</v>
      </c>
      <c r="P64" s="15">
        <f>+'10.ค่าใช้จ่าย(แยกกลุ่ม)'!AC151</f>
        <v>-1.8009121183051625E-2</v>
      </c>
      <c r="Q64" s="15">
        <f>+'10.ค่าใช้จ่าย(แยกกลุ่ม)'!AD151</f>
        <v>2.1615399792787208E-2</v>
      </c>
      <c r="R64" s="15">
        <f>+'10.ค่าใช้จ่าย(แยกกลุ่ม)'!AE151</f>
        <v>0.38500550962377822</v>
      </c>
      <c r="S64" s="15">
        <f>+'10.ค่าใช้จ่าย(แยกกลุ่ม)'!AF151</f>
        <v>-0.10092017488546697</v>
      </c>
      <c r="T64" s="15">
        <f>+'10.ค่าใช้จ่าย(แยกกลุ่ม)'!AG151</f>
        <v>0.17951955941278744</v>
      </c>
      <c r="U64" s="15">
        <f>+'10.ค่าใช้จ่าย(แยกกลุ่ม)'!AH151</f>
        <v>-1.896038140886476E-2</v>
      </c>
      <c r="V64" s="15">
        <f>+'10.ค่าใช้จ่าย(แยกกลุ่ม)'!AI151</f>
        <v>7.0422832602380872E-2</v>
      </c>
      <c r="W64" s="15">
        <f>+'10.ค่าใช้จ่าย(แยกกลุ่ม)'!AJ151</f>
        <v>-0.61399604010296915</v>
      </c>
      <c r="X64" s="15">
        <f>+'10.ค่าใช้จ่าย(แยกกลุ่ม)'!AK151</f>
        <v>-0.56914566282085499</v>
      </c>
    </row>
    <row r="66" spans="1:24">
      <c r="A66" s="423" t="s">
        <v>47</v>
      </c>
      <c r="B66" s="435" t="s">
        <v>248</v>
      </c>
      <c r="C66" s="436"/>
      <c r="D66" s="436"/>
      <c r="E66" s="436"/>
      <c r="F66" s="436"/>
      <c r="G66" s="436"/>
      <c r="H66" s="436"/>
      <c r="I66" s="436"/>
      <c r="J66" s="436"/>
      <c r="K66" s="436"/>
      <c r="L66" s="437"/>
      <c r="M66" s="423" t="s">
        <v>47</v>
      </c>
      <c r="N66" s="435" t="s">
        <v>719</v>
      </c>
      <c r="O66" s="436"/>
      <c r="P66" s="436"/>
      <c r="Q66" s="436"/>
      <c r="R66" s="436"/>
      <c r="S66" s="436"/>
      <c r="T66" s="436"/>
      <c r="U66" s="436"/>
      <c r="V66" s="436"/>
      <c r="W66" s="436"/>
      <c r="X66" s="437"/>
    </row>
    <row r="67" spans="1:24">
      <c r="A67" s="423"/>
      <c r="B67" s="38" t="s">
        <v>5</v>
      </c>
      <c r="C67" s="38" t="s">
        <v>8</v>
      </c>
      <c r="D67" s="38" t="s">
        <v>11</v>
      </c>
      <c r="E67" s="38" t="s">
        <v>17</v>
      </c>
      <c r="F67" s="38" t="s">
        <v>20</v>
      </c>
      <c r="G67" s="38" t="s">
        <v>23</v>
      </c>
      <c r="H67" s="38" t="s">
        <v>26</v>
      </c>
      <c r="I67" s="38" t="s">
        <v>29</v>
      </c>
      <c r="J67" s="38" t="s">
        <v>32</v>
      </c>
      <c r="K67" s="38" t="s">
        <v>35</v>
      </c>
      <c r="L67" s="38" t="s">
        <v>38</v>
      </c>
      <c r="M67" s="423"/>
      <c r="N67" s="38" t="s">
        <v>5</v>
      </c>
      <c r="O67" s="38" t="s">
        <v>8</v>
      </c>
      <c r="P67" s="38" t="s">
        <v>11</v>
      </c>
      <c r="Q67" s="38" t="s">
        <v>17</v>
      </c>
      <c r="R67" s="38" t="s">
        <v>20</v>
      </c>
      <c r="S67" s="38" t="s">
        <v>23</v>
      </c>
      <c r="T67" s="38" t="s">
        <v>26</v>
      </c>
      <c r="U67" s="38" t="s">
        <v>29</v>
      </c>
      <c r="V67" s="38" t="s">
        <v>32</v>
      </c>
      <c r="W67" s="38" t="s">
        <v>35</v>
      </c>
      <c r="X67" s="38" t="s">
        <v>38</v>
      </c>
    </row>
    <row r="68" spans="1:24">
      <c r="A68" s="255" t="str">
        <f>+'10.ค่าใช้จ่าย(แยกกลุ่ม)'!B9</f>
        <v>โพธิ์ตาก,รพช.</v>
      </c>
      <c r="B68" s="255">
        <f>+'10.ค่าใช้จ่าย(แยกกลุ่ม)'!C9</f>
        <v>12553.441550948815</v>
      </c>
      <c r="C68" s="255">
        <f>+'10.ค่าใช้จ่าย(แยกกลุ่ม)'!D9</f>
        <v>43.923709373395532</v>
      </c>
      <c r="D68" s="255">
        <f>+'10.ค่าใช้จ่าย(แยกกลุ่ม)'!E9</f>
        <v>1052.801666572449</v>
      </c>
      <c r="E68" s="255">
        <f>+'10.ค่าใช้จ่าย(แยกกลุ่ม)'!F9</f>
        <v>595.3935716316397</v>
      </c>
      <c r="F68" s="255">
        <f>+'10.ค่าใช้จ่าย(แยกกลุ่ม)'!G9</f>
        <v>755.54277692449512</v>
      </c>
      <c r="G68" s="300">
        <f>+'10.ค่าใช้จ่าย(แยกกลุ่ม)'!H9</f>
        <v>694.26185702731243</v>
      </c>
      <c r="H68" s="255">
        <f>+'10.ค่าใช้จ่าย(แยกกลุ่ม)'!I9</f>
        <v>922.51064466415801</v>
      </c>
      <c r="I68" s="255">
        <f>+'10.ค่าใช้จ่าย(แยกกลุ่ม)'!J9</f>
        <v>160.31281015711821</v>
      </c>
      <c r="J68" s="255">
        <f>+'10.ค่าใช้จ่าย(แยกกลุ่ม)'!K9</f>
        <v>285.97222771635529</v>
      </c>
      <c r="K68" s="255">
        <f>+'10.ค่าใช้จ่าย(แยกกลุ่ม)'!L9</f>
        <v>54.022891212196157</v>
      </c>
      <c r="L68" s="255">
        <f>+'10.ค่าใช้จ่าย(แยกกลุ่ม)'!M9</f>
        <v>31.002879503647318</v>
      </c>
      <c r="M68" s="16" t="str">
        <f>+'10.ค่าใช้จ่าย(แยกกลุ่ม)'!Z9</f>
        <v>โพธิ์ตาก,รพช.</v>
      </c>
      <c r="N68" s="16">
        <f>+'10.ค่าใช้จ่าย(แยกกลุ่ม)'!AA9</f>
        <v>-6.1677398923014215E-2</v>
      </c>
      <c r="O68" s="16">
        <f>+'10.ค่าใช้จ่าย(แยกกลุ่ม)'!AB9</f>
        <v>-0.44211560128374372</v>
      </c>
      <c r="P68" s="16">
        <f>+'10.ค่าใช้จ่าย(แยกกลุ่ม)'!AC9</f>
        <v>-0.21084983440283561</v>
      </c>
      <c r="Q68" s="16">
        <f>+'10.ค่าใช้จ่าย(แยกกลุ่ม)'!AD9</f>
        <v>-1.0085324251664687E-2</v>
      </c>
      <c r="R68" s="16">
        <f>+'10.ค่าใช้จ่าย(แยกกลุ่ม)'!AE9</f>
        <v>-4.7794692067895148E-2</v>
      </c>
      <c r="S68" s="16">
        <f>+'10.ค่าใช้จ่าย(แยกกลุ่ม)'!AF9</f>
        <v>-0.16079102909358423</v>
      </c>
      <c r="T68" s="16">
        <f>+'10.ค่าใช้จ่าย(แยกกลุ่ม)'!AG9</f>
        <v>0.33077468042367125</v>
      </c>
      <c r="U68" s="16">
        <f>+'10.ค่าใช้จ่าย(แยกกลุ่ม)'!AH9</f>
        <v>-0.14496533273047085</v>
      </c>
      <c r="V68" s="16">
        <f>+'10.ค่าใช้จ่าย(แยกกลุ่ม)'!AI9</f>
        <v>-0.34445288674608848</v>
      </c>
      <c r="W68" s="16">
        <f>+'10.ค่าใช้จ่าย(แยกกลุ่ม)'!AJ9</f>
        <v>-4.7360441359189862E-2</v>
      </c>
      <c r="X68" s="16">
        <f>+'10.ค่าใช้จ่าย(แยกกลุ่ม)'!AK9</f>
        <v>-0.94183228772871674</v>
      </c>
    </row>
    <row r="69" spans="1:24">
      <c r="A69" s="255" t="str">
        <f>+'10.ค่าใช้จ่าย(แยกกลุ่ม)'!B18</f>
        <v>ศรีเชียงใหม่,รพช.</v>
      </c>
      <c r="B69" s="255">
        <f>+'10.ค่าใช้จ่าย(แยกกลุ่ม)'!C18</f>
        <v>13196.176215157991</v>
      </c>
      <c r="C69" s="255">
        <f>+'10.ค่าใช้จ่าย(แยกกลุ่ม)'!D18</f>
        <v>22.484968019629534</v>
      </c>
      <c r="D69" s="255">
        <f>+'10.ค่าใช้จ่าย(แยกกลุ่ม)'!E18</f>
        <v>1497.5677626962238</v>
      </c>
      <c r="E69" s="255">
        <f>+'10.ค่าใช้จ่าย(แยกกลุ่ม)'!F18</f>
        <v>546.6957728630116</v>
      </c>
      <c r="F69" s="255">
        <f>+'10.ค่าใช้จ่าย(แยกกลุ่ม)'!G18</f>
        <v>906.93625925353876</v>
      </c>
      <c r="G69" s="255">
        <f>+'10.ค่าใช้จ่าย(แยกกลุ่ม)'!H18</f>
        <v>436.88389060169794</v>
      </c>
      <c r="H69" s="300">
        <f>+'10.ค่าใช้จ่าย(แยกกลุ่ม)'!I18</f>
        <v>964.58963593085502</v>
      </c>
      <c r="I69" s="300">
        <f>+'10.ค่าใช้จ่าย(แยกกลุ่ม)'!J18</f>
        <v>413.96496375641073</v>
      </c>
      <c r="J69" s="255">
        <f>+'10.ค่าใช้จ่าย(แยกกลุ่ม)'!K18</f>
        <v>327.48708169572359</v>
      </c>
      <c r="K69" s="255">
        <f>+'10.ค่าใช้จ่าย(แยกกลุ่ม)'!L18</f>
        <v>2.8498930552007176</v>
      </c>
      <c r="L69" s="255">
        <f>+'10.ค่าใช้จ่าย(แยกกลุ่ม)'!M18</f>
        <v>118.59578512939295</v>
      </c>
      <c r="M69" s="16" t="str">
        <f>+'10.ค่าใช้จ่าย(แยกกลุ่ม)'!Z18</f>
        <v>ศรีเชียงใหม่,รพช.</v>
      </c>
      <c r="N69" s="16">
        <f>+'10.ค่าใช้จ่าย(แยกกลุ่ม)'!AA18</f>
        <v>0.22763971867526364</v>
      </c>
      <c r="O69" s="16">
        <f>+'10.ค่าใช้จ่าย(แยกกลุ่ม)'!AB18</f>
        <v>-0.70717210208086489</v>
      </c>
      <c r="P69" s="16">
        <f>+'10.ค่าใช้จ่าย(แยกกลุ่ม)'!AC18</f>
        <v>6.7044385557148048E-2</v>
      </c>
      <c r="Q69" s="16">
        <f>+'10.ค่าใช้จ่าย(แยกกลุ่ม)'!AD18</f>
        <v>-5.2882349467210356E-2</v>
      </c>
      <c r="R69" s="16">
        <f>+'10.ค่าใช้จ่าย(แยกกลุ่ม)'!AE18</f>
        <v>0.23870485212388137</v>
      </c>
      <c r="S69" s="16">
        <f>+'10.ค่าใช้จ่าย(แยกกลุ่ม)'!AF18</f>
        <v>-0.32858859717714722</v>
      </c>
      <c r="T69" s="16">
        <f>+'10.ค่าใช้จ่าย(แยกกลุ่ม)'!AG18</f>
        <v>0.77318686198274289</v>
      </c>
      <c r="U69" s="16">
        <f>+'10.ค่าใช้จ่าย(แยกกลุ่ม)'!AH18</f>
        <v>1.1298315115296464</v>
      </c>
      <c r="V69" s="16">
        <f>+'10.ค่าใช้จ่าย(แยกกลุ่ม)'!AI18</f>
        <v>7.2620879403651695E-2</v>
      </c>
      <c r="W69" s="16">
        <f>+'10.ค่าใช้จ่าย(แยกกลุ่ม)'!AJ18</f>
        <v>-0.96716548768665289</v>
      </c>
      <c r="X69" s="16">
        <f>+'10.ค่าใช้จ่าย(แยกกลุ่ม)'!AK18</f>
        <v>-0.69376603629168299</v>
      </c>
    </row>
    <row r="70" spans="1:24">
      <c r="A70" s="255" t="str">
        <f>+'10.ค่าใช้จ่าย(แยกกลุ่ม)'!B21</f>
        <v>สระใคร,รพช.</v>
      </c>
      <c r="B70" s="255">
        <f>+'10.ค่าใช้จ่าย(แยกกลุ่ม)'!C21</f>
        <v>9909.2241449642388</v>
      </c>
      <c r="C70" s="255">
        <f>+'10.ค่าใช้จ่าย(แยกกลุ่ม)'!D21</f>
        <v>35.670335304244958</v>
      </c>
      <c r="D70" s="255">
        <f>+'10.ค่าใช้จ่าย(แยกกลุ่ม)'!E21</f>
        <v>1105.489621134263</v>
      </c>
      <c r="E70" s="255">
        <f>+'10.ค่าใช้จ่าย(แยกกลุ่ม)'!F21</f>
        <v>484.61828888760886</v>
      </c>
      <c r="F70" s="255">
        <f>+'10.ค่าใช้จ่าย(แยกกลุ่ม)'!G21</f>
        <v>608.17438171953359</v>
      </c>
      <c r="G70" s="255">
        <f>+'10.ค่าใช้จ่าย(แยกกลุ่ม)'!H21</f>
        <v>488.39821442346204</v>
      </c>
      <c r="H70" s="255">
        <f>+'10.ค่าใช้จ่าย(แยกกลุ่ม)'!I21</f>
        <v>262.22504031257023</v>
      </c>
      <c r="I70" s="255">
        <f>+'10.ค่าใช้จ่าย(แยกกลุ่ม)'!J21</f>
        <v>166.03712697609069</v>
      </c>
      <c r="J70" s="255">
        <f>+'10.ค่าใช้จ่าย(แยกกลุ่ม)'!K21</f>
        <v>191.9235100349415</v>
      </c>
      <c r="K70" s="255">
        <f>+'10.ค่าใช้จ่าย(แยกกลุ่ม)'!L21</f>
        <v>11.021872706259389</v>
      </c>
      <c r="L70" s="255">
        <f>+'10.ค่าใช้จ่าย(แยกกลุ่ม)'!M21</f>
        <v>33.577246699455685</v>
      </c>
      <c r="M70" s="16" t="str">
        <f>+'10.ค่าใช้จ่าย(แยกกลุ่ม)'!Z21</f>
        <v>สระใคร,รพช.</v>
      </c>
      <c r="N70" s="16">
        <f>+'10.ค่าใช้จ่าย(แยกกลุ่ม)'!AA21</f>
        <v>-7.8145294267852938E-2</v>
      </c>
      <c r="O70" s="16">
        <f>+'10.ค่าใช้จ่าย(แยกกลุ่ม)'!AB21</f>
        <v>-0.53545545201158495</v>
      </c>
      <c r="P70" s="16">
        <f>+'10.ค่าใช้จ่าย(แยกกลุ่ม)'!AC21</f>
        <v>-0.21231845202166461</v>
      </c>
      <c r="Q70" s="16">
        <f>+'10.ค่าใช้จ่าย(แยกกลุ่ม)'!AD21</f>
        <v>-0.16042786873447351</v>
      </c>
      <c r="R70" s="16">
        <f>+'10.ค่าใช้จ่าย(แยกกลุ่ม)'!AE21</f>
        <v>-0.16934784568710765</v>
      </c>
      <c r="S70" s="16">
        <f>+'10.ค่าใช้จ่าย(แยกกลุ่ม)'!AF21</f>
        <v>-0.24942041275403656</v>
      </c>
      <c r="T70" s="16">
        <f>+'10.ค่าใช้จ่าย(แยกกลุ่ม)'!AG21</f>
        <v>-0.51795667396277567</v>
      </c>
      <c r="U70" s="16">
        <f>+'10.ค่าใช้จ่าย(แยกกลุ่ม)'!AH21</f>
        <v>-0.14574629237073769</v>
      </c>
      <c r="V70" s="16">
        <f>+'10.ค่าใช้จ่าย(แยกกลุ่ม)'!AI21</f>
        <v>-0.37139149719748255</v>
      </c>
      <c r="W70" s="16">
        <f>+'10.ค่าใช้จ่าย(แยกกลุ่ม)'!AJ21</f>
        <v>-0.87301354539273091</v>
      </c>
      <c r="X70" s="16">
        <f>+'10.ค่าใช้จ่าย(แยกกลุ่ม)'!AK21</f>
        <v>-0.91329798663613815</v>
      </c>
    </row>
    <row r="71" spans="1:24">
      <c r="A71" s="255" t="str">
        <f>+'10.ค่าใช้จ่าย(แยกกลุ่ม)'!B23</f>
        <v>เฝ้าไร่,รพช.</v>
      </c>
      <c r="B71" s="255">
        <f>+'10.ค่าใช้จ่าย(แยกกลุ่ม)'!C23</f>
        <v>10679.998679049486</v>
      </c>
      <c r="C71" s="255">
        <f>+'10.ค่าใช้จ่าย(แยกกลุ่ม)'!D23</f>
        <v>102.52659458287872</v>
      </c>
      <c r="D71" s="255">
        <f>+'10.ค่าใช้จ่าย(แยกกลุ่ม)'!E23</f>
        <v>2251.0729682444835</v>
      </c>
      <c r="E71" s="255">
        <f>+'10.ค่าใช้จ่าย(แยกกลุ่ม)'!F23</f>
        <v>796.94774326989818</v>
      </c>
      <c r="F71" s="255">
        <f>+'10.ค่าใช้จ่าย(แยกกลุ่ม)'!G23</f>
        <v>798.93001526612102</v>
      </c>
      <c r="G71" s="255">
        <f>+'10.ค่าใช้จ่าย(แยกกลุ่ม)'!H23</f>
        <v>764.24578248760588</v>
      </c>
      <c r="H71" s="255">
        <f>+'10.ค่าใช้จ่าย(แยกกลุ่ม)'!I23</f>
        <v>676.27340441200818</v>
      </c>
      <c r="I71" s="255">
        <f>+'10.ค่าใช้จ่าย(แยกกลุ่ม)'!J23</f>
        <v>288.91516858645406</v>
      </c>
      <c r="J71" s="255">
        <f>+'10.ค่าใช้จ่าย(แยกกลุ่ม)'!K23</f>
        <v>403.63990149376554</v>
      </c>
      <c r="K71" s="255">
        <f>+'10.ค่าใช้จ่าย(แยกกลุ่ม)'!L23</f>
        <v>30.492827809571278</v>
      </c>
      <c r="L71" s="255">
        <f>+'10.ค่าใช้จ่าย(แยกกลุ่ม)'!M23</f>
        <v>369.78310214229538</v>
      </c>
      <c r="M71" s="16" t="str">
        <f>+'10.ค่าใช้จ่าย(แยกกลุ่ม)'!Z23</f>
        <v>เฝ้าไร่,รพช.</v>
      </c>
      <c r="N71" s="16">
        <f>+'10.ค่าใช้จ่าย(แยกกลุ่ม)'!AA23</f>
        <v>-6.4401717567148771E-3</v>
      </c>
      <c r="O71" s="16">
        <f>+'10.ค่าใช้จ่าย(แยกกลุ่ม)'!AB23</f>
        <v>0.33523192678334218</v>
      </c>
      <c r="P71" s="16">
        <f>+'10.ค่าใช้จ่าย(แยกกลุ่ม)'!AC23</f>
        <v>0.60393060806823484</v>
      </c>
      <c r="Q71" s="16">
        <f>+'10.ค่าใช้จ่าย(แยกกลุ่ม)'!AD23</f>
        <v>0.38066418595179036</v>
      </c>
      <c r="R71" s="16">
        <f>+'10.ค่าใช้จ่าย(แยกกลุ่ม)'!AE23</f>
        <v>9.1188577278937671E-2</v>
      </c>
      <c r="S71" s="16">
        <f>+'10.ค่าใช้จ่าย(แยกกลุ่ม)'!AF23</f>
        <v>0.17450733240530711</v>
      </c>
      <c r="T71" s="16">
        <f>+'10.ค่าใช้จ่าย(แยกกลุ่ม)'!AG23</f>
        <v>0.24318059322137994</v>
      </c>
      <c r="U71" s="16">
        <f>+'10.ค่าใช้จ่าย(แยกกลุ่ม)'!AH23</f>
        <v>0.48645582135886928</v>
      </c>
      <c r="V71" s="16">
        <f>+'10.ค่าใช้จ่าย(แยกกลุ่ม)'!AI23</f>
        <v>0.32204477764687267</v>
      </c>
      <c r="W71" s="16">
        <f>+'10.ค่าใช้จ่าย(แยกกลุ่ม)'!AJ23</f>
        <v>-0.64868256078766318</v>
      </c>
      <c r="X71" s="16">
        <f>+'10.ค่าใช้จ่าย(แยกกลุ่ม)'!AK23</f>
        <v>-4.5158772229191485E-2</v>
      </c>
    </row>
    <row r="72" spans="1:24">
      <c r="A72" s="255" t="str">
        <f>+'10.ค่าใช้จ่าย(แยกกลุ่ม)'!B24</f>
        <v>รัตนวาปี,รพช.</v>
      </c>
      <c r="B72" s="255">
        <f>+'10.ค่าใช้จ่าย(แยกกลุ่ม)'!C24</f>
        <v>8826.9856335729983</v>
      </c>
      <c r="C72" s="300">
        <f>+'10.ค่าใช้จ่าย(แยกกลุ่ม)'!D24</f>
        <v>84.962836160237757</v>
      </c>
      <c r="D72" s="300">
        <f>+'10.ค่าใช้จ่าย(แยกกลุ่ม)'!E24</f>
        <v>1742.0328287305028</v>
      </c>
      <c r="E72" s="300">
        <f>+'10.ค่าใช้จ่าย(แยกกลุ่ม)'!F24</f>
        <v>720.08121523189698</v>
      </c>
      <c r="F72" s="255">
        <f>+'10.ค่าใช้จ่าย(แยกกลุ่ม)'!G24</f>
        <v>755.38035834363927</v>
      </c>
      <c r="G72" s="255">
        <f>+'10.ค่าใช้จ่าย(แยกกลุ่ม)'!H24</f>
        <v>563.80989530186821</v>
      </c>
      <c r="H72" s="255">
        <f>+'10.ค่าใช้จ่าย(แยกกลุ่ม)'!I24</f>
        <v>480.44329772076424</v>
      </c>
      <c r="I72" s="255">
        <f>+'10.ค่าใช้จ่าย(แยกกลุ่ม)'!J24</f>
        <v>278.74061290610791</v>
      </c>
      <c r="J72" s="255">
        <f>+'10.ค่าใช้จ่าย(แยกกลุ่ม)'!K24</f>
        <v>312.84349298642422</v>
      </c>
      <c r="K72" s="255">
        <f>+'10.ค่าใช้จ่าย(แยกกลุ่ม)'!L24</f>
        <v>176.48101420584129</v>
      </c>
      <c r="L72" s="301">
        <f>+'10.ค่าใช้จ่าย(แยกกลุ่ม)'!M24</f>
        <v>75.044049393630175</v>
      </c>
      <c r="M72" s="16" t="str">
        <f>+'10.ค่าใช้จ่าย(แยกกลุ่ม)'!Z24</f>
        <v>รัตนวาปี,รพช.</v>
      </c>
      <c r="N72" s="16">
        <f>+'10.ค่าใช้จ่าย(แยกกลุ่ม)'!AA24</f>
        <v>-0.17882589749727656</v>
      </c>
      <c r="O72" s="16">
        <f>+'10.ค่าใช้จ่าย(แยกกลุ่ม)'!AB24</f>
        <v>0.10649428953291583</v>
      </c>
      <c r="P72" s="16">
        <f>+'10.ค่าใช้จ่าย(แยกกลุ่ม)'!AC24</f>
        <v>0.24123021051580695</v>
      </c>
      <c r="Q72" s="16">
        <f>+'10.ค่าใช้จ่าย(แยกกลุ่ม)'!AD24</f>
        <v>0.24749753449094797</v>
      </c>
      <c r="R72" s="16">
        <f>+'10.ค่าใช้จ่าย(แยกกลุ่ม)'!AE24</f>
        <v>3.1707912802463295E-2</v>
      </c>
      <c r="S72" s="16">
        <f>+'10.ค่าใช้จ่าย(แยกกลุ่ม)'!AF24</f>
        <v>-0.13352631929577982</v>
      </c>
      <c r="T72" s="16">
        <f>+'10.ค่าใช้จ่าย(แยกกลุ่ม)'!AG24</f>
        <v>-0.11681018361346895</v>
      </c>
      <c r="U72" s="16">
        <f>+'10.ค่าใช้จ่าย(แยกกลุ่ม)'!AH24</f>
        <v>0.43410818037211774</v>
      </c>
      <c r="V72" s="16">
        <f>+'10.ค่าใช้จ่าย(แยกกลุ่ม)'!AI24</f>
        <v>2.4658624167007405E-2</v>
      </c>
      <c r="W72" s="16">
        <f>+'10.ค่าใช้จ่าย(แยกกลุ่ม)'!AJ24</f>
        <v>1.0332931523304301</v>
      </c>
      <c r="X72" s="16">
        <f>+'10.ค่าใช้จ่าย(แยกกลุ่ม)'!AK24</f>
        <v>-0.80622383271495834</v>
      </c>
    </row>
    <row r="73" spans="1:24">
      <c r="A73" s="255" t="str">
        <f>+'10.ค่าใช้จ่าย(แยกกลุ่ม)'!B52</f>
        <v>สังคม,รพช.</v>
      </c>
      <c r="B73" s="255">
        <f>+'10.ค่าใช้จ่าย(แยกกลุ่ม)'!C52</f>
        <v>7914.2022305487344</v>
      </c>
      <c r="C73" s="255">
        <f>+'10.ค่าใช้จ่าย(แยกกลุ่ม)'!D52</f>
        <v>59.828521206946931</v>
      </c>
      <c r="D73" s="255">
        <f>+'10.ค่าใช้จ่าย(แยกกลุ่ม)'!E52</f>
        <v>979.20079271930001</v>
      </c>
      <c r="E73" s="255">
        <f>+'10.ค่าใช้จ่าย(แยกกลุ่ม)'!F52</f>
        <v>454.06215535196162</v>
      </c>
      <c r="F73" s="255">
        <f>+'10.ค่าใช้จ่าย(แยกกลุ่ม)'!G52</f>
        <v>546.45517328172696</v>
      </c>
      <c r="G73" s="255">
        <f>+'10.ค่าใช้จ่าย(แยกกลุ่ม)'!H52</f>
        <v>503.15558798879971</v>
      </c>
      <c r="H73" s="255">
        <f>+'10.ค่าใช้จ่าย(แยกกลุ่ม)'!I52</f>
        <v>320.66842841877485</v>
      </c>
      <c r="I73" s="255">
        <f>+'10.ค่าใช้จ่าย(แยกกลุ่ม)'!J52</f>
        <v>53.292532598944696</v>
      </c>
      <c r="J73" s="255">
        <f>+'10.ค่าใช้จ่าย(แยกกลุ่ม)'!K52</f>
        <v>331.27609137200915</v>
      </c>
      <c r="K73" s="255">
        <f>+'10.ค่าใช้จ่าย(แยกกลุ่ม)'!L52</f>
        <v>1.244674407004843E-2</v>
      </c>
      <c r="L73" s="300">
        <f>+'10.ค่าใช้จ่าย(แยกกลุ่ม)'!M52</f>
        <v>403.01921131897683</v>
      </c>
      <c r="M73" s="16" t="str">
        <f>+'10.ค่าใช้จ่าย(แยกกลุ่ม)'!Z52</f>
        <v>สังคม,รพช.</v>
      </c>
      <c r="N73" s="16">
        <f>+'10.ค่าใช้จ่าย(แยกกลุ่ม)'!AA52</f>
        <v>-0.22218023540569942</v>
      </c>
      <c r="O73" s="16">
        <f>+'10.ค่าใช้จ่าย(แยกกลุ่ม)'!AB52</f>
        <v>-0.28612709905216943</v>
      </c>
      <c r="P73" s="16">
        <f>+'10.ค่าใช้จ่าย(แยกกลุ่ม)'!AC52</f>
        <v>-0.32292847595888879</v>
      </c>
      <c r="Q73" s="16">
        <f>+'10.ค่าใช้จ่าย(แยกกลุ่ม)'!AD52</f>
        <v>-0.26477577674834796</v>
      </c>
      <c r="R73" s="16">
        <f>+'10.ค่าใช้จ่าย(แยกกลุ่ม)'!AE52</f>
        <v>-0.25264838774982201</v>
      </c>
      <c r="S73" s="16">
        <f>+'10.ค่าใช้จ่าย(แยกกลุ่ม)'!AF52</f>
        <v>-0.3586578691223884</v>
      </c>
      <c r="T73" s="16">
        <f>+'10.ค่าใช้จ่าย(แยกกลุ่ม)'!AG52</f>
        <v>-0.47752369424587549</v>
      </c>
      <c r="U73" s="16">
        <f>+'10.ค่าใช้จ่าย(แยกกลุ่ม)'!AH52</f>
        <v>-0.79294516119597291</v>
      </c>
      <c r="V73" s="16">
        <f>+'10.ค่าใช้จ่าย(แยกกลุ่ม)'!AI52</f>
        <v>-0.14117592269862833</v>
      </c>
      <c r="W73" s="16">
        <f>+'10.ค่าใช้จ่าย(แยกกลุ่ม)'!AJ52</f>
        <v>-0.99982253814691224</v>
      </c>
      <c r="X73" s="16">
        <f>+'10.ค่าใช้จ่าย(แยกกลุ่ม)'!AK52</f>
        <v>0.15119857290987773</v>
      </c>
    </row>
    <row r="74" spans="1:24">
      <c r="A74" s="255" t="str">
        <f>+'10.ค่าใช้จ่าย(แยกกลุ่ม)'!B123</f>
        <v>โพนพิสัย,รพช.</v>
      </c>
      <c r="B74" s="300">
        <f>+'10.ค่าใช้จ่าย(แยกกลุ่ม)'!C123</f>
        <v>9683.3266839123462</v>
      </c>
      <c r="C74" s="255">
        <f>+'10.ค่าใช้จ่าย(แยกกลุ่ม)'!D123</f>
        <v>79.263865487933501</v>
      </c>
      <c r="D74" s="300">
        <f>+'10.ค่าใช้จ่าย(แยกกลุ่ม)'!E123</f>
        <v>1896.9599072710751</v>
      </c>
      <c r="E74" s="255">
        <f>+'10.ค่าใช้จ่าย(แยกกลุ่ม)'!F123</f>
        <v>549.39880810012528</v>
      </c>
      <c r="F74" s="255">
        <f>+'10.ค่าใช้จ่าย(แยกกลุ่ม)'!G123</f>
        <v>610.3778511020455</v>
      </c>
      <c r="G74" s="255">
        <f>+'10.ค่าใช้จ่าย(แยกกลุ่ม)'!H123</f>
        <v>296.6872979310491</v>
      </c>
      <c r="H74" s="255">
        <f>+'10.ค่าใช้จ่าย(แยกกลุ่ม)'!I123</f>
        <v>688.28712301547432</v>
      </c>
      <c r="I74" s="255">
        <f>+'10.ค่าใช้จ่าย(แยกกลุ่ม)'!J123</f>
        <v>492.72306463914117</v>
      </c>
      <c r="J74" s="300">
        <f>+'10.ค่าใช้จ่าย(แยกกลุ่ม)'!K123</f>
        <v>368.21185651260907</v>
      </c>
      <c r="K74" s="300">
        <f>+'10.ค่าใช้จ่าย(แยกกลุ่ม)'!L123</f>
        <v>72.291916895953548</v>
      </c>
      <c r="L74" s="301">
        <f>+'10.ค่าใช้จ่าย(แยกกลุ่ม)'!M123</f>
        <v>0</v>
      </c>
      <c r="M74" s="16" t="str">
        <f>+'10.ค่าใช้จ่าย(แยกกลุ่ม)'!Z123</f>
        <v>โพนพิสัย,รพช.</v>
      </c>
      <c r="N74" s="16">
        <f>+'10.ค่าใช้จ่าย(แยกกลุ่ม)'!AA123</f>
        <v>0.38592013526950292</v>
      </c>
      <c r="O74" s="16">
        <f>+'10.ค่าใช้จ่าย(แยกกลุ่ม)'!AB123</f>
        <v>0.70838926082208342</v>
      </c>
      <c r="P74" s="16">
        <f>+'10.ค่าใช้จ่าย(แยกกลุ่ม)'!AC123</f>
        <v>0.23467459967119908</v>
      </c>
      <c r="Q74" s="16">
        <f>+'10.ค่าใช้จ่าย(แยกกลุ่ม)'!AD123</f>
        <v>-0.23595921612607518</v>
      </c>
      <c r="R74" s="16">
        <f>+'10.ค่าใช้จ่าย(แยกกลุ่ม)'!AE123</f>
        <v>0.13096840684110109</v>
      </c>
      <c r="S74" s="16">
        <f>+'10.ค่าใช้จ่าย(แยกกลุ่ม)'!AF123</f>
        <v>-0.31431590798894082</v>
      </c>
      <c r="T74" s="16">
        <f>+'10.ค่าใช้จ่าย(แยกกลุ่ม)'!AG123</f>
        <v>0.10137371118275368</v>
      </c>
      <c r="U74" s="16">
        <f>+'10.ค่าใช้จ่าย(แยกกลุ่ม)'!AH123</f>
        <v>-3.1552266880926729E-4</v>
      </c>
      <c r="V74" s="16">
        <f>+'10.ค่าใช้จ่าย(แยกกลุ่ม)'!AI123</f>
        <v>0.33129673442635943</v>
      </c>
      <c r="W74" s="16">
        <f>+'10.ค่าใช้จ่าย(แยกกลุ่ม)'!AJ123</f>
        <v>1.2546021562942149</v>
      </c>
      <c r="X74" s="16">
        <f>+'10.ค่าใช้จ่าย(แยกกลุ่ม)'!AK123</f>
        <v>-1</v>
      </c>
    </row>
    <row r="75" spans="1:24">
      <c r="A75" s="255" t="str">
        <f>+'10.ค่าใช้จ่าย(แยกกลุ่ม)'!B134</f>
        <v>สมเด็จพระยุพราชท่าบ่อ,รพท.</v>
      </c>
      <c r="B75" s="300">
        <f>+'10.ค่าใช้จ่าย(แยกกลุ่ม)'!C134</f>
        <v>8522.3461565471371</v>
      </c>
      <c r="C75" s="255">
        <f>+'10.ค่าใช้จ่าย(แยกกลุ่ม)'!D134</f>
        <v>45.059443075214908</v>
      </c>
      <c r="D75" s="255">
        <f>+'10.ค่าใช้จ่าย(แยกกลุ่ม)'!E134</f>
        <v>2408.4524881631382</v>
      </c>
      <c r="E75" s="300">
        <f>+'10.ค่าใช้จ่าย(แยกกลุ่ม)'!F134</f>
        <v>1832.6835732294212</v>
      </c>
      <c r="F75" s="255">
        <f>+'10.ค่าใช้จ่าย(แยกกลุ่ม)'!G134</f>
        <v>194.1740387124606</v>
      </c>
      <c r="G75" s="255">
        <f>+'10.ค่าใช้จ่าย(แยกกลุ่ม)'!H134</f>
        <v>420.24331009572035</v>
      </c>
      <c r="H75" s="255">
        <f>+'10.ค่าใช้จ่าย(แยกกลุ่ม)'!I134</f>
        <v>857.6246739956789</v>
      </c>
      <c r="I75" s="255">
        <f>+'10.ค่าใช้จ่าย(แยกกลุ่ม)'!J134</f>
        <v>571.1337112230068</v>
      </c>
      <c r="J75" s="255">
        <f>+'10.ค่าใช้จ่าย(แยกกลุ่ม)'!K134</f>
        <v>358.26853429772672</v>
      </c>
      <c r="K75" s="255">
        <f>+'10.ค่าใช้จ่าย(แยกกลุ่ม)'!L134</f>
        <v>5.120530227755717</v>
      </c>
      <c r="L75" s="255">
        <f>+'10.ค่าใช้จ่าย(แยกกลุ่ม)'!M134</f>
        <v>15.272503633271217</v>
      </c>
      <c r="M75" s="16" t="str">
        <f>+'10.ค่าใช้จ่าย(แยกกลุ่ม)'!Z134</f>
        <v>สมเด็จพระยุพราชท่าบ่อ,รพท.</v>
      </c>
      <c r="N75" s="16">
        <f>+'10.ค่าใช้จ่าย(แยกกลุ่ม)'!AA134</f>
        <v>0.19177729711202449</v>
      </c>
      <c r="O75" s="16">
        <f>+'10.ค่าใช้จ่าย(แยกกลุ่ม)'!AB134</f>
        <v>-0.32799711666785797</v>
      </c>
      <c r="P75" s="16">
        <f>+'10.ค่าใช้จ่าย(แยกกลุ่ม)'!AC134</f>
        <v>6.4182382653873021E-2</v>
      </c>
      <c r="Q75" s="16">
        <f>+'10.ค่าใช้จ่าย(แยกกลุ่ม)'!AD134</f>
        <v>0.39394483903605826</v>
      </c>
      <c r="R75" s="16">
        <f>+'10.ค่าใช้จ่าย(แยกกลุ่ม)'!AE134</f>
        <v>-0.53349776161890572</v>
      </c>
      <c r="S75" s="16">
        <f>+'10.ค่าใช้จ่าย(แยกกลุ่ม)'!AF134</f>
        <v>-3.6097611554541054E-2</v>
      </c>
      <c r="T75" s="16">
        <f>+'10.ค่าใช้จ่าย(แยกกลุ่ม)'!AG134</f>
        <v>-0.17646708808027653</v>
      </c>
      <c r="U75" s="16">
        <f>+'10.ค่าใช้จ่าย(แยกกลุ่ม)'!AH134</f>
        <v>1.1005892984188404E-2</v>
      </c>
      <c r="V75" s="16">
        <f>+'10.ค่าใช้จ่าย(แยกกลุ่ม)'!AI134</f>
        <v>4.8187925522214077E-2</v>
      </c>
      <c r="W75" s="16">
        <f>+'10.ค่าใช้จ่าย(แยกกลุ่ม)'!AJ134</f>
        <v>-0.87318253413691149</v>
      </c>
      <c r="X75" s="16">
        <f>+'10.ค่าใช้จ่าย(แยกกลุ่ม)'!AK134</f>
        <v>-0.87587661109133719</v>
      </c>
    </row>
    <row r="76" spans="1:24">
      <c r="A76" s="255" t="str">
        <f>+'10.ค่าใช้จ่าย(แยกกลุ่ม)'!B143</f>
        <v>หนองคาย,รพท.</v>
      </c>
      <c r="B76" s="255">
        <f>+'10.ค่าใช้จ่าย(แยกกลุ่ม)'!C143</f>
        <v>6365.3466229067326</v>
      </c>
      <c r="C76" s="255">
        <f>+'10.ค่าใช้จ่าย(แยกกลุ่ม)'!D143</f>
        <v>53.73654331204785</v>
      </c>
      <c r="D76" s="300">
        <f>+'10.ค่าใช้จ่าย(แยกกลุ่ม)'!E143</f>
        <v>2943.248629943575</v>
      </c>
      <c r="E76" s="255">
        <f>+'10.ค่าใช้จ่าย(แยกกลุ่ม)'!F143</f>
        <v>1741.6297925086112</v>
      </c>
      <c r="F76" s="255">
        <f>+'10.ค่าใช้จ่าย(แยกกลุ่ม)'!G143</f>
        <v>100.76208823507557</v>
      </c>
      <c r="G76" s="255">
        <f>+'10.ค่าใช้จ่าย(แยกกลุ่ม)'!H143</f>
        <v>283.87665557610615</v>
      </c>
      <c r="H76" s="255">
        <f>+'10.ค่าใช้จ่าย(แยกกลุ่ม)'!I143</f>
        <v>468.68246566352309</v>
      </c>
      <c r="I76" s="255">
        <f>+'10.ค่าใช้จ่าย(แยกกลุ่ม)'!J143</f>
        <v>516.08132704611853</v>
      </c>
      <c r="J76" s="255">
        <f>+'10.ค่าใช้จ่าย(แยกกลุ่ม)'!K143</f>
        <v>261.81026977165851</v>
      </c>
      <c r="K76" s="255">
        <f>+'10.ค่าใช้จ่าย(แยกกลุ่ม)'!L143</f>
        <v>345.15217456857698</v>
      </c>
      <c r="L76" s="255">
        <f>+'10.ค่าใช้จ่าย(แยกกลุ่ม)'!M143</f>
        <v>95.713615889056342</v>
      </c>
      <c r="M76" s="16" t="str">
        <f>+'10.ค่าใช้จ่าย(แยกกลุ่ม)'!Z143</f>
        <v>หนองคาย,รพท.</v>
      </c>
      <c r="N76" s="16">
        <f>+'10.ค่าใช้จ่าย(แยกกลุ่ม)'!AA143</f>
        <v>-9.6849747882317719E-2</v>
      </c>
      <c r="O76" s="16">
        <f>+'10.ค่าใช้จ่าย(แยกกลุ่ม)'!AB143</f>
        <v>5.1636921647200448E-2</v>
      </c>
      <c r="P76" s="16">
        <f>+'10.ค่าใช้จ่าย(แยกกลุ่ม)'!AC143</f>
        <v>0.30106413862017595</v>
      </c>
      <c r="Q76" s="16">
        <f>+'10.ค่าใช้จ่าย(แยกกลุ่ม)'!AD143</f>
        <v>0.185299830425106</v>
      </c>
      <c r="R76" s="16">
        <f>+'10.ค่าใช้จ่าย(แยกกลุ่ม)'!AE143</f>
        <v>-0.39871624030605779</v>
      </c>
      <c r="S76" s="16">
        <f>+'10.ค่าใช้จ่าย(แยกกลุ่ม)'!AF143</f>
        <v>-0.30051817073990145</v>
      </c>
      <c r="T76" s="16">
        <f>+'10.ค่าใช้จ่าย(แยกกลุ่ม)'!AG143</f>
        <v>0.16797119690503051</v>
      </c>
      <c r="U76" s="16">
        <f>+'10.ค่าใช้จ่าย(แยกกลุ่ม)'!AH143</f>
        <v>-0.21316067130991795</v>
      </c>
      <c r="V76" s="16">
        <f>+'10.ค่าใช้จ่าย(แยกกลุ่ม)'!AI143</f>
        <v>-0.14021131539914533</v>
      </c>
      <c r="W76" s="16">
        <f>+'10.ค่าใช้จ่าย(แยกกลุ่ม)'!AJ143</f>
        <v>0.22895300560679543</v>
      </c>
      <c r="X76" s="16">
        <f>+'10.ค่าใช้จ่าย(แยกกลุ่ม)'!AK143</f>
        <v>-0.24823448913780127</v>
      </c>
    </row>
    <row r="78" spans="1:24">
      <c r="A78" s="423" t="s">
        <v>88</v>
      </c>
      <c r="B78" s="435" t="s">
        <v>248</v>
      </c>
      <c r="C78" s="436"/>
      <c r="D78" s="436"/>
      <c r="E78" s="436"/>
      <c r="F78" s="436"/>
      <c r="G78" s="436"/>
      <c r="H78" s="436"/>
      <c r="I78" s="436"/>
      <c r="J78" s="436"/>
      <c r="K78" s="436"/>
      <c r="L78" s="437"/>
      <c r="M78" s="423" t="s">
        <v>88</v>
      </c>
      <c r="N78" s="435" t="s">
        <v>719</v>
      </c>
      <c r="O78" s="436"/>
      <c r="P78" s="436"/>
      <c r="Q78" s="436"/>
      <c r="R78" s="436"/>
      <c r="S78" s="436"/>
      <c r="T78" s="436"/>
      <c r="U78" s="436"/>
      <c r="V78" s="436"/>
      <c r="W78" s="436"/>
      <c r="X78" s="437"/>
    </row>
    <row r="79" spans="1:24">
      <c r="A79" s="423"/>
      <c r="B79" s="38" t="s">
        <v>5</v>
      </c>
      <c r="C79" s="38" t="s">
        <v>8</v>
      </c>
      <c r="D79" s="38" t="s">
        <v>11</v>
      </c>
      <c r="E79" s="38" t="s">
        <v>17</v>
      </c>
      <c r="F79" s="38" t="s">
        <v>20</v>
      </c>
      <c r="G79" s="38" t="s">
        <v>23</v>
      </c>
      <c r="H79" s="38" t="s">
        <v>26</v>
      </c>
      <c r="I79" s="38" t="s">
        <v>29</v>
      </c>
      <c r="J79" s="38" t="s">
        <v>32</v>
      </c>
      <c r="K79" s="38" t="s">
        <v>35</v>
      </c>
      <c r="L79" s="38" t="s">
        <v>38</v>
      </c>
      <c r="M79" s="423"/>
      <c r="N79" s="38" t="s">
        <v>5</v>
      </c>
      <c r="O79" s="38" t="s">
        <v>8</v>
      </c>
      <c r="P79" s="38" t="s">
        <v>11</v>
      </c>
      <c r="Q79" s="38" t="s">
        <v>17</v>
      </c>
      <c r="R79" s="38" t="s">
        <v>20</v>
      </c>
      <c r="S79" s="38" t="s">
        <v>23</v>
      </c>
      <c r="T79" s="38" t="s">
        <v>26</v>
      </c>
      <c r="U79" s="38" t="s">
        <v>29</v>
      </c>
      <c r="V79" s="38" t="s">
        <v>32</v>
      </c>
      <c r="W79" s="38" t="s">
        <v>35</v>
      </c>
      <c r="X79" s="38" t="s">
        <v>38</v>
      </c>
    </row>
    <row r="80" spans="1:24">
      <c r="A80" s="255" t="str">
        <f>+'10.ค่าใช้จ่าย(แยกกลุ่ม)'!B60</f>
        <v>นาวัง เฉลิมพระเกียรติ 80 พรรษา,รพช.</v>
      </c>
      <c r="B80" s="255">
        <f>+'10.ค่าใช้จ่าย(แยกกลุ่ม)'!C60</f>
        <v>11164.320708482912</v>
      </c>
      <c r="C80" s="300">
        <f>+'10.ค่าใช้จ่าย(แยกกลุ่ม)'!D60</f>
        <v>208.08231531408165</v>
      </c>
      <c r="D80" s="255">
        <f>+'10.ค่าใช้จ่าย(แยกกลุ่ม)'!E60</f>
        <v>1775.2179776939586</v>
      </c>
      <c r="E80" s="255">
        <f>+'10.ค่าใช้จ่าย(แยกกลุ่ม)'!F60</f>
        <v>685.83962826356878</v>
      </c>
      <c r="F80" s="300">
        <f>+'10.ค่าใช้จ่าย(แยกกลุ่ม)'!G60</f>
        <v>1395.1938227314463</v>
      </c>
      <c r="G80" s="255">
        <f>+'10.ค่าใช้จ่าย(แยกกลุ่ม)'!H60</f>
        <v>732.81964416332369</v>
      </c>
      <c r="H80" s="255">
        <f>+'10.ค่าใช้จ่าย(แยกกลุ่ม)'!I60</f>
        <v>620.25964043644058</v>
      </c>
      <c r="I80" s="255">
        <f>+'10.ค่าใช้จ่าย(แยกกลุ่ม)'!J60</f>
        <v>307.85526846768431</v>
      </c>
      <c r="J80" s="255">
        <f>+'10.ค่าใช้จ่าย(แยกกลุ่ม)'!K60</f>
        <v>485.4324286633618</v>
      </c>
      <c r="K80" s="300">
        <f>+'10.ค่าใช้จ่าย(แยกกลุ่ม)'!L60</f>
        <v>235.45904633334584</v>
      </c>
      <c r="L80" s="255">
        <f>+'10.ค่าใช้จ่าย(แยกกลุ่ม)'!M60</f>
        <v>314.67179499641725</v>
      </c>
      <c r="M80" s="16" t="str">
        <f>+'10.ค่าใช้จ่าย(แยกกลุ่ม)'!Z60</f>
        <v>นาวัง เฉลิมพระเกียรติ 80 พรรษา,รพช.</v>
      </c>
      <c r="N80" s="16">
        <f>+'10.ค่าใช้จ่าย(แยกกลุ่ม)'!AA60</f>
        <v>9.724632405878729E-2</v>
      </c>
      <c r="O80" s="16">
        <f>+'10.ค่าใช้จ่าย(แยกกลุ่ม)'!AB60</f>
        <v>1.4828346593322879</v>
      </c>
      <c r="P80" s="16">
        <f>+'10.ค่าใช้จ่าย(แยกกลุ่ม)'!AC60</f>
        <v>0.22748015585704442</v>
      </c>
      <c r="Q80" s="16">
        <f>+'10.ค่าใช้จ่าย(แยกกลุ่ม)'!AD60</f>
        <v>0.11052176892924072</v>
      </c>
      <c r="R80" s="16">
        <f>+'10.ค่าใช้จ่าย(แยกกลุ่ม)'!AE60</f>
        <v>0.90811690290699754</v>
      </c>
      <c r="S80" s="16">
        <f>+'10.ค่าใช้จ่าย(แยกกลุ่ม)'!AF60</f>
        <v>-6.5918925763493452E-2</v>
      </c>
      <c r="T80" s="16">
        <f>+'10.ค่าใช้จ่าย(แยกกลุ่ม)'!AG60</f>
        <v>1.0610764338778842E-2</v>
      </c>
      <c r="U80" s="16">
        <f>+'10.ค่าใช้จ่าย(แยกกลุ่ม)'!AH60</f>
        <v>0.19609483503527678</v>
      </c>
      <c r="V80" s="16">
        <f>+'10.ค่าใช้จ่าย(แยกกลุ่ม)'!AI60</f>
        <v>0.258470105440882</v>
      </c>
      <c r="W80" s="16">
        <f>+'10.ค่าใช้จ่าย(แยกกลุ่ม)'!AJ60</f>
        <v>2.3571027453823636</v>
      </c>
      <c r="X80" s="16">
        <f>+'10.ค่าใช้จ่าย(แยกกลุ่ม)'!AK60</f>
        <v>-0.10116016517099462</v>
      </c>
    </row>
    <row r="81" spans="1:24">
      <c r="A81" s="255" t="str">
        <f>+'10.ค่าใช้จ่าย(แยกกลุ่ม)'!B77</f>
        <v>โนนสัง,รพช.</v>
      </c>
      <c r="B81" s="255">
        <f>+'10.ค่าใช้จ่าย(แยกกลุ่ม)'!C77</f>
        <v>10550.119565263692</v>
      </c>
      <c r="C81" s="255">
        <f>+'10.ค่าใช้จ่าย(แยกกลุ่ม)'!D77</f>
        <v>111.48809564647128</v>
      </c>
      <c r="D81" s="255">
        <f>+'10.ค่าใช้จ่าย(แยกกลุ่ม)'!E77</f>
        <v>1906.9577512093135</v>
      </c>
      <c r="E81" s="255">
        <f>+'10.ค่าใช้จ่าย(แยกกลุ่ม)'!F77</f>
        <v>795.78844776269989</v>
      </c>
      <c r="F81" s="255">
        <f>+'10.ค่าใช้จ่าย(แยกกลุ่ม)'!G77</f>
        <v>762.6690605189259</v>
      </c>
      <c r="G81" s="255">
        <f>+'10.ค่าใช้จ่าย(แยกกลุ่ม)'!H77</f>
        <v>648.187322022118</v>
      </c>
      <c r="H81" s="255">
        <f>+'10.ค่าใช้จ่าย(แยกกลุ่ม)'!I77</f>
        <v>850.12432426978751</v>
      </c>
      <c r="I81" s="255">
        <f>+'10.ค่าใช้จ่าย(แยกกลุ่ม)'!J77</f>
        <v>400.78423156042078</v>
      </c>
      <c r="J81" s="255">
        <f>+'10.ค่าใช้จ่าย(แยกกลุ่ม)'!K77</f>
        <v>475.63783954665456</v>
      </c>
      <c r="K81" s="255">
        <f>+'10.ค่าใช้จ่าย(แยกกลุ่ม)'!L77</f>
        <v>72.867260141137962</v>
      </c>
      <c r="L81" s="255">
        <f>+'10.ค่าใช้จ่าย(แยกกลุ่ม)'!M77</f>
        <v>191.48175419125931</v>
      </c>
      <c r="M81" s="16" t="str">
        <f>+'10.ค่าใช้จ่าย(แยกกลุ่ม)'!Z77</f>
        <v>โนนสัง,รพช.</v>
      </c>
      <c r="N81" s="16">
        <f>+'10.ค่าใช้จ่าย(แยกกลุ่ม)'!AA77</f>
        <v>5.1758625287513012E-3</v>
      </c>
      <c r="O81" s="16">
        <f>+'10.ค่าใช้จ่าย(แยกกลุ่ม)'!AB77</f>
        <v>0.63903127344226984</v>
      </c>
      <c r="P81" s="16">
        <f>+'10.ค่าใช้จ่าย(แยกกลุ่ม)'!AC77</f>
        <v>0.12987652324531104</v>
      </c>
      <c r="Q81" s="16">
        <f>+'10.ค่าใช้จ่าย(แยกกลุ่ม)'!AD77</f>
        <v>0.1135846954659581</v>
      </c>
      <c r="R81" s="16">
        <f>+'10.ค่าใช้จ่าย(แยกกลุ่ม)'!AE77</f>
        <v>5.33112290021759E-2</v>
      </c>
      <c r="S81" s="16">
        <f>+'10.ค่าใช้จ่าย(แยกกลุ่ม)'!AF77</f>
        <v>-0.16129826088392235</v>
      </c>
      <c r="T81" s="16">
        <f>+'10.ค่าใช้จ่าย(แยกกลุ่ม)'!AG77</f>
        <v>0.15563402595623715</v>
      </c>
      <c r="U81" s="16">
        <f>+'10.ค่าใช้จ่าย(แยกกลุ่ม)'!AH77</f>
        <v>0.21583050905568588</v>
      </c>
      <c r="V81" s="16">
        <f>+'10.ค่าใช้จ่าย(แยกกลุ่ม)'!AI77</f>
        <v>0.23867903080524097</v>
      </c>
      <c r="W81" s="16">
        <f>+'10.ค่าใช้จ่าย(แยกกลุ่ม)'!AJ77</f>
        <v>6.7407716042691454E-2</v>
      </c>
      <c r="X81" s="16">
        <f>+'10.ค่าใช้จ่าย(แยกกลุ่ม)'!AK77</f>
        <v>-0.65232750400920236</v>
      </c>
    </row>
    <row r="82" spans="1:24">
      <c r="A82" s="255" t="str">
        <f>+'10.ค่าใช้จ่าย(แยกกลุ่ม)'!B78</f>
        <v>สุวรรณคูหา,รพช.</v>
      </c>
      <c r="B82" s="300">
        <f>+'10.ค่าใช้จ่าย(แยกกลุ่ม)'!C78</f>
        <v>12785.186272489967</v>
      </c>
      <c r="C82" s="255">
        <f>+'10.ค่าใช้จ่าย(แยกกลุ่ม)'!D78</f>
        <v>27.074910834768112</v>
      </c>
      <c r="D82" s="300">
        <f>+'10.ค่าใช้จ่าย(แยกกลุ่ม)'!E78</f>
        <v>2276.711969224129</v>
      </c>
      <c r="E82" s="300">
        <f>+'10.ค่าใช้จ่าย(แยกกลุ่ม)'!F78</f>
        <v>846.22669449798798</v>
      </c>
      <c r="F82" s="300">
        <f>+'10.ค่าใช้จ่าย(แยกกลุ่ม)'!G78</f>
        <v>995.52970592621716</v>
      </c>
      <c r="G82" s="300">
        <f>+'10.ค่าใช้จ่าย(แยกกลุ่ม)'!H78</f>
        <v>1307.848310458035</v>
      </c>
      <c r="H82" s="255">
        <f>+'10.ค่าใช้จ่าย(แยกกลุ่ม)'!I78</f>
        <v>668.28741237444626</v>
      </c>
      <c r="I82" s="300">
        <f>+'10.ค่าใช้จ่าย(แยกกลุ่ม)'!J78</f>
        <v>523.72908692104886</v>
      </c>
      <c r="J82" s="300">
        <f>+'10.ค่าใช้จ่าย(แยกกลุ่ม)'!K78</f>
        <v>472.24483992084112</v>
      </c>
      <c r="K82" s="300">
        <f>+'10.ค่าใช้จ่าย(แยกกลุ่ม)'!L78</f>
        <v>168.42763646783692</v>
      </c>
      <c r="L82" s="255">
        <f>+'10.ค่าใช้จ่าย(แยกกลุ่ม)'!M78</f>
        <v>107.11211420645878</v>
      </c>
      <c r="M82" s="16" t="str">
        <f>+'10.ค่าใช้จ่าย(แยกกลุ่ม)'!Z78</f>
        <v>สุวรรณคูหา,รพช.</v>
      </c>
      <c r="N82" s="16">
        <f>+'10.ค่าใช้จ่าย(แยกกลุ่ม)'!AA78</f>
        <v>0.21812464394754408</v>
      </c>
      <c r="O82" s="16">
        <f>+'10.ค่าใช้จ่าย(แยกกลุ่ม)'!AB78</f>
        <v>-0.60196086114373903</v>
      </c>
      <c r="P82" s="16">
        <f>+'10.ค่าใช้จ่าย(แยกกลุ่ม)'!AC78</f>
        <v>0.34895668379995981</v>
      </c>
      <c r="Q82" s="16">
        <f>+'10.ค่าใช้จ่าย(แยกกลุ่ม)'!AD78</f>
        <v>0.1841653375806592</v>
      </c>
      <c r="R82" s="16">
        <f>+'10.ค่าใช้จ่าย(แยกกลุ่ม)'!AE78</f>
        <v>0.37491170461778173</v>
      </c>
      <c r="S82" s="16">
        <f>+'10.ค่าใช้จ่าย(แยกกลุ่ม)'!AF78</f>
        <v>0.69224947050684316</v>
      </c>
      <c r="T82" s="16">
        <f>+'10.ค่าใช้จ่าย(แยกกลุ่ม)'!AG78</f>
        <v>-9.1549728892278026E-2</v>
      </c>
      <c r="U82" s="16">
        <f>+'10.ค่าใช้จ่าย(แยกกลุ่ม)'!AH78</f>
        <v>0.58879953904197424</v>
      </c>
      <c r="V82" s="16">
        <f>+'10.ค่าใช้จ่าย(แยกกลุ่ม)'!AI78</f>
        <v>0.22984281732813203</v>
      </c>
      <c r="W82" s="16">
        <f>+'10.ค่าใช้จ่าย(แยกกลุ่ม)'!AJ78</f>
        <v>1.4672391745261373</v>
      </c>
      <c r="X82" s="16">
        <f>+'10.ค่าใช้จ่าย(แยกกลุ่ม)'!AK78</f>
        <v>-0.80551705171964205</v>
      </c>
    </row>
    <row r="83" spans="1:24">
      <c r="A83" s="255" t="str">
        <f>+'10.ค่าใช้จ่าย(แยกกลุ่ม)'!B98</f>
        <v>นากลาง,รพช.</v>
      </c>
      <c r="B83" s="300">
        <f>+'10.ค่าใช้จ่าย(แยกกลุ่ม)'!C98</f>
        <v>6350.5472130762928</v>
      </c>
      <c r="C83" s="255">
        <f>+'10.ค่าใช้จ่าย(แยกกลุ่ม)'!D98</f>
        <v>22.821890555335376</v>
      </c>
      <c r="D83" s="300">
        <f>+'10.ค่าใช้จ่าย(แยกกลุ่ม)'!E98</f>
        <v>1380.0187058473302</v>
      </c>
      <c r="E83" s="255">
        <f>+'10.ค่าใช้จ่าย(แยกกลุ่ม)'!F98</f>
        <v>433.72673880063883</v>
      </c>
      <c r="F83" s="255">
        <f>+'10.ค่าใช้จ่าย(แยกกลุ่ม)'!G98</f>
        <v>342.85821822307321</v>
      </c>
      <c r="G83" s="255">
        <f>+'10.ค่าใช้จ่าย(แยกกลุ่ม)'!H98</f>
        <v>413.74866193228542</v>
      </c>
      <c r="H83" s="255">
        <f>+'10.ค่าใช้จ่าย(แยกกลุ่ม)'!I98</f>
        <v>328.03704874417355</v>
      </c>
      <c r="I83" s="255">
        <f>+'10.ค่าใช้จ่าย(แยกกลุ่ม)'!J98</f>
        <v>405.45760808968424</v>
      </c>
      <c r="J83" s="300">
        <f>+'10.ค่าใช้จ่าย(แยกกลุ่ม)'!K98</f>
        <v>303.99743851141199</v>
      </c>
      <c r="K83" s="255">
        <f>+'10.ค่าใช้จ่าย(แยกกลุ่ม)'!L98</f>
        <v>35.768362573917109</v>
      </c>
      <c r="L83" s="255">
        <f>+'10.ค่าใช้จ่าย(แยกกลุ่ม)'!M98</f>
        <v>56.572550401754931</v>
      </c>
      <c r="M83" s="16" t="str">
        <f>+'10.ค่าใช้จ่าย(แยกกลุ่ม)'!Z98</f>
        <v>นากลาง,รพช.</v>
      </c>
      <c r="N83" s="16">
        <f>+'10.ค่าใช้จ่าย(แยกกลุ่ม)'!AA98</f>
        <v>-0.14631277842220322</v>
      </c>
      <c r="O83" s="16">
        <f>+'10.ค่าใช้จ่าย(แยกกลุ่ม)'!AB98</f>
        <v>-0.68948351276123387</v>
      </c>
      <c r="P83" s="16">
        <f>+'10.ค่าใช้จ่าย(แยกกลุ่ม)'!AC98</f>
        <v>-0.12046850167172575</v>
      </c>
      <c r="Q83" s="16">
        <f>+'10.ค่าใช้จ่าย(แยกกลุ่ม)'!AD98</f>
        <v>-0.31752890867058015</v>
      </c>
      <c r="R83" s="16">
        <f>+'10.ค่าใช้จ่าย(แยกกลุ่ม)'!AE98</f>
        <v>-0.2243057932923157</v>
      </c>
      <c r="S83" s="16">
        <f>+'10.ค่าใช้จ่าย(แยกกลุ่ม)'!AF98</f>
        <v>-0.27600809153646105</v>
      </c>
      <c r="T83" s="16">
        <f>+'10.ค่าใช้จ่าย(แยกกลุ่ม)'!AG98</f>
        <v>-0.63817128376199161</v>
      </c>
      <c r="U83" s="16">
        <f>+'10.ค่าใช้จ่าย(แยกกลุ่ม)'!AH98</f>
        <v>3.1707278544114696E-2</v>
      </c>
      <c r="V83" s="16">
        <f>+'10.ค่าใช้จ่าย(แยกกลุ่ม)'!AI98</f>
        <v>5.4083504906929777E-3</v>
      </c>
      <c r="W83" s="16">
        <f>+'10.ค่าใช้จ่าย(แยกกลุ่ม)'!AJ98</f>
        <v>-0.45654179013631802</v>
      </c>
      <c r="X83" s="16">
        <f>+'10.ค่าใช้จ่าย(แยกกลุ่ม)'!AK98</f>
        <v>-0.84514031993746952</v>
      </c>
    </row>
    <row r="84" spans="1:24">
      <c r="A84" s="255" t="str">
        <f>+'10.ค่าใช้จ่าย(แยกกลุ่ม)'!B109</f>
        <v>ศรีบุญเรือง,รพช.</v>
      </c>
      <c r="B84" s="255">
        <f>+'10.ค่าใช้จ่าย(แยกกลุ่ม)'!C109</f>
        <v>8585.0224716158809</v>
      </c>
      <c r="C84" s="255">
        <f>+'10.ค่าใช้จ่าย(แยกกลุ่ม)'!D109</f>
        <v>38.670927718062629</v>
      </c>
      <c r="D84" s="255">
        <f>+'10.ค่าใช้จ่าย(แยกกลุ่ม)'!E109</f>
        <v>1900.5946353290476</v>
      </c>
      <c r="E84" s="255">
        <f>+'10.ค่าใช้จ่าย(แยกกลุ่ม)'!F109</f>
        <v>764.28914064042158</v>
      </c>
      <c r="F84" s="255">
        <f>+'10.ค่าใช้จ่าย(แยกกลุ่ม)'!G109</f>
        <v>750.94124207721211</v>
      </c>
      <c r="G84" s="255">
        <f>+'10.ค่าใช้จ่าย(แยกกลุ่ม)'!H109</f>
        <v>494.61380363022823</v>
      </c>
      <c r="H84" s="255">
        <f>+'10.ค่าใช้จ่าย(แยกกลุ่ม)'!I109</f>
        <v>483.69927895712755</v>
      </c>
      <c r="I84" s="255">
        <f>+'10.ค่าใช้จ่าย(แยกกลุ่ม)'!J109</f>
        <v>691.5867882844251</v>
      </c>
      <c r="J84" s="255">
        <f>+'10.ค่าใช้จ่าย(แยกกลุ่ม)'!K109</f>
        <v>355.74952066412459</v>
      </c>
      <c r="K84" s="300">
        <f>+'10.ค่าใช้จ่าย(แยกกลุ่ม)'!L109</f>
        <v>75.126092878340998</v>
      </c>
      <c r="L84" s="255">
        <f>+'10.ค่าใช้จ่าย(แยกกลุ่ม)'!M109</f>
        <v>107.66377238838962</v>
      </c>
      <c r="M84" s="16" t="str">
        <f>+'10.ค่าใช้จ่าย(แยกกลุ่ม)'!Z109</f>
        <v>ศรีบุญเรือง,รพช.</v>
      </c>
      <c r="N84" s="16">
        <f>+'10.ค่าใช้จ่าย(แยกกลุ่ม)'!AA109</f>
        <v>5.1815745146100538E-2</v>
      </c>
      <c r="O84" s="16">
        <f>+'10.ค่าใช้จ่าย(แยกกลุ่ม)'!AB109</f>
        <v>-9.3946650990708064E-2</v>
      </c>
      <c r="P84" s="16">
        <f>+'10.ค่าใช้จ่าย(แยกกลุ่ม)'!AC109</f>
        <v>8.7755110783502663E-2</v>
      </c>
      <c r="Q84" s="16">
        <f>+'10.ค่าใช้จ่าย(แยกกลุ่ม)'!AD109</f>
        <v>9.930726613343778E-2</v>
      </c>
      <c r="R84" s="16">
        <f>+'10.ค่าใช้จ่าย(แยกกลุ่ม)'!AE109</f>
        <v>0.40910264274218811</v>
      </c>
      <c r="S84" s="16">
        <f>+'10.ค่าใช้จ่าย(แยกกลุ่ม)'!AF109</f>
        <v>-0.10581437677337963</v>
      </c>
      <c r="T84" s="16">
        <f>+'10.ค่าใช้จ่าย(แยกกลุ่ม)'!AG109</f>
        <v>-0.47236115028606757</v>
      </c>
      <c r="U84" s="16">
        <f>+'10.ค่าใช้จ่าย(แยกกลุ่ม)'!AH109</f>
        <v>0.56187498613063525</v>
      </c>
      <c r="V84" s="16">
        <f>+'10.ค่าใช้จ่าย(แยกกลุ่ม)'!AI109</f>
        <v>7.9051609035994161E-2</v>
      </c>
      <c r="W84" s="16">
        <f>+'10.ค่าใช้จ่าย(แยกกลุ่ม)'!AJ109</f>
        <v>1.6600873134112397</v>
      </c>
      <c r="X84" s="16">
        <f>+'10.ค่าใช้จ่าย(แยกกลุ่ม)'!AK109</f>
        <v>-0.64437234139293253</v>
      </c>
    </row>
    <row r="85" spans="1:24">
      <c r="A85" s="255" t="str">
        <f>+'10.ค่าใช้จ่าย(แยกกลุ่ม)'!B141</f>
        <v>หนองบัวลำภู,รพท.</v>
      </c>
      <c r="B85" s="300">
        <f>+'10.ค่าใช้จ่าย(แยกกลุ่ม)'!C141</f>
        <v>7673.1799993704417</v>
      </c>
      <c r="C85" s="255">
        <f>+'10.ค่าใช้จ่าย(แยกกลุ่ม)'!D141</f>
        <v>48.341520381931687</v>
      </c>
      <c r="D85" s="255">
        <f>+'10.ค่าใช้จ่าย(แยกกลุ่ม)'!E141</f>
        <v>1845.1580846755153</v>
      </c>
      <c r="E85" s="255">
        <f>+'10.ค่าใช้จ่าย(แยกกลุ่ม)'!F141</f>
        <v>1457.6988930276482</v>
      </c>
      <c r="F85" s="255">
        <f>+'10.ค่าใช้จ่าย(แยกกลุ่ม)'!G141</f>
        <v>274.04117706311314</v>
      </c>
      <c r="G85" s="255">
        <f>+'10.ค่าใช้จ่าย(แยกกลุ่ม)'!H141</f>
        <v>456.66865662871834</v>
      </c>
      <c r="H85" s="255">
        <f>+'10.ค่าใช้จ่าย(แยกกลุ่ม)'!I141</f>
        <v>403.09961282199259</v>
      </c>
      <c r="I85" s="255">
        <f>+'10.ค่าใช้จ่าย(แยกกลุ่ม)'!J141</f>
        <v>722.18019033628866</v>
      </c>
      <c r="J85" s="255">
        <f>+'10.ค่าใช้จ่าย(แยกกลุ่ม)'!K141</f>
        <v>317.20945574733747</v>
      </c>
      <c r="K85" s="255">
        <f>+'10.ค่าใช้จ่าย(แยกกลุ่ม)'!L141</f>
        <v>42.520654320339958</v>
      </c>
      <c r="L85" s="255">
        <f>+'10.ค่าใช้จ่าย(แยกกลุ่ม)'!M141</f>
        <v>59.101474214364409</v>
      </c>
      <c r="M85" s="16" t="str">
        <f>+'10.ค่าใช้จ่าย(แยกกลุ่ม)'!Z141</f>
        <v>หนองบัวลำภู,รพท.</v>
      </c>
      <c r="N85" s="16">
        <f>+'10.ค่าใช้จ่าย(แยกกลุ่ม)'!AA141</f>
        <v>8.8712816681014411E-2</v>
      </c>
      <c r="O85" s="16">
        <f>+'10.ค่าใช้จ่าย(แยกกลุ่ม)'!AB141</f>
        <v>-5.3944959075882579E-2</v>
      </c>
      <c r="P85" s="16">
        <f>+'10.ค่าใช้จ่าย(แยกกลุ่ม)'!AC141</f>
        <v>-0.18434719050479054</v>
      </c>
      <c r="Q85" s="16">
        <f>+'10.ค่าใช้จ่าย(แยกกลุ่ม)'!AD141</f>
        <v>-7.9348331382007743E-3</v>
      </c>
      <c r="R85" s="16">
        <f>+'10.ค่าใช้จ่าย(แยกกลุ่ม)'!AE141</f>
        <v>0.63530264350062182</v>
      </c>
      <c r="S85" s="16">
        <f>+'10.ค่าใช้จ่าย(แยกกลุ่ม)'!AF141</f>
        <v>0.12524725450264965</v>
      </c>
      <c r="T85" s="16">
        <f>+'10.ค่าใช้จ่าย(แยกกลุ่ม)'!AG141</f>
        <v>4.5366996888261775E-3</v>
      </c>
      <c r="U85" s="16">
        <f>+'10.ค่าใช้จ่าย(แยกกลุ่ม)'!AH141</f>
        <v>0.10106633659834298</v>
      </c>
      <c r="V85" s="16">
        <f>+'10.ค่าใช้จ่าย(แยกกลุ่ม)'!AI141</f>
        <v>4.1720406681618319E-2</v>
      </c>
      <c r="W85" s="16">
        <f>+'10.ค่าใช้จ่าย(แยกกลุ่ม)'!AJ141</f>
        <v>-0.84860044415867686</v>
      </c>
      <c r="X85" s="16">
        <f>+'10.ค่าใช้จ่าย(แยกกลุ่ม)'!AK141</f>
        <v>-0.53579802055570669</v>
      </c>
    </row>
    <row r="87" spans="1:24">
      <c r="A87" s="423" t="s">
        <v>45</v>
      </c>
      <c r="B87" s="435" t="s">
        <v>248</v>
      </c>
      <c r="C87" s="436"/>
      <c r="D87" s="436"/>
      <c r="E87" s="436"/>
      <c r="F87" s="436"/>
      <c r="G87" s="436"/>
      <c r="H87" s="436"/>
      <c r="I87" s="436"/>
      <c r="J87" s="436"/>
      <c r="K87" s="436"/>
      <c r="L87" s="437"/>
      <c r="M87" s="423" t="s">
        <v>45</v>
      </c>
      <c r="N87" s="435" t="s">
        <v>719</v>
      </c>
      <c r="O87" s="436"/>
      <c r="P87" s="436"/>
      <c r="Q87" s="436"/>
      <c r="R87" s="436"/>
      <c r="S87" s="436"/>
      <c r="T87" s="436"/>
      <c r="U87" s="436"/>
      <c r="V87" s="436"/>
      <c r="W87" s="436"/>
      <c r="X87" s="437"/>
    </row>
    <row r="88" spans="1:24">
      <c r="A88" s="423"/>
      <c r="B88" s="38" t="s">
        <v>5</v>
      </c>
      <c r="C88" s="38" t="s">
        <v>8</v>
      </c>
      <c r="D88" s="38" t="s">
        <v>11</v>
      </c>
      <c r="E88" s="38" t="s">
        <v>17</v>
      </c>
      <c r="F88" s="38" t="s">
        <v>20</v>
      </c>
      <c r="G88" s="38" t="s">
        <v>23</v>
      </c>
      <c r="H88" s="38" t="s">
        <v>26</v>
      </c>
      <c r="I88" s="38" t="s">
        <v>29</v>
      </c>
      <c r="J88" s="38" t="s">
        <v>32</v>
      </c>
      <c r="K88" s="38" t="s">
        <v>35</v>
      </c>
      <c r="L88" s="38" t="s">
        <v>38</v>
      </c>
      <c r="M88" s="423"/>
      <c r="N88" s="38" t="s">
        <v>5</v>
      </c>
      <c r="O88" s="38" t="s">
        <v>8</v>
      </c>
      <c r="P88" s="38" t="s">
        <v>11</v>
      </c>
      <c r="Q88" s="38" t="s">
        <v>17</v>
      </c>
      <c r="R88" s="38" t="s">
        <v>20</v>
      </c>
      <c r="S88" s="38" t="s">
        <v>23</v>
      </c>
      <c r="T88" s="38" t="s">
        <v>26</v>
      </c>
      <c r="U88" s="38" t="s">
        <v>29</v>
      </c>
      <c r="V88" s="38" t="s">
        <v>32</v>
      </c>
      <c r="W88" s="38" t="s">
        <v>35</v>
      </c>
      <c r="X88" s="38" t="s">
        <v>38</v>
      </c>
    </row>
    <row r="89" spans="1:24">
      <c r="A89" s="255" t="str">
        <f>+'10.ค่าใช้จ่าย(แยกกลุ่ม)'!B4</f>
        <v>ห้วยเกิ้ง,รพช.</v>
      </c>
      <c r="B89" s="255">
        <f>+'10.ค่าใช้จ่าย(แยกกลุ่ม)'!C4</f>
        <v>12203.781949453289</v>
      </c>
      <c r="C89" s="255">
        <f>+'10.ค่าใช้จ่าย(แยกกลุ่ม)'!D4</f>
        <v>81.713207824182604</v>
      </c>
      <c r="D89" s="300">
        <f>+'10.ค่าใช้จ่าย(แยกกลุ่ม)'!E4</f>
        <v>1305.5800355095082</v>
      </c>
      <c r="E89" s="255">
        <f>+'10.ค่าใช้จ่าย(แยกกลุ่ม)'!F4</f>
        <v>410.61508398423308</v>
      </c>
      <c r="F89" s="255">
        <f>+'10.ค่าใช้จ่าย(แยกกลุ่ม)'!G4</f>
        <v>7.9203763691204028</v>
      </c>
      <c r="G89" s="255">
        <f>+'10.ค่าใช้จ่าย(แยกกลุ่ม)'!H4</f>
        <v>2015.7576400498892</v>
      </c>
      <c r="H89" s="300">
        <f>+'10.ค่าใช้จ่าย(แยกกลุ่ม)'!I4</f>
        <v>1168.4938723428145</v>
      </c>
      <c r="I89" s="255">
        <f>+'10.ค่าใช้จ่าย(แยกกลุ่ม)'!J4</f>
        <v>219.45091965595938</v>
      </c>
      <c r="J89" s="300">
        <f>+'10.ค่าใช้จ่าย(แยกกลุ่ม)'!K4</f>
        <v>688.66625164539153</v>
      </c>
      <c r="K89" s="255">
        <f>+'10.ค่าใช้จ่าย(แยกกลุ่ม)'!L4</f>
        <v>47.994119556354256</v>
      </c>
      <c r="L89" s="255">
        <f>+'10.ค่าใช้จ่าย(แยกกลุ่ม)'!M4</f>
        <v>6.16630454261177</v>
      </c>
      <c r="M89" s="16" t="str">
        <f>+'10.ค่าใช้จ่าย(แยกกลุ่ม)'!Z4</f>
        <v>ห้วยเกิ้ง,รพช.</v>
      </c>
      <c r="N89" s="15">
        <f>+'10.ค่าใช้จ่าย(แยกกลุ่ม)'!AA4</f>
        <v>-8.781314069830666E-2</v>
      </c>
      <c r="O89" s="15">
        <f>+'10.ค่าใช้จ่าย(แยกกลุ่ม)'!AB4</f>
        <v>3.7856876490996692E-2</v>
      </c>
      <c r="P89" s="15">
        <f>+'10.ค่าใช้จ่าย(แยกกลุ่ม)'!AC4</f>
        <v>-2.1374363343316657E-2</v>
      </c>
      <c r="Q89" s="15">
        <f>+'10.ค่าใช้จ่าย(แยกกลุ่ม)'!AD4</f>
        <v>-0.31730217273641254</v>
      </c>
      <c r="R89" s="15">
        <f>+'10.ค่าใช้จ่าย(แยกกลุ่ม)'!AE4</f>
        <v>-0.99001800473800283</v>
      </c>
      <c r="S89" s="15">
        <f>+'10.ค่าใช้จ่าย(แยกกลุ่ม)'!AF4</f>
        <v>1.4366049748812042</v>
      </c>
      <c r="T89" s="15">
        <f>+'10.ค่าใช้จ่าย(แยกกลุ่ม)'!AG4</f>
        <v>0.68561963868734421</v>
      </c>
      <c r="U89" s="15">
        <f>+'10.ค่าใช้จ่าย(แยกกลุ่ม)'!AH4</f>
        <v>0.17045009619709353</v>
      </c>
      <c r="V89" s="15">
        <f>+'10.ค่าใช้จ่าย(แยกกลุ่ม)'!AI4</f>
        <v>0.57866089608291271</v>
      </c>
      <c r="W89" s="15">
        <f>+'10.ค่าใช้จ่าย(แยกกลุ่ม)'!AJ4</f>
        <v>-0.15367178902121326</v>
      </c>
      <c r="X89" s="15">
        <f>+'10.ค่าใช้จ่าย(แยกกลุ่ม)'!AK4</f>
        <v>-0.98843075758916032</v>
      </c>
    </row>
    <row r="90" spans="1:24">
      <c r="A90" s="255" t="str">
        <f>+'10.ค่าใช้จ่าย(แยกกลุ่ม)'!B8</f>
        <v>ประจักษ์ศิลปาคม,รพช.</v>
      </c>
      <c r="B90" s="255">
        <f>+'10.ค่าใช้จ่าย(แยกกลุ่ม)'!C8</f>
        <v>9069.8484497134905</v>
      </c>
      <c r="C90" s="255">
        <f>+'10.ค่าใช้จ่าย(แยกกลุ่ม)'!D8</f>
        <v>33.194266049973081</v>
      </c>
      <c r="D90" s="255">
        <f>+'10.ค่าใช้จ่าย(แยกกลุ่ม)'!E8</f>
        <v>1228.657121562549</v>
      </c>
      <c r="E90" s="300">
        <f>+'10.ค่าใช้จ่าย(แยกกลุ่ม)'!F8</f>
        <v>758.65505499877008</v>
      </c>
      <c r="F90" s="255">
        <f>+'10.ค่าใช้จ่าย(แยกกลุ่ม)'!G8</f>
        <v>850.65344948563757</v>
      </c>
      <c r="G90" s="255">
        <f>+'10.ค่าใช้จ่าย(แยกกลุ่ม)'!H8</f>
        <v>400.16127717857188</v>
      </c>
      <c r="H90" s="255">
        <f>+'10.ค่าใช้จ่าย(แยกกลุ่ม)'!I8</f>
        <v>424.85348193434049</v>
      </c>
      <c r="I90" s="255">
        <f>+'10.ค่าใช้จ่าย(แยกกลุ่ม)'!J8</f>
        <v>139.04811744827319</v>
      </c>
      <c r="J90" s="255">
        <f>+'10.ค่าใช้จ่าย(แยกกลุ่ม)'!K8</f>
        <v>427.55376145928312</v>
      </c>
      <c r="K90" s="255">
        <f>+'10.ค่าใช้จ่าย(แยกกลุ่ม)'!L8</f>
        <v>11.157057065927718</v>
      </c>
      <c r="L90" s="255">
        <f>+'10.ค่าใช้จ่าย(แยกกลุ่ม)'!M8</f>
        <v>370.53822437906973</v>
      </c>
      <c r="M90" s="16" t="str">
        <f>+'10.ค่าใช้จ่าย(แยกกลุ่ม)'!Z8</f>
        <v>ประจักษ์ศิลปาคม,รพช.</v>
      </c>
      <c r="N90" s="15">
        <f>+'10.ค่าใช้จ่าย(แยกกลุ่ม)'!AA8</f>
        <v>-0.32206289771859475</v>
      </c>
      <c r="O90" s="15">
        <f>+'10.ค่าใช้จ่าย(แยกกลุ่ม)'!AB8</f>
        <v>-0.5783925488011421</v>
      </c>
      <c r="P90" s="15">
        <f>+'10.ค่าใช้จ่าย(แยกกลุ่ม)'!AC8</f>
        <v>-7.9033590343867657E-2</v>
      </c>
      <c r="Q90" s="15">
        <f>+'10.ค่าใช้จ่าย(แยกกลุ่ม)'!AD8</f>
        <v>0.26135687141509278</v>
      </c>
      <c r="R90" s="15">
        <f>+'10.ค่าใช้จ่าย(แยกกลุ่ม)'!AE8</f>
        <v>7.2072627188818239E-2</v>
      </c>
      <c r="S90" s="15">
        <f>+'10.ค่าใช้จ่าย(แยกกลุ่ม)'!AF8</f>
        <v>-0.51629355664801391</v>
      </c>
      <c r="T90" s="15">
        <f>+'10.ค่าใช้จ่าย(แยกกลุ่ม)'!AG8</f>
        <v>-0.38712440889624061</v>
      </c>
      <c r="U90" s="15">
        <f>+'10.ค่าใช้จ่าย(แยกกลุ่ม)'!AH8</f>
        <v>-0.25838140620006045</v>
      </c>
      <c r="V90" s="15">
        <f>+'10.ค่าใช้จ่าย(แยกกลุ่ม)'!AI8</f>
        <v>-1.9899112848521187E-2</v>
      </c>
      <c r="W90" s="15">
        <f>+'10.ค่าใช้จ่าย(แยกกลุ่ม)'!AJ8</f>
        <v>-0.80325647738349493</v>
      </c>
      <c r="X90" s="15">
        <f>+'10.ค่าใช้จ่าย(แยกกลุ่ม)'!AK8</f>
        <v>-0.3047948717583373</v>
      </c>
    </row>
    <row r="91" spans="1:24">
      <c r="A91" s="255" t="str">
        <f>+'10.ค่าใช้จ่าย(แยกกลุ่ม)'!B16</f>
        <v>หนองแสง,รพช.</v>
      </c>
      <c r="B91" s="255">
        <f>+'10.ค่าใช้จ่าย(แยกกลุ่ม)'!C16</f>
        <v>9721.3481348042769</v>
      </c>
      <c r="C91" s="255">
        <f>+'10.ค่าใช้จ่าย(แยกกลุ่ม)'!D16</f>
        <v>51.905567784173677</v>
      </c>
      <c r="D91" s="255">
        <f>+'10.ค่าใช้จ่าย(แยกกลุ่ม)'!E16</f>
        <v>986.36262203054412</v>
      </c>
      <c r="E91" s="255">
        <f>+'10.ค่าใช้จ่าย(แยกกลุ่ม)'!F16</f>
        <v>412.26537574607937</v>
      </c>
      <c r="F91" s="255">
        <f>+'10.ค่าใช้จ่าย(แยกกลุ่ม)'!G16</f>
        <v>571.58390807598755</v>
      </c>
      <c r="G91" s="255">
        <f>+'10.ค่าใช้จ่าย(แยกกลุ่ม)'!H16</f>
        <v>482.89166024547336</v>
      </c>
      <c r="H91" s="255">
        <f>+'10.ค่าใช้จ่าย(แยกกลุ่ม)'!I16</f>
        <v>327.74406119636376</v>
      </c>
      <c r="I91" s="255">
        <f>+'10.ค่าใช้จ่าย(แยกกลุ่ม)'!J16</f>
        <v>19.268380994015828</v>
      </c>
      <c r="J91" s="255">
        <f>+'10.ค่าใช้จ่าย(แยกกลุ่ม)'!K16</f>
        <v>320.18855392712697</v>
      </c>
      <c r="K91" s="255">
        <f>+'10.ค่าใช้จ่าย(แยกกลุ่ม)'!L16</f>
        <v>24.504282869407064</v>
      </c>
      <c r="L91" s="255">
        <f>+'10.ค่าใช้จ่าย(แยกกลุ่ม)'!M16</f>
        <v>319.16247100752997</v>
      </c>
      <c r="M91" s="16" t="str">
        <f>+'10.ค่าใช้จ่าย(แยกกลุ่ม)'!Z16</f>
        <v>หนองแสง,รพช.</v>
      </c>
      <c r="N91" s="15">
        <f>+'10.ค่าใช้จ่าย(แยกกลุ่ม)'!AA16</f>
        <v>-9.5623391596810534E-2</v>
      </c>
      <c r="O91" s="15">
        <f>+'10.ค่าใช้จ่าย(แยกกลุ่ม)'!AB16</f>
        <v>-0.32401957204165988</v>
      </c>
      <c r="P91" s="15">
        <f>+'10.ค่าใช้จ่าย(แยกกลุ่ม)'!AC16</f>
        <v>-0.29719861486186805</v>
      </c>
      <c r="Q91" s="15">
        <f>+'10.ค่าใช้จ่าย(แยกกลุ่ม)'!AD16</f>
        <v>-0.28577495299111277</v>
      </c>
      <c r="R91" s="15">
        <f>+'10.ค่าใช้จ่าย(แยกกลุ่ม)'!AE16</f>
        <v>-0.21932357086218932</v>
      </c>
      <c r="S91" s="15">
        <f>+'10.ค่าใช้จ่าย(แยกกลุ่ม)'!AF16</f>
        <v>-0.2578829890698433</v>
      </c>
      <c r="T91" s="15">
        <f>+'10.ค่าใช้จ่าย(แยกกลุ่ม)'!AG16</f>
        <v>-0.39751429855926923</v>
      </c>
      <c r="U91" s="15">
        <f>+'10.ค่าใช้จ่าย(แยกกลุ่ม)'!AH16</f>
        <v>-0.90086502817817693</v>
      </c>
      <c r="V91" s="15">
        <f>+'10.ค่าใช้จ่าย(แยกกลุ่ม)'!AI16</f>
        <v>4.8715957008032502E-2</v>
      </c>
      <c r="W91" s="15">
        <f>+'10.ค่าใช้จ่าย(แยกกลุ่ม)'!AJ16</f>
        <v>-0.71767846651753819</v>
      </c>
      <c r="X91" s="15">
        <f>+'10.ค่าใช้จ่าย(แยกกลุ่ม)'!AK16</f>
        <v>-0.17586962760152017</v>
      </c>
    </row>
    <row r="92" spans="1:24">
      <c r="A92" s="255" t="str">
        <f>+'10.ค่าใช้จ่าย(แยกกลุ่ม)'!B17</f>
        <v>นายูง,รพช.</v>
      </c>
      <c r="B92" s="255">
        <f>+'10.ค่าใช้จ่าย(แยกกลุ่ม)'!C17</f>
        <v>11014.425949490842</v>
      </c>
      <c r="C92" s="300">
        <f>+'10.ค่าใช้จ่าย(แยกกลุ่ม)'!D17</f>
        <v>114.35078391595357</v>
      </c>
      <c r="D92" s="255">
        <f>+'10.ค่าใช้จ่าย(แยกกลุ่ม)'!E17</f>
        <v>1420.3927295538228</v>
      </c>
      <c r="E92" s="255">
        <f>+'10.ค่าใช้จ่าย(แยกกลุ่ม)'!F17</f>
        <v>438.37295955960434</v>
      </c>
      <c r="F92" s="255">
        <f>+'10.ค่าใช้จ่าย(แยกกลุ่ม)'!G17</f>
        <v>868.84366297599161</v>
      </c>
      <c r="G92" s="300">
        <f>+'10.ค่าใช้จ่าย(แยกกลุ่ม)'!H17</f>
        <v>1027.3808529541959</v>
      </c>
      <c r="H92" s="255">
        <f>+'10.ค่าใช้จ่าย(แยกกลุ่ม)'!I17</f>
        <v>993.7566337898088</v>
      </c>
      <c r="I92" s="255">
        <f>+'10.ค่าใช้จ่าย(แยกกลุ่ม)'!J17</f>
        <v>41.694892883132056</v>
      </c>
      <c r="J92" s="300">
        <f>+'10.ค่าใช้จ่าย(แยกกลุ่ม)'!K17</f>
        <v>412.54066839352964</v>
      </c>
      <c r="K92" s="255">
        <f>+'10.ค่าใช้จ่าย(แยกกลุ่ม)'!L17</f>
        <v>53.755108889599548</v>
      </c>
      <c r="L92" s="255">
        <f>+'10.ค่าใช้จ่าย(แยกกลุ่ม)'!M17</f>
        <v>16.090863200935441</v>
      </c>
      <c r="M92" s="16" t="str">
        <f>+'10.ค่าใช้จ่าย(แยกกลุ่ม)'!Z17</f>
        <v>นายูง,รพช.</v>
      </c>
      <c r="N92" s="15">
        <f>+'10.ค่าใช้จ่าย(แยกกลุ่ม)'!AA17</f>
        <v>2.4671583156831288E-2</v>
      </c>
      <c r="O92" s="15">
        <f>+'10.ค่าใช้จ่าย(แยกกลุ่ม)'!AB17</f>
        <v>0.48922158351665068</v>
      </c>
      <c r="P92" s="15">
        <f>+'10.ค่าใช้จ่าย(แยกกลุ่ม)'!AC17</f>
        <v>1.2055764760768105E-2</v>
      </c>
      <c r="Q92" s="15">
        <f>+'10.ค่าใช้จ่าย(แยกกลุ่ม)'!AD17</f>
        <v>-0.24054512925741137</v>
      </c>
      <c r="R92" s="15">
        <f>+'10.ค่าใช้จ่าย(แยกกลุ่ม)'!AE17</f>
        <v>0.18667750912424197</v>
      </c>
      <c r="S92" s="15">
        <f>+'10.ค่าใช้จ่าย(แยกกลุ่ม)'!AF17</f>
        <v>0.57889827149565032</v>
      </c>
      <c r="T92" s="15">
        <f>+'10.ค่าใช้จ่าย(แยกกลุ่ม)'!AG17</f>
        <v>0.82680400183213176</v>
      </c>
      <c r="U92" s="15">
        <f>+'10.ค่าใช้จ่าย(แยกกลุ่ม)'!AH17</f>
        <v>-0.78548161195447885</v>
      </c>
      <c r="V92" s="15">
        <f>+'10.ค่าใช้จ่าย(แยกกลุ่ม)'!AI17</f>
        <v>0.35119752581011904</v>
      </c>
      <c r="W92" s="15">
        <f>+'10.ค่าใช้จ่าย(แยกกลุ่ม)'!AJ17</f>
        <v>-0.38067051971655258</v>
      </c>
      <c r="X92" s="15">
        <f>+'10.ค่าใช้จ่าย(แยกกลุ่ม)'!AK17</f>
        <v>-0.95845072561276479</v>
      </c>
    </row>
    <row r="93" spans="1:24">
      <c r="A93" s="255" t="str">
        <f>+'10.ค่าใช้จ่าย(แยกกลุ่ม)'!B22</f>
        <v>กู่แก้ว,รพช.</v>
      </c>
      <c r="B93" s="255">
        <f>+'10.ค่าใช้จ่าย(แยกกลุ่ม)'!C22</f>
        <v>9410.8538443107136</v>
      </c>
      <c r="C93" s="300">
        <f>+'10.ค่าใช้จ่าย(แยกกลุ่ม)'!D22</f>
        <v>134.88306715448201</v>
      </c>
      <c r="D93" s="255">
        <f>+'10.ค่าใช้จ่าย(แยกกลุ่ม)'!E22</f>
        <v>1020.5236031370091</v>
      </c>
      <c r="E93" s="255">
        <f>+'10.ค่าใช้จ่าย(แยกกลุ่ม)'!F22</f>
        <v>490.8725594640174</v>
      </c>
      <c r="F93" s="255">
        <f>+'10.ค่าใช้จ่าย(แยกกลุ่ม)'!G22</f>
        <v>595.24085115794708</v>
      </c>
      <c r="G93" s="255">
        <f>+'10.ค่าใช้จ่าย(แยกกลุ่ม)'!H22</f>
        <v>287.85941240980173</v>
      </c>
      <c r="H93" s="255">
        <f>+'10.ค่าใช้จ่าย(แยกกลุ่ม)'!I22</f>
        <v>314.51397462008453</v>
      </c>
      <c r="I93" s="255">
        <f>+'10.ค่าใช้จ่าย(แยกกลุ่ม)'!J22</f>
        <v>221.95328492042279</v>
      </c>
      <c r="J93" s="255">
        <f>+'10.ค่าใช้จ่าย(แยกกลุ่ม)'!K22</f>
        <v>203.9051930219056</v>
      </c>
      <c r="K93" s="300">
        <f>+'10.ค่าใช้จ่าย(แยกกลุ่ม)'!L22</f>
        <v>265.11740745177906</v>
      </c>
      <c r="L93" s="300">
        <f>+'10.ค่าใช้จ่าย(แยกกลุ่ม)'!M22</f>
        <v>1845.9859931251208</v>
      </c>
      <c r="M93" s="16" t="str">
        <f>+'10.ค่าใช้จ่าย(แยกกลุ่ม)'!Z22</f>
        <v>กู่แก้ว,รพช.</v>
      </c>
      <c r="N93" s="15">
        <f>+'10.ค่าใช้จ่าย(แยกกลุ่ม)'!AA22</f>
        <v>-0.12450866239169057</v>
      </c>
      <c r="O93" s="15">
        <f>+'10.ค่าใช้จ่าย(แยกกลุ่ม)'!AB22</f>
        <v>0.75661913262455627</v>
      </c>
      <c r="P93" s="15">
        <f>+'10.ค่าใช้จ่าย(แยกกลุ่ม)'!AC22</f>
        <v>-0.27285829183758614</v>
      </c>
      <c r="Q93" s="15">
        <f>+'10.ค่าใช้จ่าย(แยกกลุ่ม)'!AD22</f>
        <v>-0.14959271992199366</v>
      </c>
      <c r="R93" s="15">
        <f>+'10.ค่าใช้จ่าย(แยกกลุ่ม)'!AE22</f>
        <v>-0.18701262300554433</v>
      </c>
      <c r="S93" s="15">
        <f>+'10.ค่าใช้จ่าย(แยกกลุ่ม)'!AF22</f>
        <v>-0.55761222590367598</v>
      </c>
      <c r="T93" s="15">
        <f>+'10.ค่าใช้จ่าย(แยกกลุ่ม)'!AG22</f>
        <v>-0.42183491618368896</v>
      </c>
      <c r="U93" s="15">
        <f>+'10.ค่าใช้จ่าย(แยกกลุ่ม)'!AH22</f>
        <v>0.14193987824824383</v>
      </c>
      <c r="V93" s="15">
        <f>+'10.ค่าใช้จ่าย(แยกกลุ่ม)'!AI22</f>
        <v>-0.33214780161209717</v>
      </c>
      <c r="W93" s="15">
        <f>+'10.ค่าใช้จ่าย(แยกกลุ่ม)'!AJ22</f>
        <v>2.0545008569961896</v>
      </c>
      <c r="X93" s="15">
        <f>+'10.ค่าใช้จ่าย(แยกกลุ่ม)'!AK22</f>
        <v>3.7666416391440043</v>
      </c>
    </row>
    <row r="94" spans="1:24">
      <c r="A94" s="255" t="str">
        <f>+'10.ค่าใช้จ่าย(แยกกลุ่ม)'!B31</f>
        <v>ทุ่งฝน,รพช.</v>
      </c>
      <c r="B94" s="255">
        <f>+'10.ค่าใช้จ่าย(แยกกลุ่ม)'!C31</f>
        <v>10818.791708366331</v>
      </c>
      <c r="C94" s="255">
        <f>+'10.ค่าใช้จ่าย(แยกกลุ่ม)'!D31</f>
        <v>45.777488295349471</v>
      </c>
      <c r="D94" s="255">
        <f>+'10.ค่าใช้จ่าย(แยกกลุ่ม)'!E31</f>
        <v>1599.670279500941</v>
      </c>
      <c r="E94" s="255">
        <f>+'10.ค่าใช้จ่าย(แยกกลุ่ม)'!F31</f>
        <v>589.5043626154378</v>
      </c>
      <c r="F94" s="255">
        <f>+'10.ค่าใช้จ่าย(แยกกลุ่ม)'!G31</f>
        <v>520.61650638215974</v>
      </c>
      <c r="G94" s="255">
        <f>+'10.ค่าใช้จ่าย(แยกกลุ่ม)'!H31</f>
        <v>759.86978512352664</v>
      </c>
      <c r="H94" s="255">
        <f>+'10.ค่าใช้จ่าย(แยกกลุ่ม)'!I31</f>
        <v>423.13148793043035</v>
      </c>
      <c r="I94" s="255">
        <f>+'10.ค่าใช้จ่าย(แยกกลุ่ม)'!J31</f>
        <v>187.1264425784035</v>
      </c>
      <c r="J94" s="255">
        <f>+'10.ค่าใช้จ่าย(แยกกลุ่ม)'!K31</f>
        <v>411.5204939920369</v>
      </c>
      <c r="K94" s="300">
        <f>+'10.ค่าใช้จ่าย(แยกกลุ่ม)'!L31</f>
        <v>140.5344137302848</v>
      </c>
      <c r="L94" s="255">
        <f>+'10.ค่าใช้จ่าย(แยกกลุ่ม)'!M31</f>
        <v>138.38104837414727</v>
      </c>
      <c r="M94" s="16" t="str">
        <f>+'10.ค่าใช้จ่าย(แยกกลุ่ม)'!Z31</f>
        <v>ทุ่งฝน,รพช.</v>
      </c>
      <c r="N94" s="15">
        <f>+'10.ค่าใช้จ่าย(แยกกลุ่ม)'!AA31</f>
        <v>4.3638907303696371E-2</v>
      </c>
      <c r="O94" s="15">
        <f>+'10.ค่าใช้จ่าย(แยกกลุ่ม)'!AB31</f>
        <v>-0.31816569766741964</v>
      </c>
      <c r="P94" s="15">
        <f>+'10.ค่าใช้จ่าย(แยกกลุ่ม)'!AC31</f>
        <v>0.16699481031324517</v>
      </c>
      <c r="Q94" s="15">
        <f>+'10.ค่าใช้จ่าย(แยกกลุ่ม)'!AD31</f>
        <v>-9.1614877429564534E-2</v>
      </c>
      <c r="R94" s="15">
        <f>+'10.ค่าใช้จ่าย(แยกกลุ่ม)'!AE31</f>
        <v>-0.2204877935988884</v>
      </c>
      <c r="S94" s="15">
        <f>+'10.ค่าใช้จ่าย(แยกกลุ่ม)'!AF31</f>
        <v>7.7426581163650421E-2</v>
      </c>
      <c r="T94" s="15">
        <f>+'10.ค่าใช้จ่าย(แยกกลุ่ม)'!AG31</f>
        <v>-0.3838183360579937</v>
      </c>
      <c r="U94" s="15">
        <f>+'10.ค่าใช้จ่าย(แยกกลุ่ม)'!AH31</f>
        <v>1.635720326833846E-2</v>
      </c>
      <c r="V94" s="15">
        <f>+'10.ค่าใช้จ่าย(แยกกลุ่ม)'!AI31</f>
        <v>0.12515215193941009</v>
      </c>
      <c r="W94" s="15">
        <f>+'10.ค่าใช้จ่าย(แยกกลุ่ม)'!AJ31</f>
        <v>1.4630910682486162</v>
      </c>
      <c r="X94" s="15">
        <f>+'10.ค่าใช้จ่าย(แยกกลุ่ม)'!AK31</f>
        <v>-0.67104996382897086</v>
      </c>
    </row>
    <row r="95" spans="1:24">
      <c r="A95" s="255" t="str">
        <f>+'10.ค่าใช้จ่าย(แยกกลุ่ม)'!B32</f>
        <v>ไชยวาน,รพช.</v>
      </c>
      <c r="B95" s="255">
        <f>+'10.ค่าใช้จ่าย(แยกกลุ่ม)'!C32</f>
        <v>9757.9938204179762</v>
      </c>
      <c r="C95" s="255">
        <f>+'10.ค่าใช้จ่าย(แยกกลุ่ม)'!D32</f>
        <v>55.874479665460903</v>
      </c>
      <c r="D95" s="255">
        <f>+'10.ค่าใช้จ่าย(แยกกลุ่ม)'!E32</f>
        <v>1006.6939589209856</v>
      </c>
      <c r="E95" s="255">
        <f>+'10.ค่าใช้จ่าย(แยกกลุ่ม)'!F32</f>
        <v>515.54383842502011</v>
      </c>
      <c r="F95" s="255">
        <f>+'10.ค่าใช้จ่าย(แยกกลุ่ม)'!G32</f>
        <v>843.31156699996802</v>
      </c>
      <c r="G95" s="255">
        <f>+'10.ค่าใช้จ่าย(แยกกลุ่ม)'!H32</f>
        <v>455.07068769209985</v>
      </c>
      <c r="H95" s="255">
        <f>+'10.ค่าใช้จ่าย(แยกกลุ่ม)'!I32</f>
        <v>656.91313699251907</v>
      </c>
      <c r="I95" s="255">
        <f>+'10.ค่าใช้จ่าย(แยกกลุ่ม)'!J32</f>
        <v>85.18081008262233</v>
      </c>
      <c r="J95" s="255">
        <f>+'10.ค่าใช้จ่าย(แยกกลุ่ม)'!K32</f>
        <v>280.12708888769373</v>
      </c>
      <c r="K95" s="300">
        <f>+'10.ค่าใช้จ่าย(แยกกลุ่ม)'!L32</f>
        <v>164.12381105120002</v>
      </c>
      <c r="L95" s="255">
        <f>+'10.ค่าใช้จ่าย(แยกกลุ่ม)'!M32</f>
        <v>500.1002909234283</v>
      </c>
      <c r="M95" s="16" t="str">
        <f>+'10.ค่าใช้จ่าย(แยกกลุ่ม)'!Z32</f>
        <v>ไชยวาน,รพช.</v>
      </c>
      <c r="N95" s="15">
        <f>+'10.ค่าใช้จ่าย(แยกกลุ่ม)'!AA32</f>
        <v>-5.8691369356714845E-2</v>
      </c>
      <c r="O95" s="15">
        <f>+'10.ค่าใช้จ่าย(แยกกลุ่ม)'!AB32</f>
        <v>-0.16777572821168163</v>
      </c>
      <c r="P95" s="15">
        <f>+'10.ค่าใช้จ่าย(แยกกลุ่ม)'!AC32</f>
        <v>-0.26559451613929025</v>
      </c>
      <c r="Q95" s="15">
        <f>+'10.ค่าใช้จ่าย(แยกกลุ่ม)'!AD32</f>
        <v>-0.20558288868228872</v>
      </c>
      <c r="R95" s="15">
        <f>+'10.ค่าใช้จ่าย(แยกกลุ่ม)'!AE32</f>
        <v>0.26267925088256561</v>
      </c>
      <c r="S95" s="15">
        <f>+'10.ค่าใช้จ่าย(แยกกลุ่ม)'!AF32</f>
        <v>-0.35475095229877446</v>
      </c>
      <c r="T95" s="15">
        <f>+'10.ค่าใช้จ่าย(แยกกลุ่ม)'!AG32</f>
        <v>-4.3375779483550155E-2</v>
      </c>
      <c r="U95" s="15">
        <f>+'10.ค่าใช้จ่าย(แยกกลุ่ม)'!AH32</f>
        <v>-0.5373495658079851</v>
      </c>
      <c r="V95" s="15">
        <f>+'10.ค่าใช้จ่าย(แยกกลุ่ม)'!AI32</f>
        <v>-0.23409501718616721</v>
      </c>
      <c r="W95" s="15">
        <f>+'10.ค่าใช้จ่าย(แยกกลุ่ม)'!AJ32</f>
        <v>1.8765331021551706</v>
      </c>
      <c r="X95" s="15">
        <f>+'10.ค่าใช้จ่าย(แยกกลุ่ม)'!AK32</f>
        <v>0.18880446940693751</v>
      </c>
    </row>
    <row r="96" spans="1:24">
      <c r="A96" s="255" t="str">
        <f>+'10.ค่าใช้จ่าย(แยกกลุ่ม)'!B33</f>
        <v>สร้างคอม,รพช.</v>
      </c>
      <c r="B96" s="255">
        <f>+'10.ค่าใช้จ่าย(แยกกลุ่ม)'!C33</f>
        <v>8989.9395199369883</v>
      </c>
      <c r="C96" s="255">
        <f>+'10.ค่าใช้จ่าย(แยกกลุ่ม)'!D33</f>
        <v>10.852514232072423</v>
      </c>
      <c r="D96" s="255">
        <f>+'10.ค่าใช้จ่าย(แยกกลุ่ม)'!E33</f>
        <v>1080.5908089820189</v>
      </c>
      <c r="E96" s="255">
        <f>+'10.ค่าใช้จ่าย(แยกกลุ่ม)'!F33</f>
        <v>722.27232622367626</v>
      </c>
      <c r="F96" s="255">
        <f>+'10.ค่าใช้จ่าย(แยกกลุ่ม)'!G33</f>
        <v>198.19354409827281</v>
      </c>
      <c r="G96" s="255">
        <f>+'10.ค่าใช้จ่าย(แยกกลุ่ม)'!H33</f>
        <v>398.80755760312968</v>
      </c>
      <c r="H96" s="255">
        <f>+'10.ค่าใช้จ่าย(แยกกลุ่ม)'!I33</f>
        <v>723.88447283920277</v>
      </c>
      <c r="I96" s="255">
        <f>+'10.ค่าใช้จ่าย(แยกกลุ่ม)'!J33</f>
        <v>101.59637419573178</v>
      </c>
      <c r="J96" s="255">
        <f>+'10.ค่าใช้จ่าย(แยกกลุ่ม)'!K33</f>
        <v>418.64835137606917</v>
      </c>
      <c r="K96" s="255">
        <f>+'10.ค่าใช้จ่าย(แยกกลุ่ม)'!L33</f>
        <v>45.054540262764547</v>
      </c>
      <c r="L96" s="255">
        <f>+'10.ค่าใช้จ่าย(แยกกลุ่ม)'!M33</f>
        <v>121.91670661987776</v>
      </c>
      <c r="M96" s="16" t="str">
        <f>+'10.ค่าใช้จ่าย(แยกกลุ่ม)'!Z33</f>
        <v>สร้างคอม,รพช.</v>
      </c>
      <c r="N96" s="15">
        <f>+'10.ค่าใช้จ่าย(แยกกลุ่ม)'!AA33</f>
        <v>-0.13278202314793408</v>
      </c>
      <c r="O96" s="15">
        <f>+'10.ค่าใช้จ่าย(แยกกลุ่ม)'!AB33</f>
        <v>-0.83835687047226604</v>
      </c>
      <c r="P96" s="15">
        <f>+'10.ค่าใช้จ่าย(แยกกลุ่ม)'!AC33</f>
        <v>-0.21168513142119333</v>
      </c>
      <c r="Q96" s="15">
        <f>+'10.ค่าใช้จ่าย(แยกกลุ่ม)'!AD33</f>
        <v>0.11297129791376015</v>
      </c>
      <c r="R96" s="15">
        <f>+'10.ค่าใช้จ่าย(แยกกลุ่ม)'!AE33</f>
        <v>-0.70324742884526648</v>
      </c>
      <c r="S96" s="15">
        <f>+'10.ค่าใช้จ่าย(แยกกลุ่ม)'!AF33</f>
        <v>-0.43452697851288474</v>
      </c>
      <c r="T96" s="15">
        <f>+'10.ค่าใช้จ่าย(แยกกลุ่ม)'!AG33</f>
        <v>5.415066403467219E-2</v>
      </c>
      <c r="U96" s="15">
        <f>+'10.ค่าใช้จ่าย(แยกกลุ่ม)'!AH33</f>
        <v>-0.44819018992190945</v>
      </c>
      <c r="V96" s="15">
        <f>+'10.ค่าใช้จ่าย(แยกกลุ่ม)'!AI33</f>
        <v>0.14464066877258708</v>
      </c>
      <c r="W96" s="15">
        <f>+'10.ค่าใช้จ่าย(แยกกลุ่ม)'!AJ33</f>
        <v>-0.21034689824625821</v>
      </c>
      <c r="X96" s="15">
        <f>+'10.ค่าใช้จ่าย(แยกกลุ่ม)'!AK33</f>
        <v>-0.71018787960018115</v>
      </c>
    </row>
    <row r="97" spans="1:24">
      <c r="A97" s="255" t="str">
        <f>+'10.ค่าใช้จ่าย(แยกกลุ่ม)'!B34</f>
        <v>พิบูลย์รักษ์,รพช.</v>
      </c>
      <c r="B97" s="255">
        <f>+'10.ค่าใช้จ่าย(แยกกลุ่ม)'!C34</f>
        <v>9497.8625652709488</v>
      </c>
      <c r="C97" s="255">
        <f>+'10.ค่าใช้จ่าย(แยกกลุ่ม)'!D34</f>
        <v>14.486630572179484</v>
      </c>
      <c r="D97" s="255">
        <f>+'10.ค่าใช้จ่าย(แยกกลุ่ม)'!E34</f>
        <v>1092.948325268281</v>
      </c>
      <c r="E97" s="255">
        <f>+'10.ค่าใช้จ่าย(แยกกลุ่ม)'!F34</f>
        <v>553.77377712681448</v>
      </c>
      <c r="F97" s="255">
        <f>+'10.ค่าใช้จ่าย(แยกกลุ่ม)'!G34</f>
        <v>580.35653445493085</v>
      </c>
      <c r="G97" s="255">
        <f>+'10.ค่าใช้จ่าย(แยกกลุ่ม)'!H34</f>
        <v>626.00225270962369</v>
      </c>
      <c r="H97" s="255">
        <f>+'10.ค่าใช้จ่าย(แยกกลุ่ม)'!I34</f>
        <v>475.92199416077329</v>
      </c>
      <c r="I97" s="255">
        <f>+'10.ค่าใช้จ่าย(แยกกลุ่ม)'!J34</f>
        <v>94.767717628488995</v>
      </c>
      <c r="J97" s="255">
        <f>+'10.ค่าใช้จ่าย(แยกกลุ่ม)'!K34</f>
        <v>334.33513264526408</v>
      </c>
      <c r="K97" s="255">
        <f>+'10.ค่าใช้จ่าย(แยกกลุ่ม)'!L34</f>
        <v>22.599389649008653</v>
      </c>
      <c r="L97" s="255">
        <f>+'10.ค่าใช้จ่าย(แยกกลุ่ม)'!M34</f>
        <v>299.96974833597204</v>
      </c>
      <c r="M97" s="16" t="str">
        <f>+'10.ค่าใช้จ่าย(แยกกลุ่ม)'!Z34</f>
        <v>พิบูลย์รักษ์,รพช.</v>
      </c>
      <c r="N97" s="15">
        <f>+'10.ค่าใช้จ่าย(แยกกลุ่ม)'!AA34</f>
        <v>-8.3785031033114507E-2</v>
      </c>
      <c r="O97" s="15">
        <f>+'10.ค่าใช้จ่าย(แยกกลุ่ม)'!AB34</f>
        <v>-0.78422840533312355</v>
      </c>
      <c r="P97" s="15">
        <f>+'10.ค่าใช้จ่าย(แยกกลุ่ม)'!AC34</f>
        <v>-0.20267005027651622</v>
      </c>
      <c r="Q97" s="15">
        <f>+'10.ค่าใช้จ่าย(แยกกลุ่ม)'!AD34</f>
        <v>-0.14667321853258003</v>
      </c>
      <c r="R97" s="15">
        <f>+'10.ค่าใช้จ่าย(แยกกลุ่ม)'!AE34</f>
        <v>-0.13103984002346575</v>
      </c>
      <c r="S97" s="15">
        <f>+'10.ค่าใช้จ่าย(แยกกลุ่ม)'!AF34</f>
        <v>-0.1123854637435948</v>
      </c>
      <c r="T97" s="15">
        <f>+'10.ค่าใช้จ่าย(แยกกลุ่ม)'!AG34</f>
        <v>-0.30694260617919589</v>
      </c>
      <c r="U97" s="15">
        <f>+'10.ค่าใช้จ่าย(แยกกลุ่ม)'!AH34</f>
        <v>-0.48527930568306082</v>
      </c>
      <c r="V97" s="15">
        <f>+'10.ค่าใช้จ่าย(แยกกลุ่ม)'!AI34</f>
        <v>-8.5882964623272939E-2</v>
      </c>
      <c r="W97" s="15">
        <f>+'10.ค่าใช้จ่าย(แยกกลุ่ม)'!AJ34</f>
        <v>-0.60390943887114301</v>
      </c>
      <c r="X97" s="15">
        <f>+'10.ค่าใช้จ่าย(แยกกลุ่ม)'!AK34</f>
        <v>-0.28693227342417482</v>
      </c>
    </row>
    <row r="98" spans="1:24">
      <c r="A98" s="255" t="str">
        <f>+'10.ค่าใช้จ่าย(แยกกลุ่ม)'!B66</f>
        <v>ศรีธาตุ,รพช.</v>
      </c>
      <c r="B98" s="255">
        <f>+'10.ค่าใช้จ่าย(แยกกลุ่ม)'!C66</f>
        <v>10560.067432682541</v>
      </c>
      <c r="C98" s="255">
        <f>+'10.ค่าใช้จ่าย(แยกกลุ่ม)'!D66</f>
        <v>58.369184092265186</v>
      </c>
      <c r="D98" s="255">
        <f>+'10.ค่าใช้จ่าย(แยกกลุ่ม)'!E66</f>
        <v>1589.6894361821098</v>
      </c>
      <c r="E98" s="255">
        <f>+'10.ค่าใช้จ่าย(แยกกลุ่ม)'!F66</f>
        <v>674.46408552315461</v>
      </c>
      <c r="F98" s="255">
        <f>+'10.ค่าใช้จ่าย(แยกกลุ่ม)'!G66</f>
        <v>871.89853780191038</v>
      </c>
      <c r="G98" s="255">
        <f>+'10.ค่าใช้จ่าย(แยกกลุ่ม)'!H66</f>
        <v>598.11518288689297</v>
      </c>
      <c r="H98" s="255">
        <f>+'10.ค่าใช้จ่าย(แยกกลุ่ม)'!I66</f>
        <v>545.69193530757036</v>
      </c>
      <c r="I98" s="255">
        <f>+'10.ค่าใช้จ่าย(แยกกลุ่ม)'!J66</f>
        <v>199.37644148903203</v>
      </c>
      <c r="J98" s="255">
        <f>+'10.ค่าใช้จ่าย(แยกกลุ่ม)'!K66</f>
        <v>326.14758499101447</v>
      </c>
      <c r="K98" s="255">
        <f>+'10.ค่าใช้จ่าย(แยกกลุ่ม)'!L66</f>
        <v>16.951184190799864</v>
      </c>
      <c r="L98" s="255">
        <f>+'10.ค่าใช้จ่าย(แยกกลุ่ม)'!M66</f>
        <v>536.13499162366963</v>
      </c>
      <c r="M98" s="16" t="str">
        <f>+'10.ค่าใช้จ่าย(แยกกลุ่ม)'!Z66</f>
        <v>ศรีธาตุ,รพช.</v>
      </c>
      <c r="N98" s="15">
        <f>+'10.ค่าใช้จ่าย(แยกกลุ่ม)'!AA66</f>
        <v>3.740755184041579E-2</v>
      </c>
      <c r="O98" s="15">
        <f>+'10.ค่าใช้จ่าย(แยกกลุ่ม)'!AB66</f>
        <v>-4.6471797742792921E-3</v>
      </c>
      <c r="P98" s="15">
        <f>+'10.ค่าใช้จ่าย(แยกกลุ่ม)'!AC66</f>
        <v>-4.8328053572778702E-2</v>
      </c>
      <c r="Q98" s="15">
        <f>+'10.ค่าใช้จ่าย(แยกกลุ่ม)'!AD66</f>
        <v>-2.2269167156042068E-2</v>
      </c>
      <c r="R98" s="15">
        <f>+'10.ค่าใช้จ่าย(แยกกลุ่ม)'!AE66</f>
        <v>5.4755003994009697E-2</v>
      </c>
      <c r="S98" s="15">
        <f>+'10.ค่าใช้จ่าย(แยกกลุ่ม)'!AF66</f>
        <v>-7.9736266709296316E-2</v>
      </c>
      <c r="T98" s="15">
        <f>+'10.ค่าใช้จ่าย(แยกกลุ่ม)'!AG66</f>
        <v>-0.32186055411554504</v>
      </c>
      <c r="U98" s="15">
        <f>+'10.ค่าใช้จ่าย(แยกกลุ่ม)'!AH66</f>
        <v>-0.25180568874164211</v>
      </c>
      <c r="V98" s="15">
        <f>+'10.ค่าใช้จ่าย(แยกกลุ่ม)'!AI66</f>
        <v>-3.3636657543974609E-2</v>
      </c>
      <c r="W98" s="15">
        <f>+'10.ค่าใช้จ่าย(แยกกลุ่ม)'!AJ66</f>
        <v>-0.55179761797840587</v>
      </c>
      <c r="X98" s="15">
        <f>+'10.ค่าใช้จ่าย(แยกกลุ่ม)'!AK66</f>
        <v>0.33738553172758023</v>
      </c>
    </row>
    <row r="99" spans="1:24">
      <c r="A99" s="255" t="str">
        <f>+'10.ค่าใช้จ่าย(แยกกลุ่ม)'!B79</f>
        <v>โนนสะอาด,รพช.</v>
      </c>
      <c r="B99" s="255">
        <f>+'10.ค่าใช้จ่าย(แยกกลุ่ม)'!C79</f>
        <v>9679.2489709574038</v>
      </c>
      <c r="C99" s="255">
        <f>+'10.ค่าใช้จ่าย(แยกกลุ่ม)'!D79</f>
        <v>25.768136944268036</v>
      </c>
      <c r="D99" s="255">
        <f>+'10.ค่าใช้จ่าย(แยกกลุ่ม)'!E79</f>
        <v>1329.7443655480492</v>
      </c>
      <c r="E99" s="255">
        <f>+'10.ค่าใช้จ่าย(แยกกลุ่ม)'!F79</f>
        <v>527.66670996638868</v>
      </c>
      <c r="F99" s="255">
        <f>+'10.ค่าใช้จ่าย(แยกกลุ่ม)'!G79</f>
        <v>638.16188316893169</v>
      </c>
      <c r="G99" s="255">
        <f>+'10.ค่าใช้จ่าย(แยกกลุ่ม)'!H79</f>
        <v>526.44314669615687</v>
      </c>
      <c r="H99" s="255">
        <f>+'10.ค่าใช้จ่าย(แยกกลุ่ม)'!I79</f>
        <v>718.55044144167505</v>
      </c>
      <c r="I99" s="255">
        <f>+'10.ค่าใช้จ่าย(แยกกลุ่ม)'!J79</f>
        <v>122.07353547952262</v>
      </c>
      <c r="J99" s="255">
        <f>+'10.ค่าใช้จ่าย(แยกกลุ่ม)'!K79</f>
        <v>359.44717258737444</v>
      </c>
      <c r="K99" s="255">
        <f>+'10.ค่าใช้จ่าย(แยกกลุ่ม)'!L79</f>
        <v>37.692981581311393</v>
      </c>
      <c r="L99" s="255">
        <f>+'10.ค่าใช้จ่าย(แยกกลุ่ม)'!M79</f>
        <v>295.02581084337447</v>
      </c>
      <c r="M99" s="16" t="str">
        <f>+'10.ค่าใช้จ่าย(แยกกลุ่ม)'!Z79</f>
        <v>โนนสะอาด,รพช.</v>
      </c>
      <c r="N99" s="15">
        <f>+'10.ค่าใช้จ่าย(แยกกลุ่ม)'!AA79</f>
        <v>-7.7797424680707022E-2</v>
      </c>
      <c r="O99" s="15">
        <f>+'10.ค่าใช้จ่าย(แยกกลุ่ม)'!AB79</f>
        <v>-0.62117226897547051</v>
      </c>
      <c r="P99" s="15">
        <f>+'10.ค่าใช้จ่าย(แยกกลุ่ม)'!AC79</f>
        <v>-0.212123635357059</v>
      </c>
      <c r="Q99" s="15">
        <f>+'10.ค่าใช้จ่าย(แยกกลุ่ม)'!AD79</f>
        <v>-0.26161082863486756</v>
      </c>
      <c r="R99" s="15">
        <f>+'10.ค่าใช้จ่าย(แยกกลุ่ม)'!AE79</f>
        <v>-0.1186438361539776</v>
      </c>
      <c r="S99" s="15">
        <f>+'10.ค่าใช้จ่าย(แยกกลุ่ม)'!AF79</f>
        <v>-0.31882533385196177</v>
      </c>
      <c r="T99" s="15">
        <f>+'10.ค่าใช้จ่าย(แยกกลุ่ม)'!AG79</f>
        <v>-2.322364413095853E-2</v>
      </c>
      <c r="U99" s="15">
        <f>+'10.ค่าใช้จ่าย(แยกกลุ่ม)'!AH79</f>
        <v>-0.62967423092861896</v>
      </c>
      <c r="V99" s="15">
        <f>+'10.ค่าใช้จ่าย(แยกกลุ่ม)'!AI79</f>
        <v>-6.3910315061171036E-2</v>
      </c>
      <c r="W99" s="15">
        <f>+'10.ค่าใช้จ่าย(แยกกลุ่ม)'!AJ79</f>
        <v>-0.44784832992736012</v>
      </c>
      <c r="X99" s="15">
        <f>+'10.ค่าใช้จ่าย(แยกกลุ่ม)'!AK79</f>
        <v>-0.46432306059212441</v>
      </c>
    </row>
    <row r="100" spans="1:24">
      <c r="A100" s="255" t="str">
        <f>+'10.ค่าใช้จ่าย(แยกกลุ่ม)'!B88</f>
        <v>กุดจับ,รพช.</v>
      </c>
      <c r="B100" s="255">
        <f>+'10.ค่าใช้จ่าย(แยกกลุ่ม)'!C88</f>
        <v>8501.3260596918899</v>
      </c>
      <c r="C100" s="255">
        <f>+'10.ค่าใช้จ่าย(แยกกลุ่ม)'!D88</f>
        <v>31.80037231299448</v>
      </c>
      <c r="D100" s="255">
        <f>+'10.ค่าใช้จ่าย(แยกกลุ่ม)'!E88</f>
        <v>1331.5431428605475</v>
      </c>
      <c r="E100" s="255">
        <f>+'10.ค่าใช้จ่าย(แยกกลุ่ม)'!F88</f>
        <v>427.64591968393114</v>
      </c>
      <c r="F100" s="255">
        <f>+'10.ค่าใช้จ่าย(แยกกลุ่ม)'!G88</f>
        <v>514.76036654028951</v>
      </c>
      <c r="G100" s="255">
        <f>+'10.ค่าใช้จ่าย(แยกกลุ่ม)'!H88</f>
        <v>583.87630523045482</v>
      </c>
      <c r="H100" s="255">
        <f>+'10.ค่าใช้จ่าย(แยกกลุ่ม)'!I88</f>
        <v>1167.6010016503847</v>
      </c>
      <c r="I100" s="255">
        <f>+'10.ค่าใช้จ่าย(แยกกลุ่ม)'!J88</f>
        <v>200.50249841614718</v>
      </c>
      <c r="J100" s="255">
        <f>+'10.ค่าใช้จ่าย(แยกกลุ่ม)'!K88</f>
        <v>315.37060137419508</v>
      </c>
      <c r="K100" s="255">
        <f>+'10.ค่าใช้จ่าย(แยกกลุ่ม)'!L88</f>
        <v>1.9531371540431774</v>
      </c>
      <c r="L100" s="255">
        <f>+'10.ค่าใช้จ่าย(แยกกลุ่ม)'!M88</f>
        <v>190.17938482294943</v>
      </c>
      <c r="M100" s="16" t="str">
        <f>+'10.ค่าใช้จ่าย(แยกกลุ่ม)'!Z88</f>
        <v>กุดจับ,รพช.</v>
      </c>
      <c r="N100" s="15">
        <f>+'10.ค่าใช้จ่าย(แยกกลุ่ม)'!AA88</f>
        <v>-4.660953776895764E-2</v>
      </c>
      <c r="O100" s="15">
        <f>+'10.ค่าใช้จ่าย(แยกกลุ่ม)'!AB88</f>
        <v>-0.34778295441971652</v>
      </c>
      <c r="P100" s="15">
        <f>+'10.ค่าใช้จ่าย(แยกกลุ่ม)'!AC88</f>
        <v>-2.4918971724106304E-2</v>
      </c>
      <c r="Q100" s="15">
        <f>+'10.ค่าใช้จ่าย(แยกกลุ่ม)'!AD88</f>
        <v>-0.12147705935373018</v>
      </c>
      <c r="R100" s="15">
        <f>+'10.ค่าใช้จ่าย(แยกกลุ่ม)'!AE88</f>
        <v>-0.26164786205889057</v>
      </c>
      <c r="S100" s="15">
        <f>+'10.ค่าใช้จ่าย(แยกกลุ่ม)'!AF88</f>
        <v>-0.27729172510932504</v>
      </c>
      <c r="T100" s="15">
        <f>+'10.ค่าใช้จ่าย(แยกกลุ่ม)'!AG88</f>
        <v>0.2827753817452322</v>
      </c>
      <c r="U100" s="15">
        <f>+'10.ค่าใช้จ่าย(แยกกลุ่ม)'!AH88</f>
        <v>0.42523638692210569</v>
      </c>
      <c r="V100" s="15">
        <f>+'10.ค่าใช้จ่าย(แยกกลุ่ม)'!AI88</f>
        <v>-0.11054071431764019</v>
      </c>
      <c r="W100" s="15">
        <f>+'10.ค่าใช้จ่าย(แยกกลุ่ม)'!AJ88</f>
        <v>-0.92902995042887715</v>
      </c>
      <c r="X100" s="15">
        <f>+'10.ค่าใช้จ่าย(แยกกลุ่ม)'!AK88</f>
        <v>-0.45626421483712609</v>
      </c>
    </row>
    <row r="101" spans="1:24">
      <c r="A101" s="255" t="str">
        <f>+'10.ค่าใช้จ่าย(แยกกลุ่ม)'!B89</f>
        <v>หนองวัวซอ,รพช.</v>
      </c>
      <c r="B101" s="300">
        <f>+'10.ค่าใช้จ่าย(แยกกลุ่ม)'!C89</f>
        <v>9964.5713470699611</v>
      </c>
      <c r="C101" s="255">
        <f>+'10.ค่าใช้จ่าย(แยกกลุ่ม)'!D89</f>
        <v>43.662348762568577</v>
      </c>
      <c r="D101" s="300">
        <f>+'10.ค่าใช้จ่าย(แยกกลุ่ม)'!E89</f>
        <v>1349.2999983035413</v>
      </c>
      <c r="E101" s="300">
        <f>+'10.ค่าใช้จ่าย(แยกกลุ่ม)'!F89</f>
        <v>595.7539755765373</v>
      </c>
      <c r="F101" s="255">
        <f>+'10.ค่าใช้จ่าย(แยกกลุ่ม)'!G89</f>
        <v>589.8053679331598</v>
      </c>
      <c r="G101" s="255">
        <f>+'10.ค่าใช้จ่าย(แยกกลุ่ม)'!H89</f>
        <v>693.04665538442805</v>
      </c>
      <c r="H101" s="255">
        <f>+'10.ค่าใช้จ่าย(แยกกลุ่ม)'!I89</f>
        <v>241.54862189092688</v>
      </c>
      <c r="I101" s="255">
        <f>+'10.ค่าใช้จ่าย(แยกกลุ่ม)'!J89</f>
        <v>113.62660485158791</v>
      </c>
      <c r="J101" s="255">
        <f>+'10.ค่าใช้จ่าย(แยกกลุ่ม)'!K89</f>
        <v>311.70660051514216</v>
      </c>
      <c r="K101" s="255">
        <f>+'10.ค่าใช้จ่าย(แยกกลุ่ม)'!L89</f>
        <v>4.9048319806384733</v>
      </c>
      <c r="L101" s="255">
        <f>+'10.ค่าใช้จ่าย(แยกกลุ่ม)'!M89</f>
        <v>81.524183221050521</v>
      </c>
      <c r="M101" s="16" t="str">
        <f>+'10.ค่าใช้จ่าย(แยกกลุ่ม)'!Z89</f>
        <v>หนองวัวซอ,รพช.</v>
      </c>
      <c r="N101" s="15">
        <f>+'10.ค่าใช้จ่าย(แยกกลุ่ม)'!AA89</f>
        <v>0.11748769730889959</v>
      </c>
      <c r="O101" s="15">
        <f>+'10.ค่าใช้จ่าย(แยกกลุ่ม)'!AB89</f>
        <v>-0.10449702183575281</v>
      </c>
      <c r="P101" s="15">
        <f>+'10.ค่าใช้จ่าย(แยกกลุ่ม)'!AC89</f>
        <v>-1.1915733370819137E-2</v>
      </c>
      <c r="Q101" s="15">
        <f>+'10.ค่าใช้จ่าย(แยกกลุ่ม)'!AD89</f>
        <v>0.2238712225105132</v>
      </c>
      <c r="R101" s="15">
        <f>+'10.ค่าใช้จ่าย(แยกกลุ่ม)'!AE89</f>
        <v>-0.15400624700482543</v>
      </c>
      <c r="S101" s="15">
        <f>+'10.ค่าใช้จ่าย(แยกกลุ่ม)'!AF89</f>
        <v>-0.14216324888549897</v>
      </c>
      <c r="T101" s="15">
        <f>+'10.ค่าใช้จ่าย(แยกกลุ่ม)'!AG89</f>
        <v>-0.73462456334124682</v>
      </c>
      <c r="U101" s="15">
        <f>+'10.ค่าใช้จ่าย(แยกกลุ่ม)'!AH89</f>
        <v>-0.19230546733246606</v>
      </c>
      <c r="V101" s="15">
        <f>+'10.ค่าใช้จ่าย(แยกกลุ่ม)'!AI89</f>
        <v>-0.12087452340647756</v>
      </c>
      <c r="W101" s="15">
        <f>+'10.ค่าใช้จ่าย(แยกกลุ่ม)'!AJ89</f>
        <v>-0.82177587063798851</v>
      </c>
      <c r="X101" s="15">
        <f>+'10.ค่าใช้จ่าย(แยกกลุ่ม)'!AK89</f>
        <v>-0.76691682006055795</v>
      </c>
    </row>
    <row r="102" spans="1:24">
      <c r="A102" s="255" t="str">
        <f>+'10.ค่าใช้จ่าย(แยกกลุ่ม)'!B90</f>
        <v>วังสามหมอ,รพช.</v>
      </c>
      <c r="B102" s="255">
        <f>+'10.ค่าใช้จ่าย(แยกกลุ่ม)'!C90</f>
        <v>8631.9509999581642</v>
      </c>
      <c r="C102" s="255">
        <f>+'10.ค่าใช้จ่าย(แยกกลุ่ม)'!D90</f>
        <v>42.91587112721848</v>
      </c>
      <c r="D102" s="255">
        <f>+'10.ค่าใช้จ่าย(แยกกลุ่ม)'!E90</f>
        <v>1585.0831210791778</v>
      </c>
      <c r="E102" s="255">
        <f>+'10.ค่าใช้จ่าย(แยกกลุ่ม)'!F90</f>
        <v>497.57723262180923</v>
      </c>
      <c r="F102" s="255">
        <f>+'10.ค่าใช้จ่าย(แยกกลุ่ม)'!G90</f>
        <v>807.34290651575361</v>
      </c>
      <c r="G102" s="300">
        <f>+'10.ค่าใช้จ่าย(แยกกลุ่ม)'!H90</f>
        <v>1345.612002476141</v>
      </c>
      <c r="H102" s="300">
        <f>+'10.ค่าใช้จ่าย(แยกกลุ่ม)'!I90</f>
        <v>2247.2212288664709</v>
      </c>
      <c r="I102" s="300">
        <f>+'10.ค่าใช้จ่าย(แยกกลุ่ม)'!J90</f>
        <v>218.10116085059553</v>
      </c>
      <c r="J102" s="255">
        <f>+'10.ค่าใช้จ่าย(แยกกลุ่ม)'!K90</f>
        <v>377.20581591750175</v>
      </c>
      <c r="K102" s="255">
        <f>+'10.ค่าใช้จ่าย(แยกกลุ่ม)'!L90</f>
        <v>10.585420302228174</v>
      </c>
      <c r="L102" s="300">
        <f>+'10.ค่าใช้จ่าย(แยกกลุ่ม)'!M90</f>
        <v>551.84886286845187</v>
      </c>
      <c r="M102" s="16" t="str">
        <f>+'10.ค่าใช้จ่าย(แยกกลุ่ม)'!Z90</f>
        <v>วังสามหมอ,รพช.</v>
      </c>
      <c r="N102" s="15">
        <f>+'10.ค่าใช้จ่าย(แยกกลุ่ม)'!AA90</f>
        <v>-3.1960461694832902E-2</v>
      </c>
      <c r="O102" s="15">
        <f>+'10.ค่าใช้จ่าย(แยกกลุ่ม)'!AB90</f>
        <v>-0.11980707648315862</v>
      </c>
      <c r="P102" s="15">
        <f>+'10.ค่าใช้จ่าย(แยกกลุ่ม)'!AC90</f>
        <v>0.16074682813827279</v>
      </c>
      <c r="Q102" s="15">
        <f>+'10.ค่าใช้จ่าย(แยกกลุ่ม)'!AD90</f>
        <v>2.2184460276449207E-2</v>
      </c>
      <c r="R102" s="15">
        <f>+'10.ค่าใช้จ่าย(แยกกลุ่ม)'!AE90</f>
        <v>0.15802109063662698</v>
      </c>
      <c r="S102" s="15">
        <f>+'10.ค่าใช้จ่าย(แยกกลุ่ม)'!AF90</f>
        <v>0.66556669669593915</v>
      </c>
      <c r="T102" s="15">
        <f>+'10.ค่าใช้จ่าย(แยกกลุ่ม)'!AG90</f>
        <v>1.4688913983891387</v>
      </c>
      <c r="U102" s="15">
        <f>+'10.ค่าใช้จ่าย(แยกกลุ่ม)'!AH90</f>
        <v>0.5503333521014433</v>
      </c>
      <c r="V102" s="15">
        <f>+'10.ค่าใช้จ่าย(แยกกลุ่ม)'!AI90</f>
        <v>6.3856980071274216E-2</v>
      </c>
      <c r="W102" s="15">
        <f>+'10.ค่าใช้จ่าย(แยกกลุ่ม)'!AJ90</f>
        <v>-0.61536351810974832</v>
      </c>
      <c r="X102" s="15">
        <f>+'10.ค่าใช้จ่าย(แยกกลุ่ม)'!AK90</f>
        <v>0.57777340074142369</v>
      </c>
    </row>
    <row r="103" spans="1:24">
      <c r="A103" s="255" t="str">
        <f>+'10.ค่าใช้จ่าย(แยกกลุ่ม)'!B91</f>
        <v>น้ำโสม,รพช.</v>
      </c>
      <c r="B103" s="255">
        <f>+'10.ค่าใช้จ่าย(แยกกลุ่ม)'!C91</f>
        <v>9401.6533617267978</v>
      </c>
      <c r="C103" s="255">
        <f>+'10.ค่าใช้จ่าย(แยกกลุ่ม)'!D91</f>
        <v>48.1674956733305</v>
      </c>
      <c r="D103" s="255">
        <f>+'10.ค่าใช้จ่าย(แยกกลุ่ม)'!E91</f>
        <v>1396.2080419528136</v>
      </c>
      <c r="E103" s="255">
        <f>+'10.ค่าใช้จ่าย(แยกกลุ่ม)'!F91</f>
        <v>414.39301298054687</v>
      </c>
      <c r="F103" s="255">
        <f>+'10.ค่าใช้จ่าย(แยกกลุ่ม)'!G91</f>
        <v>601.94663287795095</v>
      </c>
      <c r="G103" s="255">
        <f>+'10.ค่าใช้จ่าย(แยกกลุ่ม)'!H91</f>
        <v>646.35247938170176</v>
      </c>
      <c r="H103" s="255">
        <f>+'10.ค่าใช้จ่าย(แยกกลุ่ม)'!I91</f>
        <v>575.63029128023118</v>
      </c>
      <c r="I103" s="255">
        <f>+'10.ค่าใช้จ่าย(แยกกลุ่ม)'!J91</f>
        <v>86.656015329694796</v>
      </c>
      <c r="J103" s="255">
        <f>+'10.ค่าใช้จ่าย(แยกกลุ่ม)'!K91</f>
        <v>430.33367214163178</v>
      </c>
      <c r="K103" s="255">
        <f>+'10.ค่าใช้จ่าย(แยกกลุ่ม)'!L91</f>
        <v>18.915881135051066</v>
      </c>
      <c r="L103" s="255">
        <f>+'10.ค่าใช้จ่าย(แยกกลุ่ม)'!M91</f>
        <v>342.92466827870277</v>
      </c>
      <c r="M103" s="16" t="str">
        <f>+'10.ค่าใช้จ่าย(แยกกลุ่ม)'!Z91</f>
        <v>น้ำโสม,รพช.</v>
      </c>
      <c r="N103" s="15">
        <f>+'10.ค่าใช้จ่าย(แยกกลุ่ม)'!AA91</f>
        <v>5.435864726703632E-2</v>
      </c>
      <c r="O103" s="15">
        <f>+'10.ค่าใช้จ่าย(แยกกลุ่ม)'!AB91</f>
        <v>-1.2097675717355301E-2</v>
      </c>
      <c r="P103" s="15">
        <f>+'10.ค่าใช้จ่าย(แยกกลุ่ม)'!AC91</f>
        <v>2.2434744629977538E-2</v>
      </c>
      <c r="Q103" s="15">
        <f>+'10.ค่าใช้จ่าย(แยกกลุ่ม)'!AD91</f>
        <v>-0.14870281326194712</v>
      </c>
      <c r="R103" s="15">
        <f>+'10.ค่าใช้จ่าย(แยกกลุ่ม)'!AE91</f>
        <v>-0.13659129140218901</v>
      </c>
      <c r="S103" s="15">
        <f>+'10.ค่าใช้จ่าย(แยกกลุ่ม)'!AF91</f>
        <v>-0.19996019506068635</v>
      </c>
      <c r="T103" s="15">
        <f>+'10.ค่าใช้จ่าย(แยกกลุ่ม)'!AG91</f>
        <v>-0.36758844365721216</v>
      </c>
      <c r="U103" s="15">
        <f>+'10.ค่าใช้จ่าย(แยกกลุ่ม)'!AH91</f>
        <v>-0.38402111111242648</v>
      </c>
      <c r="V103" s="15">
        <f>+'10.ค่าใช้จ่าย(แยกกลุ่ม)'!AI91</f>
        <v>0.21369677122822009</v>
      </c>
      <c r="W103" s="15">
        <f>+'10.ค่าใช้จ่าย(แยกกลุ่ม)'!AJ91</f>
        <v>-0.31266423402113597</v>
      </c>
      <c r="X103" s="15">
        <f>+'10.ค่าใช้จ่าย(แยกกลุ่ม)'!AK91</f>
        <v>-1.9555069379223952E-2</v>
      </c>
    </row>
    <row r="104" spans="1:24">
      <c r="A104" s="255" t="str">
        <f>+'10.ค่าใช้จ่าย(แยกกลุ่ม)'!B119</f>
        <v>หนองหาน,รพช.</v>
      </c>
      <c r="B104" s="255">
        <f>+'10.ค่าใช้จ่าย(แยกกลุ่ม)'!C119</f>
        <v>7108.5030730189274</v>
      </c>
      <c r="C104" s="255">
        <f>+'10.ค่าใช้จ่าย(แยกกลุ่ม)'!D119</f>
        <v>57.796716152544981</v>
      </c>
      <c r="D104" s="255">
        <f>+'10.ค่าใช้จ่าย(แยกกลุ่ม)'!E119</f>
        <v>1764.5146950255396</v>
      </c>
      <c r="E104" s="255">
        <f>+'10.ค่าใช้จ่าย(แยกกลุ่ม)'!F119</f>
        <v>998.21603564835482</v>
      </c>
      <c r="F104" s="255">
        <f>+'10.ค่าใช้จ่าย(แยกกลุ่ม)'!G119</f>
        <v>508.55857632727611</v>
      </c>
      <c r="G104" s="255">
        <f>+'10.ค่าใช้จ่าย(แยกกลุ่ม)'!H119</f>
        <v>478.46497123486932</v>
      </c>
      <c r="H104" s="255">
        <f>+'10.ค่าใช้จ่าย(แยกกลุ่ม)'!I119</f>
        <v>739.21237615405801</v>
      </c>
      <c r="I104" s="255">
        <f>+'10.ค่าใช้จ่าย(แยกกลุ่ม)'!J119</f>
        <v>513.05271951567863</v>
      </c>
      <c r="J104" s="255">
        <f>+'10.ค่าใช้จ่าย(แยกกลุ่ม)'!K119</f>
        <v>317.87963785738339</v>
      </c>
      <c r="K104" s="255">
        <f>+'10.ค่าใช้จ่าย(แยกกลุ่ม)'!L119</f>
        <v>62.105857215431975</v>
      </c>
      <c r="L104" s="255">
        <f>+'10.ค่าใช้จ่าย(แยกกลุ่ม)'!M119</f>
        <v>196.53457076297525</v>
      </c>
      <c r="M104" s="16" t="str">
        <f>+'10.ค่าใช้จ่าย(แยกกลุ่ม)'!Z119</f>
        <v>หนองหาน,รพช.</v>
      </c>
      <c r="N104" s="15">
        <f>+'10.ค่าใช้จ่าย(แยกกลุ่ม)'!AA119</f>
        <v>1.7400100410703861E-2</v>
      </c>
      <c r="O104" s="15">
        <f>+'10.ค่าใช้จ่าย(แยกกลุ่ม)'!AB119</f>
        <v>0.24570368323534977</v>
      </c>
      <c r="P104" s="15">
        <f>+'10.ค่าใช้จ่าย(แยกกลุ่ม)'!AC119</f>
        <v>0.14846996309410374</v>
      </c>
      <c r="Q104" s="15">
        <f>+'10.ค่าใช้จ่าย(แยกกลุ่ม)'!AD119</f>
        <v>0.3882042536453707</v>
      </c>
      <c r="R104" s="15">
        <f>+'10.ค่าใช้จ่าย(แยกกลุ่ม)'!AE119</f>
        <v>-5.7692408373318065E-2</v>
      </c>
      <c r="S104" s="15">
        <f>+'10.ค่าใช้จ่าย(แยกกลุ่ม)'!AF119</f>
        <v>0.10579664733919483</v>
      </c>
      <c r="T104" s="15">
        <f>+'10.ค่าใช้จ่าย(แยกกลุ่ม)'!AG119</f>
        <v>0.18286257413929938</v>
      </c>
      <c r="U104" s="15">
        <f>+'10.ค่าใช้จ่าย(แยกกลุ่ม)'!AH119</f>
        <v>4.0931258470732292E-2</v>
      </c>
      <c r="V104" s="15">
        <f>+'10.ค่าใช้จ่าย(แยกกลุ่ม)'!AI119</f>
        <v>0.14931693897172596</v>
      </c>
      <c r="W104" s="15">
        <f>+'10.ค่าใช้จ่าย(แยกกลุ่ม)'!AJ119</f>
        <v>0.93692470207898471</v>
      </c>
      <c r="X104" s="15">
        <f>+'10.ค่าใช้จ่าย(แยกกลุ่ม)'!AK119</f>
        <v>0.61373404226728079</v>
      </c>
    </row>
    <row r="105" spans="1:24">
      <c r="A105" s="255" t="str">
        <f>+'10.ค่าใช้จ่าย(แยกกลุ่ม)'!B120</f>
        <v>บ้านผือ,รพช.</v>
      </c>
      <c r="B105" s="255">
        <f>+'10.ค่าใช้จ่าย(แยกกลุ่ม)'!C120</f>
        <v>4808.5340275959543</v>
      </c>
      <c r="C105" s="255">
        <f>+'10.ค่าใช้จ่าย(แยกกลุ่ม)'!D120</f>
        <v>3.3945984576496113</v>
      </c>
      <c r="D105" s="255">
        <f>+'10.ค่าใช้จ่าย(แยกกลุ่ม)'!E120</f>
        <v>1036.8525883038083</v>
      </c>
      <c r="E105" s="255">
        <f>+'10.ค่าใช้จ่าย(แยกกลุ่ม)'!F120</f>
        <v>453.66540163906672</v>
      </c>
      <c r="F105" s="255">
        <f>+'10.ค่าใช้จ่าย(แยกกลุ่ม)'!G120</f>
        <v>291.63422061427354</v>
      </c>
      <c r="G105" s="255">
        <f>+'10.ค่าใช้จ่าย(แยกกลุ่ม)'!H120</f>
        <v>228.82237962433962</v>
      </c>
      <c r="H105" s="255">
        <f>+'10.ค่าใช้จ่าย(แยกกลุ่ม)'!I120</f>
        <v>290.02251834330309</v>
      </c>
      <c r="I105" s="300">
        <f>+'10.ค่าใช้จ่าย(แยกกลุ่ม)'!J120</f>
        <v>465.00270495070566</v>
      </c>
      <c r="J105" s="255">
        <f>+'10.ค่าใช้จ่าย(แยกกลุ่ม)'!K120</f>
        <v>200.35824241415207</v>
      </c>
      <c r="K105" s="255">
        <f>+'10.ค่าใช้จ่าย(แยกกลุ่ม)'!L120</f>
        <v>0.92622437792351242</v>
      </c>
      <c r="L105" s="255">
        <f>+'10.ค่าใช้จ่าย(แยกกลุ่ม)'!M120</f>
        <v>96.062851849114111</v>
      </c>
      <c r="M105" s="16" t="str">
        <f>+'10.ค่าใช้จ่าย(แยกกลุ่ม)'!Z120</f>
        <v>บ้านผือ,รพช.</v>
      </c>
      <c r="N105" s="15">
        <f>+'10.ค่าใช้จ่าย(แยกกลุ่ม)'!AA120</f>
        <v>-0.31178154496784527</v>
      </c>
      <c r="O105" s="15">
        <f>+'10.ค่าใช้จ่าย(แยกกลุ่ม)'!AB120</f>
        <v>-0.92683556985074544</v>
      </c>
      <c r="P105" s="15">
        <f>+'10.ค่าใช้จ่าย(แยกกลุ่ม)'!AC120</f>
        <v>-0.32514358923711595</v>
      </c>
      <c r="Q105" s="15">
        <f>+'10.ค่าใช้จ่าย(แยกกลุ่ม)'!AD120</f>
        <v>-0.36909424633913318</v>
      </c>
      <c r="R105" s="15">
        <f>+'10.ค่าใช้จ่าย(แยกกลุ่ม)'!AE120</f>
        <v>-0.45963129351276388</v>
      </c>
      <c r="S105" s="15">
        <f>+'10.ค่าใช้จ่าย(แยกกลุ่ม)'!AF120</f>
        <v>-0.47116082589761177</v>
      </c>
      <c r="T105" s="15">
        <f>+'10.ค่าใช้จ่าย(แยกกลุ่ม)'!AG120</f>
        <v>-0.53591580218020352</v>
      </c>
      <c r="U105" s="15">
        <f>+'10.ค่าใช้จ่าย(แยกกลุ่ม)'!AH120</f>
        <v>-5.6557284573869666E-2</v>
      </c>
      <c r="V105" s="15">
        <f>+'10.ค่าใช้จ่าย(แยกกลุ่ม)'!AI120</f>
        <v>-0.2755902094851978</v>
      </c>
      <c r="W105" s="15">
        <f>+'10.ค่าใช้จ่าย(แยกกลุ่ม)'!AJ120</f>
        <v>-0.97111340286239523</v>
      </c>
      <c r="X105" s="15">
        <f>+'10.ค่าใช้จ่าย(แยกกลุ่ม)'!AK120</f>
        <v>-0.21123345564912832</v>
      </c>
    </row>
    <row r="106" spans="1:24">
      <c r="A106" s="255" t="str">
        <f>+'10.ค่าใช้จ่าย(แยกกลุ่ม)'!B121</f>
        <v>เพ็ญ,รพช.</v>
      </c>
      <c r="B106" s="255">
        <f>+'10.ค่าใช้จ่าย(แยกกลุ่ม)'!C121</f>
        <v>7296.4670577294592</v>
      </c>
      <c r="C106" s="255">
        <f>+'10.ค่าใช้จ่าย(แยกกลุ่ม)'!D121</f>
        <v>58.566399791016039</v>
      </c>
      <c r="D106" s="300">
        <f>+'10.ค่าใช้จ่าย(แยกกลุ่ม)'!E121</f>
        <v>1632.5135925115628</v>
      </c>
      <c r="E106" s="255">
        <f>+'10.ค่าใช้จ่าย(แยกกลุ่ม)'!F121</f>
        <v>673.44317287753108</v>
      </c>
      <c r="F106" s="255">
        <f>+'10.ค่าใช้จ่าย(แยกกลุ่ม)'!G121</f>
        <v>354.81305473454046</v>
      </c>
      <c r="G106" s="255">
        <f>+'10.ค่าใช้จ่าย(แยกกลุ่ม)'!H121</f>
        <v>473.68427639393258</v>
      </c>
      <c r="H106" s="300">
        <f>+'10.ค่าใช้จ่าย(แยกกลุ่ม)'!I121</f>
        <v>1129.1858987111361</v>
      </c>
      <c r="I106" s="255">
        <f>+'10.ค่าใช้จ่าย(แยกกลุ่ม)'!J121</f>
        <v>572.24764864890687</v>
      </c>
      <c r="J106" s="300">
        <f>+'10.ค่าใช้จ่าย(แยกกลุ่ม)'!K121</f>
        <v>353.33215908192352</v>
      </c>
      <c r="K106" s="255">
        <f>+'10.ค่าใช้จ่าย(แยกกลุ่ม)'!L121</f>
        <v>36.678590102123401</v>
      </c>
      <c r="L106" s="255">
        <f>+'10.ค่าใช้จ่าย(แยกกลุ่ม)'!M121</f>
        <v>322.66072490804009</v>
      </c>
      <c r="M106" s="16" t="str">
        <f>+'10.ค่าใช้จ่าย(แยกกลุ่ม)'!Z121</f>
        <v>เพ็ญ,รพช.</v>
      </c>
      <c r="N106" s="15">
        <f>+'10.ค่าใช้จ่าย(แยกกลุ่ม)'!AA121</f>
        <v>4.430232932637277E-2</v>
      </c>
      <c r="O106" s="15">
        <f>+'10.ค่าใช้จ่าย(แยกกลุ่ม)'!AB121</f>
        <v>0.26229282198224319</v>
      </c>
      <c r="P106" s="15">
        <f>+'10.ค่าใช้จ่าย(แยกกลุ่ม)'!AC121</f>
        <v>6.2554384289352741E-2</v>
      </c>
      <c r="Q106" s="15">
        <f>+'10.ค่าใช้จ่าย(แยกกลุ่ม)'!AD121</f>
        <v>-6.3452555568486363E-2</v>
      </c>
      <c r="R106" s="15">
        <f>+'10.ค่าใช้จ่าย(แยกกลุ่ม)'!AE121</f>
        <v>-0.34256730562056459</v>
      </c>
      <c r="S106" s="15">
        <f>+'10.ค่าใช้จ่าย(แยกกลุ่ม)'!AF121</f>
        <v>9.4747821103460611E-2</v>
      </c>
      <c r="T106" s="15">
        <f>+'10.ค่าใช้จ่าย(แยกกลุ่ม)'!AG121</f>
        <v>0.80688497909143175</v>
      </c>
      <c r="U106" s="15">
        <f>+'10.ค่าใช้จ่าย(แยกกลุ่ม)'!AH121</f>
        <v>0.16103168818077124</v>
      </c>
      <c r="V106" s="15">
        <f>+'10.ค่าใช้จ่าย(แยกกลุ่ม)'!AI121</f>
        <v>0.27749810668432845</v>
      </c>
      <c r="W106" s="15">
        <f>+'10.ค่าใช้จ่าย(แยกกลุ่ม)'!AJ121</f>
        <v>0.14391251311123901</v>
      </c>
      <c r="X106" s="15">
        <f>+'10.ค่าใช้จ่าย(แยกกลุ่ม)'!AK121</f>
        <v>1.6493486304488578</v>
      </c>
    </row>
    <row r="107" spans="1:24">
      <c r="A107" s="255" t="str">
        <f>+'10.ค่าใช้จ่าย(แยกกลุ่ม)'!B124</f>
        <v>สมเด็จพระยุพราชบ้านดุง,รพช.</v>
      </c>
      <c r="B107" s="255">
        <f>+'10.ค่าใช้จ่าย(แยกกลุ่ม)'!C124</f>
        <v>5162.8854037683877</v>
      </c>
      <c r="C107" s="255">
        <f>+'10.ค่าใช้จ่าย(แยกกลุ่ม)'!D124</f>
        <v>29.19940717570968</v>
      </c>
      <c r="D107" s="255">
        <f>+'10.ค่าใช้จ่าย(แยกกลุ่ม)'!E124</f>
        <v>1286.389378719005</v>
      </c>
      <c r="E107" s="255">
        <f>+'10.ค่าใช้จ่าย(แยกกลุ่ม)'!F124</f>
        <v>810.28874239829395</v>
      </c>
      <c r="F107" s="255">
        <f>+'10.ค่าใช้จ่าย(แยกกลุ่ม)'!G124</f>
        <v>696.16762416408176</v>
      </c>
      <c r="G107" s="255">
        <f>+'10.ค่าใช้จ่าย(แยกกลุ่ม)'!H124</f>
        <v>378.45275739652669</v>
      </c>
      <c r="H107" s="255">
        <f>+'10.ค่าใช้จ่าย(แยกกลุ่ม)'!I124</f>
        <v>801.3331427882365</v>
      </c>
      <c r="I107" s="255">
        <f>+'10.ค่าใช้จ่าย(แยกกลุ่ม)'!J124</f>
        <v>383.61848209488846</v>
      </c>
      <c r="J107" s="255">
        <f>+'10.ค่าใช้จ่าย(แยกกลุ่ม)'!K124</f>
        <v>208.67570193137124</v>
      </c>
      <c r="K107" s="255">
        <f>+'10.ค่าใช้จ่าย(แยกกลุ่ม)'!L124</f>
        <v>8.1330497762547367</v>
      </c>
      <c r="L107" s="255">
        <f>+'10.ค่าใช้จ่าย(แยกกลุ่ม)'!M124</f>
        <v>37.427437029830941</v>
      </c>
      <c r="M107" s="16" t="str">
        <f>+'10.ค่าใช้จ่าย(แยกกลุ่ม)'!Z124</f>
        <v>สมเด็จพระยุพราชบ้านดุง,รพช.</v>
      </c>
      <c r="N107" s="15">
        <f>+'10.ค่าใช้จ่าย(แยกกลุ่ม)'!AA124</f>
        <v>-0.26106522368398943</v>
      </c>
      <c r="O107" s="15">
        <f>+'10.ค่าใช้จ่าย(แยกกลุ่ม)'!AB124</f>
        <v>-0.37065958953329575</v>
      </c>
      <c r="P107" s="15">
        <f>+'10.ค่าใช้จ่าย(แยกกลุ่ม)'!AC124</f>
        <v>-0.16272753836109077</v>
      </c>
      <c r="Q107" s="15">
        <f>+'10.ค่าใช้จ่าย(แยกกลุ่ม)'!AD124</f>
        <v>0.12685655079430463</v>
      </c>
      <c r="R107" s="15">
        <f>+'10.ค่าใช้จ่าย(แยกกลุ่ม)'!AE124</f>
        <v>0.28992817706875568</v>
      </c>
      <c r="S107" s="15">
        <f>+'10.ค่าใช้จ่าย(แยกกลุ่ม)'!AF124</f>
        <v>-0.12534497723988397</v>
      </c>
      <c r="T107" s="15">
        <f>+'10.ค่าใช้จ่าย(แยกกลุ่ม)'!AG124</f>
        <v>0.28226611809876517</v>
      </c>
      <c r="U107" s="15">
        <f>+'10.ค่าใช้จ่าย(แยกกลุ่ม)'!AH124</f>
        <v>-0.22167751158862867</v>
      </c>
      <c r="V107" s="15">
        <f>+'10.ค่าใช้จ่าย(แยกกลุ่ม)'!AI124</f>
        <v>-0.24551782996197585</v>
      </c>
      <c r="W107" s="15">
        <f>+'10.ค่าใช้จ่าย(แยกกลุ่ม)'!AJ124</f>
        <v>-0.74635073532240936</v>
      </c>
      <c r="X107" s="15">
        <f>+'10.ค่าใช้จ่าย(แยกกลุ่ม)'!AK124</f>
        <v>-0.6926854699639875</v>
      </c>
    </row>
    <row r="108" spans="1:24">
      <c r="A108" s="255" t="str">
        <f>+'10.ค่าใช้จ่าย(แยกกลุ่ม)'!B131</f>
        <v>กุมภวาปี,รพท.</v>
      </c>
      <c r="B108" s="255">
        <f>+'10.ค่าใช้จ่าย(แยกกลุ่ม)'!C131</f>
        <v>6484.5118699043869</v>
      </c>
      <c r="C108" s="255">
        <f>+'10.ค่าใช้จ่าย(แยกกลุ่ม)'!D131</f>
        <v>63.538510420854792</v>
      </c>
      <c r="D108" s="255">
        <f>+'10.ค่าใช้จ่าย(แยกกลุ่ม)'!E131</f>
        <v>1819.378385996348</v>
      </c>
      <c r="E108" s="255">
        <f>+'10.ค่าใช้จ่าย(แยกกลุ่ม)'!F131</f>
        <v>1051.7442920028161</v>
      </c>
      <c r="F108" s="255">
        <f>+'10.ค่าใช้จ่าย(แยกกลุ่ม)'!G131</f>
        <v>225.30786522830368</v>
      </c>
      <c r="G108" s="255">
        <f>+'10.ค่าใช้จ่าย(แยกกลุ่ม)'!H131</f>
        <v>307.3793753068461</v>
      </c>
      <c r="H108" s="255">
        <f>+'10.ค่าใช้จ่าย(แยกกลุ่ม)'!I131</f>
        <v>866.72999909795078</v>
      </c>
      <c r="I108" s="255">
        <f>+'10.ค่าใช้จ่าย(แยกกลุ่ม)'!J131</f>
        <v>392.73840200007197</v>
      </c>
      <c r="J108" s="255">
        <f>+'10.ค่าใช้จ่าย(แยกกลุ่ม)'!K131</f>
        <v>359.52737120550938</v>
      </c>
      <c r="K108" s="255">
        <f>+'10.ค่าใช้จ่าย(แยกกลุ่ม)'!L131</f>
        <v>35.595583383232636</v>
      </c>
      <c r="L108" s="255">
        <f>+'10.ค่าใช้จ่าย(แยกกลุ่ม)'!M131</f>
        <v>154.91447144941245</v>
      </c>
      <c r="M108" s="16" t="str">
        <f>+'10.ค่าใช้จ่าย(แยกกลุ่ม)'!Z131</f>
        <v>กุมภวาปี,รพท.</v>
      </c>
      <c r="N108" s="15">
        <f>+'10.ค่าใช้จ่าย(แยกกลุ่ม)'!AA131</f>
        <v>-9.3196417107685448E-2</v>
      </c>
      <c r="O108" s="15">
        <f>+'10.ค่าใช้จ่าย(แยกกลุ่ม)'!AB131</f>
        <v>-5.2405904481096922E-2</v>
      </c>
      <c r="P108" s="15">
        <f>+'10.ค่าใช้จ่าย(แยกกลุ่ม)'!AC131</f>
        <v>-0.19610188065814774</v>
      </c>
      <c r="Q108" s="15">
        <f>+'10.ค่าใช้จ่าย(แยกกลุ่ม)'!AD131</f>
        <v>-0.20004001277779188</v>
      </c>
      <c r="R108" s="15">
        <f>+'10.ค่าใช้จ่าย(แยกกลุ่ม)'!AE131</f>
        <v>-0.45869888605698206</v>
      </c>
      <c r="S108" s="15">
        <f>+'10.ค่าใช้จ่าย(แยกกลุ่ม)'!AF131</f>
        <v>-0.29497101583923735</v>
      </c>
      <c r="T108" s="15">
        <f>+'10.ค่าใช้จ่าย(แยกกลุ่ม)'!AG131</f>
        <v>-0.16772371219241408</v>
      </c>
      <c r="U108" s="15">
        <f>+'10.ค่าใช้จ่าย(แยกกลุ่ม)'!AH131</f>
        <v>-0.3047847972885141</v>
      </c>
      <c r="V108" s="15">
        <f>+'10.ค่าใช้จ่าย(แยกกลุ่ม)'!AI131</f>
        <v>5.1870910547750781E-2</v>
      </c>
      <c r="W108" s="15">
        <f>+'10.ค่าใช้จ่าย(แยกกลุ่ม)'!AJ131</f>
        <v>-0.11842299922163908</v>
      </c>
      <c r="X108" s="15">
        <f>+'10.ค่าใช้จ่าย(แยกกลุ่ม)'!AK131</f>
        <v>0.25902796614210483</v>
      </c>
    </row>
    <row r="109" spans="1:24">
      <c r="A109" s="255" t="str">
        <f>+'10.ค่าใช้จ่าย(แยกกลุ่ม)'!B150</f>
        <v>อุดรธานี,รพศ.</v>
      </c>
      <c r="B109" s="255">
        <f>+'10.ค่าใช้จ่าย(แยกกลุ่ม)'!C150</f>
        <v>7048.2759329682258</v>
      </c>
      <c r="C109" s="255">
        <f>+'10.ค่าใช้จ่าย(แยกกลุ่ม)'!D150</f>
        <v>56.838307477719084</v>
      </c>
      <c r="D109" s="255">
        <f>+'10.ค่าใช้จ่าย(แยกกลุ่ม)'!E150</f>
        <v>3927.7528251859976</v>
      </c>
      <c r="E109" s="255">
        <f>+'10.ค่าใช้จ่าย(แยกกลุ่ม)'!F150</f>
        <v>2475.2102671204234</v>
      </c>
      <c r="F109" s="255">
        <f>+'10.ค่าใช้จ่าย(แยกกลุ่ม)'!G150</f>
        <v>69.694323233992677</v>
      </c>
      <c r="G109" s="255">
        <f>+'10.ค่าใช้จ่าย(แยกกลุ่ม)'!H150</f>
        <v>443.20653549794281</v>
      </c>
      <c r="H109" s="255">
        <f>+'10.ค่าใช้จ่าย(แยกกลุ่ม)'!I150</f>
        <v>682.10253592866104</v>
      </c>
      <c r="I109" s="255">
        <f>+'10.ค่าใช้จ่าย(แยกกลุ่ม)'!J150</f>
        <v>657.04006370623017</v>
      </c>
      <c r="J109" s="255">
        <f>+'10.ค่าใช้จ่าย(แยกกลุ่ม)'!K150</f>
        <v>291.16652272664669</v>
      </c>
      <c r="K109" s="255">
        <f>+'10.ค่าใช้จ่าย(แยกกลุ่ม)'!L150</f>
        <v>16.181622054776337</v>
      </c>
      <c r="L109" s="255">
        <f>+'10.ค่าใช้จ่าย(แยกกลุ่ม)'!M150</f>
        <v>123.29951223665464</v>
      </c>
      <c r="M109" s="16" t="str">
        <f>+'10.ค่าใช้จ่าย(แยกกลุ่ม)'!Z150</f>
        <v>อุดรธานี,รพศ.</v>
      </c>
      <c r="N109" s="15">
        <f>+'10.ค่าใช้จ่าย(แยกกลุ่ม)'!AA150</f>
        <v>3.5207688947247233E-2</v>
      </c>
      <c r="O109" s="15">
        <f>+'10.ค่าใช้จ่าย(แยกกลุ่ม)'!AB150</f>
        <v>0.11890378246680475</v>
      </c>
      <c r="P109" s="15">
        <f>+'10.ค่าใช้จ่าย(แยกกลุ่ม)'!AC150</f>
        <v>1.8009121183051507E-2</v>
      </c>
      <c r="Q109" s="15">
        <f>+'10.ค่าใช้จ่าย(แยกกลุ่ม)'!AD150</f>
        <v>-2.1615399792787208E-2</v>
      </c>
      <c r="R109" s="15">
        <f>+'10.ค่าใช้จ่าย(แยกกลุ่ม)'!AE150</f>
        <v>-0.38500550962377816</v>
      </c>
      <c r="S109" s="15">
        <f>+'10.ค่าใช้จ่าย(แยกกลุ่ม)'!AF150</f>
        <v>0.10092017488546697</v>
      </c>
      <c r="T109" s="15">
        <f>+'10.ค่าใช้จ่าย(แยกกลุ่ม)'!AG150</f>
        <v>-0.17951955941278744</v>
      </c>
      <c r="U109" s="15">
        <f>+'10.ค่าใช้จ่าย(แยกกลุ่ม)'!AH150</f>
        <v>1.8960381408864583E-2</v>
      </c>
      <c r="V109" s="15">
        <f>+'10.ค่าใช้จ่าย(แยกกลุ่ม)'!AI150</f>
        <v>-7.0422832602380872E-2</v>
      </c>
      <c r="W109" s="15">
        <f>+'10.ค่าใช้จ่าย(แยกกลุ่ม)'!AJ150</f>
        <v>0.61399604010296904</v>
      </c>
      <c r="X109" s="15">
        <f>+'10.ค่าใช้จ่าย(แยกกลุ่ม)'!AK150</f>
        <v>0.56914566282085477</v>
      </c>
    </row>
  </sheetData>
  <mergeCells count="28">
    <mergeCell ref="N78:X78"/>
    <mergeCell ref="N87:X87"/>
    <mergeCell ref="N2:X2"/>
    <mergeCell ref="N17:X17"/>
    <mergeCell ref="N28:X28"/>
    <mergeCell ref="N45:X45"/>
    <mergeCell ref="N66:X66"/>
    <mergeCell ref="A28:A29"/>
    <mergeCell ref="M28:M29"/>
    <mergeCell ref="A45:A46"/>
    <mergeCell ref="M45:M46"/>
    <mergeCell ref="B87:L87"/>
    <mergeCell ref="A2:A3"/>
    <mergeCell ref="M2:M3"/>
    <mergeCell ref="A17:A18"/>
    <mergeCell ref="M17:M18"/>
    <mergeCell ref="A87:A88"/>
    <mergeCell ref="M87:M88"/>
    <mergeCell ref="B2:L2"/>
    <mergeCell ref="B17:L17"/>
    <mergeCell ref="B28:L28"/>
    <mergeCell ref="B45:L45"/>
    <mergeCell ref="B66:L66"/>
    <mergeCell ref="B78:L78"/>
    <mergeCell ref="A66:A67"/>
    <mergeCell ref="M66:M67"/>
    <mergeCell ref="A78:A79"/>
    <mergeCell ref="M78:M79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9" tint="0.39997558519241921"/>
  </sheetPr>
  <dimension ref="A1:K35"/>
  <sheetViews>
    <sheetView topLeftCell="A37" zoomScale="60" zoomScaleNormal="60" zoomScaleSheetLayoutView="76" workbookViewId="0">
      <selection activeCell="K50" sqref="K50"/>
    </sheetView>
  </sheetViews>
  <sheetFormatPr defaultColWidth="9" defaultRowHeight="13.2"/>
  <cols>
    <col min="1" max="1" width="20.5546875" style="36" customWidth="1"/>
    <col min="2" max="2" width="22.44140625" style="36" customWidth="1"/>
    <col min="3" max="4" width="16.5546875" style="36" customWidth="1"/>
    <col min="5" max="8" width="13" style="36" customWidth="1"/>
    <col min="9" max="11" width="16.5546875" style="36" customWidth="1"/>
    <col min="12" max="256" width="9" style="36"/>
    <col min="257" max="257" width="20.5546875" style="36" customWidth="1"/>
    <col min="258" max="260" width="16.5546875" style="36" customWidth="1"/>
    <col min="261" max="264" width="13" style="36" customWidth="1"/>
    <col min="265" max="267" width="16.5546875" style="36" customWidth="1"/>
    <col min="268" max="512" width="9" style="36"/>
    <col min="513" max="513" width="20.5546875" style="36" customWidth="1"/>
    <col min="514" max="516" width="16.5546875" style="36" customWidth="1"/>
    <col min="517" max="520" width="13" style="36" customWidth="1"/>
    <col min="521" max="523" width="16.5546875" style="36" customWidth="1"/>
    <col min="524" max="768" width="9" style="36"/>
    <col min="769" max="769" width="20.5546875" style="36" customWidth="1"/>
    <col min="770" max="772" width="16.5546875" style="36" customWidth="1"/>
    <col min="773" max="776" width="13" style="36" customWidth="1"/>
    <col min="777" max="779" width="16.5546875" style="36" customWidth="1"/>
    <col min="780" max="1024" width="9" style="36"/>
    <col min="1025" max="1025" width="20.5546875" style="36" customWidth="1"/>
    <col min="1026" max="1028" width="16.5546875" style="36" customWidth="1"/>
    <col min="1029" max="1032" width="13" style="36" customWidth="1"/>
    <col min="1033" max="1035" width="16.5546875" style="36" customWidth="1"/>
    <col min="1036" max="1280" width="9" style="36"/>
    <col min="1281" max="1281" width="20.5546875" style="36" customWidth="1"/>
    <col min="1282" max="1284" width="16.5546875" style="36" customWidth="1"/>
    <col min="1285" max="1288" width="13" style="36" customWidth="1"/>
    <col min="1289" max="1291" width="16.5546875" style="36" customWidth="1"/>
    <col min="1292" max="1536" width="9" style="36"/>
    <col min="1537" max="1537" width="20.5546875" style="36" customWidth="1"/>
    <col min="1538" max="1540" width="16.5546875" style="36" customWidth="1"/>
    <col min="1541" max="1544" width="13" style="36" customWidth="1"/>
    <col min="1545" max="1547" width="16.5546875" style="36" customWidth="1"/>
    <col min="1548" max="1792" width="9" style="36"/>
    <col min="1793" max="1793" width="20.5546875" style="36" customWidth="1"/>
    <col min="1794" max="1796" width="16.5546875" style="36" customWidth="1"/>
    <col min="1797" max="1800" width="13" style="36" customWidth="1"/>
    <col min="1801" max="1803" width="16.5546875" style="36" customWidth="1"/>
    <col min="1804" max="2048" width="9" style="36"/>
    <col min="2049" max="2049" width="20.5546875" style="36" customWidth="1"/>
    <col min="2050" max="2052" width="16.5546875" style="36" customWidth="1"/>
    <col min="2053" max="2056" width="13" style="36" customWidth="1"/>
    <col min="2057" max="2059" width="16.5546875" style="36" customWidth="1"/>
    <col min="2060" max="2304" width="9" style="36"/>
    <col min="2305" max="2305" width="20.5546875" style="36" customWidth="1"/>
    <col min="2306" max="2308" width="16.5546875" style="36" customWidth="1"/>
    <col min="2309" max="2312" width="13" style="36" customWidth="1"/>
    <col min="2313" max="2315" width="16.5546875" style="36" customWidth="1"/>
    <col min="2316" max="2560" width="9" style="36"/>
    <col min="2561" max="2561" width="20.5546875" style="36" customWidth="1"/>
    <col min="2562" max="2564" width="16.5546875" style="36" customWidth="1"/>
    <col min="2565" max="2568" width="13" style="36" customWidth="1"/>
    <col min="2569" max="2571" width="16.5546875" style="36" customWidth="1"/>
    <col min="2572" max="2816" width="9" style="36"/>
    <col min="2817" max="2817" width="20.5546875" style="36" customWidth="1"/>
    <col min="2818" max="2820" width="16.5546875" style="36" customWidth="1"/>
    <col min="2821" max="2824" width="13" style="36" customWidth="1"/>
    <col min="2825" max="2827" width="16.5546875" style="36" customWidth="1"/>
    <col min="2828" max="3072" width="9" style="36"/>
    <col min="3073" max="3073" width="20.5546875" style="36" customWidth="1"/>
    <col min="3074" max="3076" width="16.5546875" style="36" customWidth="1"/>
    <col min="3077" max="3080" width="13" style="36" customWidth="1"/>
    <col min="3081" max="3083" width="16.5546875" style="36" customWidth="1"/>
    <col min="3084" max="3328" width="9" style="36"/>
    <col min="3329" max="3329" width="20.5546875" style="36" customWidth="1"/>
    <col min="3330" max="3332" width="16.5546875" style="36" customWidth="1"/>
    <col min="3333" max="3336" width="13" style="36" customWidth="1"/>
    <col min="3337" max="3339" width="16.5546875" style="36" customWidth="1"/>
    <col min="3340" max="3584" width="9" style="36"/>
    <col min="3585" max="3585" width="20.5546875" style="36" customWidth="1"/>
    <col min="3586" max="3588" width="16.5546875" style="36" customWidth="1"/>
    <col min="3589" max="3592" width="13" style="36" customWidth="1"/>
    <col min="3593" max="3595" width="16.5546875" style="36" customWidth="1"/>
    <col min="3596" max="3840" width="9" style="36"/>
    <col min="3841" max="3841" width="20.5546875" style="36" customWidth="1"/>
    <col min="3842" max="3844" width="16.5546875" style="36" customWidth="1"/>
    <col min="3845" max="3848" width="13" style="36" customWidth="1"/>
    <col min="3849" max="3851" width="16.5546875" style="36" customWidth="1"/>
    <col min="3852" max="4096" width="9" style="36"/>
    <col min="4097" max="4097" width="20.5546875" style="36" customWidth="1"/>
    <col min="4098" max="4100" width="16.5546875" style="36" customWidth="1"/>
    <col min="4101" max="4104" width="13" style="36" customWidth="1"/>
    <col min="4105" max="4107" width="16.5546875" style="36" customWidth="1"/>
    <col min="4108" max="4352" width="9" style="36"/>
    <col min="4353" max="4353" width="20.5546875" style="36" customWidth="1"/>
    <col min="4354" max="4356" width="16.5546875" style="36" customWidth="1"/>
    <col min="4357" max="4360" width="13" style="36" customWidth="1"/>
    <col min="4361" max="4363" width="16.5546875" style="36" customWidth="1"/>
    <col min="4364" max="4608" width="9" style="36"/>
    <col min="4609" max="4609" width="20.5546875" style="36" customWidth="1"/>
    <col min="4610" max="4612" width="16.5546875" style="36" customWidth="1"/>
    <col min="4613" max="4616" width="13" style="36" customWidth="1"/>
    <col min="4617" max="4619" width="16.5546875" style="36" customWidth="1"/>
    <col min="4620" max="4864" width="9" style="36"/>
    <col min="4865" max="4865" width="20.5546875" style="36" customWidth="1"/>
    <col min="4866" max="4868" width="16.5546875" style="36" customWidth="1"/>
    <col min="4869" max="4872" width="13" style="36" customWidth="1"/>
    <col min="4873" max="4875" width="16.5546875" style="36" customWidth="1"/>
    <col min="4876" max="5120" width="9" style="36"/>
    <col min="5121" max="5121" width="20.5546875" style="36" customWidth="1"/>
    <col min="5122" max="5124" width="16.5546875" style="36" customWidth="1"/>
    <col min="5125" max="5128" width="13" style="36" customWidth="1"/>
    <col min="5129" max="5131" width="16.5546875" style="36" customWidth="1"/>
    <col min="5132" max="5376" width="9" style="36"/>
    <col min="5377" max="5377" width="20.5546875" style="36" customWidth="1"/>
    <col min="5378" max="5380" width="16.5546875" style="36" customWidth="1"/>
    <col min="5381" max="5384" width="13" style="36" customWidth="1"/>
    <col min="5385" max="5387" width="16.5546875" style="36" customWidth="1"/>
    <col min="5388" max="5632" width="9" style="36"/>
    <col min="5633" max="5633" width="20.5546875" style="36" customWidth="1"/>
    <col min="5634" max="5636" width="16.5546875" style="36" customWidth="1"/>
    <col min="5637" max="5640" width="13" style="36" customWidth="1"/>
    <col min="5641" max="5643" width="16.5546875" style="36" customWidth="1"/>
    <col min="5644" max="5888" width="9" style="36"/>
    <col min="5889" max="5889" width="20.5546875" style="36" customWidth="1"/>
    <col min="5890" max="5892" width="16.5546875" style="36" customWidth="1"/>
    <col min="5893" max="5896" width="13" style="36" customWidth="1"/>
    <col min="5897" max="5899" width="16.5546875" style="36" customWidth="1"/>
    <col min="5900" max="6144" width="9" style="36"/>
    <col min="6145" max="6145" width="20.5546875" style="36" customWidth="1"/>
    <col min="6146" max="6148" width="16.5546875" style="36" customWidth="1"/>
    <col min="6149" max="6152" width="13" style="36" customWidth="1"/>
    <col min="6153" max="6155" width="16.5546875" style="36" customWidth="1"/>
    <col min="6156" max="6400" width="9" style="36"/>
    <col min="6401" max="6401" width="20.5546875" style="36" customWidth="1"/>
    <col min="6402" max="6404" width="16.5546875" style="36" customWidth="1"/>
    <col min="6405" max="6408" width="13" style="36" customWidth="1"/>
    <col min="6409" max="6411" width="16.5546875" style="36" customWidth="1"/>
    <col min="6412" max="6656" width="9" style="36"/>
    <col min="6657" max="6657" width="20.5546875" style="36" customWidth="1"/>
    <col min="6658" max="6660" width="16.5546875" style="36" customWidth="1"/>
    <col min="6661" max="6664" width="13" style="36" customWidth="1"/>
    <col min="6665" max="6667" width="16.5546875" style="36" customWidth="1"/>
    <col min="6668" max="6912" width="9" style="36"/>
    <col min="6913" max="6913" width="20.5546875" style="36" customWidth="1"/>
    <col min="6914" max="6916" width="16.5546875" style="36" customWidth="1"/>
    <col min="6917" max="6920" width="13" style="36" customWidth="1"/>
    <col min="6921" max="6923" width="16.5546875" style="36" customWidth="1"/>
    <col min="6924" max="7168" width="9" style="36"/>
    <col min="7169" max="7169" width="20.5546875" style="36" customWidth="1"/>
    <col min="7170" max="7172" width="16.5546875" style="36" customWidth="1"/>
    <col min="7173" max="7176" width="13" style="36" customWidth="1"/>
    <col min="7177" max="7179" width="16.5546875" style="36" customWidth="1"/>
    <col min="7180" max="7424" width="9" style="36"/>
    <col min="7425" max="7425" width="20.5546875" style="36" customWidth="1"/>
    <col min="7426" max="7428" width="16.5546875" style="36" customWidth="1"/>
    <col min="7429" max="7432" width="13" style="36" customWidth="1"/>
    <col min="7433" max="7435" width="16.5546875" style="36" customWidth="1"/>
    <col min="7436" max="7680" width="9" style="36"/>
    <col min="7681" max="7681" width="20.5546875" style="36" customWidth="1"/>
    <col min="7682" max="7684" width="16.5546875" style="36" customWidth="1"/>
    <col min="7685" max="7688" width="13" style="36" customWidth="1"/>
    <col min="7689" max="7691" width="16.5546875" style="36" customWidth="1"/>
    <col min="7692" max="7936" width="9" style="36"/>
    <col min="7937" max="7937" width="20.5546875" style="36" customWidth="1"/>
    <col min="7938" max="7940" width="16.5546875" style="36" customWidth="1"/>
    <col min="7941" max="7944" width="13" style="36" customWidth="1"/>
    <col min="7945" max="7947" width="16.5546875" style="36" customWidth="1"/>
    <col min="7948" max="8192" width="9" style="36"/>
    <col min="8193" max="8193" width="20.5546875" style="36" customWidth="1"/>
    <col min="8194" max="8196" width="16.5546875" style="36" customWidth="1"/>
    <col min="8197" max="8200" width="13" style="36" customWidth="1"/>
    <col min="8201" max="8203" width="16.5546875" style="36" customWidth="1"/>
    <col min="8204" max="8448" width="9" style="36"/>
    <col min="8449" max="8449" width="20.5546875" style="36" customWidth="1"/>
    <col min="8450" max="8452" width="16.5546875" style="36" customWidth="1"/>
    <col min="8453" max="8456" width="13" style="36" customWidth="1"/>
    <col min="8457" max="8459" width="16.5546875" style="36" customWidth="1"/>
    <col min="8460" max="8704" width="9" style="36"/>
    <col min="8705" max="8705" width="20.5546875" style="36" customWidth="1"/>
    <col min="8706" max="8708" width="16.5546875" style="36" customWidth="1"/>
    <col min="8709" max="8712" width="13" style="36" customWidth="1"/>
    <col min="8713" max="8715" width="16.5546875" style="36" customWidth="1"/>
    <col min="8716" max="8960" width="9" style="36"/>
    <col min="8961" max="8961" width="20.5546875" style="36" customWidth="1"/>
    <col min="8962" max="8964" width="16.5546875" style="36" customWidth="1"/>
    <col min="8965" max="8968" width="13" style="36" customWidth="1"/>
    <col min="8969" max="8971" width="16.5546875" style="36" customWidth="1"/>
    <col min="8972" max="9216" width="9" style="36"/>
    <col min="9217" max="9217" width="20.5546875" style="36" customWidth="1"/>
    <col min="9218" max="9220" width="16.5546875" style="36" customWidth="1"/>
    <col min="9221" max="9224" width="13" style="36" customWidth="1"/>
    <col min="9225" max="9227" width="16.5546875" style="36" customWidth="1"/>
    <col min="9228" max="9472" width="9" style="36"/>
    <col min="9473" max="9473" width="20.5546875" style="36" customWidth="1"/>
    <col min="9474" max="9476" width="16.5546875" style="36" customWidth="1"/>
    <col min="9477" max="9480" width="13" style="36" customWidth="1"/>
    <col min="9481" max="9483" width="16.5546875" style="36" customWidth="1"/>
    <col min="9484" max="9728" width="9" style="36"/>
    <col min="9729" max="9729" width="20.5546875" style="36" customWidth="1"/>
    <col min="9730" max="9732" width="16.5546875" style="36" customWidth="1"/>
    <col min="9733" max="9736" width="13" style="36" customWidth="1"/>
    <col min="9737" max="9739" width="16.5546875" style="36" customWidth="1"/>
    <col min="9740" max="9984" width="9" style="36"/>
    <col min="9985" max="9985" width="20.5546875" style="36" customWidth="1"/>
    <col min="9986" max="9988" width="16.5546875" style="36" customWidth="1"/>
    <col min="9989" max="9992" width="13" style="36" customWidth="1"/>
    <col min="9993" max="9995" width="16.5546875" style="36" customWidth="1"/>
    <col min="9996" max="10240" width="9" style="36"/>
    <col min="10241" max="10241" width="20.5546875" style="36" customWidth="1"/>
    <col min="10242" max="10244" width="16.5546875" style="36" customWidth="1"/>
    <col min="10245" max="10248" width="13" style="36" customWidth="1"/>
    <col min="10249" max="10251" width="16.5546875" style="36" customWidth="1"/>
    <col min="10252" max="10496" width="9" style="36"/>
    <col min="10497" max="10497" width="20.5546875" style="36" customWidth="1"/>
    <col min="10498" max="10500" width="16.5546875" style="36" customWidth="1"/>
    <col min="10501" max="10504" width="13" style="36" customWidth="1"/>
    <col min="10505" max="10507" width="16.5546875" style="36" customWidth="1"/>
    <col min="10508" max="10752" width="9" style="36"/>
    <col min="10753" max="10753" width="20.5546875" style="36" customWidth="1"/>
    <col min="10754" max="10756" width="16.5546875" style="36" customWidth="1"/>
    <col min="10757" max="10760" width="13" style="36" customWidth="1"/>
    <col min="10761" max="10763" width="16.5546875" style="36" customWidth="1"/>
    <col min="10764" max="11008" width="9" style="36"/>
    <col min="11009" max="11009" width="20.5546875" style="36" customWidth="1"/>
    <col min="11010" max="11012" width="16.5546875" style="36" customWidth="1"/>
    <col min="11013" max="11016" width="13" style="36" customWidth="1"/>
    <col min="11017" max="11019" width="16.5546875" style="36" customWidth="1"/>
    <col min="11020" max="11264" width="9" style="36"/>
    <col min="11265" max="11265" width="20.5546875" style="36" customWidth="1"/>
    <col min="11266" max="11268" width="16.5546875" style="36" customWidth="1"/>
    <col min="11269" max="11272" width="13" style="36" customWidth="1"/>
    <col min="11273" max="11275" width="16.5546875" style="36" customWidth="1"/>
    <col min="11276" max="11520" width="9" style="36"/>
    <col min="11521" max="11521" width="20.5546875" style="36" customWidth="1"/>
    <col min="11522" max="11524" width="16.5546875" style="36" customWidth="1"/>
    <col min="11525" max="11528" width="13" style="36" customWidth="1"/>
    <col min="11529" max="11531" width="16.5546875" style="36" customWidth="1"/>
    <col min="11532" max="11776" width="9" style="36"/>
    <col min="11777" max="11777" width="20.5546875" style="36" customWidth="1"/>
    <col min="11778" max="11780" width="16.5546875" style="36" customWidth="1"/>
    <col min="11781" max="11784" width="13" style="36" customWidth="1"/>
    <col min="11785" max="11787" width="16.5546875" style="36" customWidth="1"/>
    <col min="11788" max="12032" width="9" style="36"/>
    <col min="12033" max="12033" width="20.5546875" style="36" customWidth="1"/>
    <col min="12034" max="12036" width="16.5546875" style="36" customWidth="1"/>
    <col min="12037" max="12040" width="13" style="36" customWidth="1"/>
    <col min="12041" max="12043" width="16.5546875" style="36" customWidth="1"/>
    <col min="12044" max="12288" width="9" style="36"/>
    <col min="12289" max="12289" width="20.5546875" style="36" customWidth="1"/>
    <col min="12290" max="12292" width="16.5546875" style="36" customWidth="1"/>
    <col min="12293" max="12296" width="13" style="36" customWidth="1"/>
    <col min="12297" max="12299" width="16.5546875" style="36" customWidth="1"/>
    <col min="12300" max="12544" width="9" style="36"/>
    <col min="12545" max="12545" width="20.5546875" style="36" customWidth="1"/>
    <col min="12546" max="12548" width="16.5546875" style="36" customWidth="1"/>
    <col min="12549" max="12552" width="13" style="36" customWidth="1"/>
    <col min="12553" max="12555" width="16.5546875" style="36" customWidth="1"/>
    <col min="12556" max="12800" width="9" style="36"/>
    <col min="12801" max="12801" width="20.5546875" style="36" customWidth="1"/>
    <col min="12802" max="12804" width="16.5546875" style="36" customWidth="1"/>
    <col min="12805" max="12808" width="13" style="36" customWidth="1"/>
    <col min="12809" max="12811" width="16.5546875" style="36" customWidth="1"/>
    <col min="12812" max="13056" width="9" style="36"/>
    <col min="13057" max="13057" width="20.5546875" style="36" customWidth="1"/>
    <col min="13058" max="13060" width="16.5546875" style="36" customWidth="1"/>
    <col min="13061" max="13064" width="13" style="36" customWidth="1"/>
    <col min="13065" max="13067" width="16.5546875" style="36" customWidth="1"/>
    <col min="13068" max="13312" width="9" style="36"/>
    <col min="13313" max="13313" width="20.5546875" style="36" customWidth="1"/>
    <col min="13314" max="13316" width="16.5546875" style="36" customWidth="1"/>
    <col min="13317" max="13320" width="13" style="36" customWidth="1"/>
    <col min="13321" max="13323" width="16.5546875" style="36" customWidth="1"/>
    <col min="13324" max="13568" width="9" style="36"/>
    <col min="13569" max="13569" width="20.5546875" style="36" customWidth="1"/>
    <col min="13570" max="13572" width="16.5546875" style="36" customWidth="1"/>
    <col min="13573" max="13576" width="13" style="36" customWidth="1"/>
    <col min="13577" max="13579" width="16.5546875" style="36" customWidth="1"/>
    <col min="13580" max="13824" width="9" style="36"/>
    <col min="13825" max="13825" width="20.5546875" style="36" customWidth="1"/>
    <col min="13826" max="13828" width="16.5546875" style="36" customWidth="1"/>
    <col min="13829" max="13832" width="13" style="36" customWidth="1"/>
    <col min="13833" max="13835" width="16.5546875" style="36" customWidth="1"/>
    <col min="13836" max="14080" width="9" style="36"/>
    <col min="14081" max="14081" width="20.5546875" style="36" customWidth="1"/>
    <col min="14082" max="14084" width="16.5546875" style="36" customWidth="1"/>
    <col min="14085" max="14088" width="13" style="36" customWidth="1"/>
    <col min="14089" max="14091" width="16.5546875" style="36" customWidth="1"/>
    <col min="14092" max="14336" width="9" style="36"/>
    <col min="14337" max="14337" width="20.5546875" style="36" customWidth="1"/>
    <col min="14338" max="14340" width="16.5546875" style="36" customWidth="1"/>
    <col min="14341" max="14344" width="13" style="36" customWidth="1"/>
    <col min="14345" max="14347" width="16.5546875" style="36" customWidth="1"/>
    <col min="14348" max="14592" width="9" style="36"/>
    <col min="14593" max="14593" width="20.5546875" style="36" customWidth="1"/>
    <col min="14594" max="14596" width="16.5546875" style="36" customWidth="1"/>
    <col min="14597" max="14600" width="13" style="36" customWidth="1"/>
    <col min="14601" max="14603" width="16.5546875" style="36" customWidth="1"/>
    <col min="14604" max="14848" width="9" style="36"/>
    <col min="14849" max="14849" width="20.5546875" style="36" customWidth="1"/>
    <col min="14850" max="14852" width="16.5546875" style="36" customWidth="1"/>
    <col min="14853" max="14856" width="13" style="36" customWidth="1"/>
    <col min="14857" max="14859" width="16.5546875" style="36" customWidth="1"/>
    <col min="14860" max="15104" width="9" style="36"/>
    <col min="15105" max="15105" width="20.5546875" style="36" customWidth="1"/>
    <col min="15106" max="15108" width="16.5546875" style="36" customWidth="1"/>
    <col min="15109" max="15112" width="13" style="36" customWidth="1"/>
    <col min="15113" max="15115" width="16.5546875" style="36" customWidth="1"/>
    <col min="15116" max="15360" width="9" style="36"/>
    <col min="15361" max="15361" width="20.5546875" style="36" customWidth="1"/>
    <col min="15362" max="15364" width="16.5546875" style="36" customWidth="1"/>
    <col min="15365" max="15368" width="13" style="36" customWidth="1"/>
    <col min="15369" max="15371" width="16.5546875" style="36" customWidth="1"/>
    <col min="15372" max="15616" width="9" style="36"/>
    <col min="15617" max="15617" width="20.5546875" style="36" customWidth="1"/>
    <col min="15618" max="15620" width="16.5546875" style="36" customWidth="1"/>
    <col min="15621" max="15624" width="13" style="36" customWidth="1"/>
    <col min="15625" max="15627" width="16.5546875" style="36" customWidth="1"/>
    <col min="15628" max="15872" width="9" style="36"/>
    <col min="15873" max="15873" width="20.5546875" style="36" customWidth="1"/>
    <col min="15874" max="15876" width="16.5546875" style="36" customWidth="1"/>
    <col min="15877" max="15880" width="13" style="36" customWidth="1"/>
    <col min="15881" max="15883" width="16.5546875" style="36" customWidth="1"/>
    <col min="15884" max="16128" width="9" style="36"/>
    <col min="16129" max="16129" width="20.5546875" style="36" customWidth="1"/>
    <col min="16130" max="16132" width="16.5546875" style="36" customWidth="1"/>
    <col min="16133" max="16136" width="13" style="36" customWidth="1"/>
    <col min="16137" max="16139" width="16.5546875" style="36" customWidth="1"/>
    <col min="16140" max="16384" width="9" style="36"/>
  </cols>
  <sheetData>
    <row r="1" spans="1:11" s="27" customFormat="1" ht="15">
      <c r="A1" s="27" t="s">
        <v>1378</v>
      </c>
      <c r="I1" s="27" t="s">
        <v>1378</v>
      </c>
    </row>
    <row r="2" spans="1:11" s="27" customFormat="1" ht="15" customHeight="1">
      <c r="A2" s="438" t="s">
        <v>247</v>
      </c>
      <c r="B2" s="439" t="s">
        <v>135</v>
      </c>
      <c r="C2" s="439"/>
      <c r="D2" s="439"/>
      <c r="E2" s="439"/>
      <c r="F2" s="439"/>
      <c r="G2" s="439"/>
      <c r="H2" s="439"/>
    </row>
    <row r="3" spans="1:11" s="27" customFormat="1" ht="15" customHeight="1">
      <c r="A3" s="438"/>
      <c r="B3" s="28" t="s">
        <v>137</v>
      </c>
      <c r="C3" s="29" t="s">
        <v>253</v>
      </c>
      <c r="D3" s="28" t="s">
        <v>139</v>
      </c>
      <c r="E3" s="28" t="s">
        <v>140</v>
      </c>
      <c r="F3" s="28" t="s">
        <v>141</v>
      </c>
      <c r="G3" s="28" t="s">
        <v>142</v>
      </c>
      <c r="H3" s="28" t="s">
        <v>143</v>
      </c>
    </row>
    <row r="4" spans="1:11" s="27" customFormat="1" ht="15">
      <c r="A4" s="30">
        <v>1</v>
      </c>
      <c r="B4" s="31">
        <f>+'9.รายได้(แยกกลุ่ม)'!C11</f>
        <v>1210.467707771709</v>
      </c>
      <c r="C4" s="31">
        <f>+'9.รายได้(แยกกลุ่ม)'!D11</f>
        <v>396.07141955037383</v>
      </c>
      <c r="D4" s="31">
        <f>+'9.รายได้(แยกกลุ่ม)'!E11</f>
        <v>940.07297207279669</v>
      </c>
      <c r="E4" s="31">
        <f>+'9.รายได้(แยกกลุ่ม)'!F11</f>
        <v>5934.4038255934956</v>
      </c>
      <c r="F4" s="31">
        <f>+'9.รายได้(แยกกลุ่ม)'!G11</f>
        <v>13.614805280582502</v>
      </c>
      <c r="G4" s="31">
        <f>+'9.รายได้(แยกกลุ่ม)'!H11</f>
        <v>63.566788210255154</v>
      </c>
      <c r="H4" s="31">
        <f>+'9.รายได้(แยกกลุ่ม)'!I11</f>
        <v>1518.8239023859473</v>
      </c>
      <c r="I4" s="32"/>
      <c r="K4" s="32"/>
    </row>
    <row r="5" spans="1:11" s="27" customFormat="1" ht="15">
      <c r="A5" s="33">
        <v>2</v>
      </c>
      <c r="B5" s="34">
        <f>+'9.รายได้(แยกกลุ่ม)'!C26</f>
        <v>1312.1135614200714</v>
      </c>
      <c r="C5" s="34">
        <f>+'9.รายได้(แยกกลุ่ม)'!D26</f>
        <v>266.71946897637201</v>
      </c>
      <c r="D5" s="34">
        <f>+'9.รายได้(แยกกลุ่ม)'!E26</f>
        <v>775.97668479103265</v>
      </c>
      <c r="E5" s="34">
        <f>+'9.รายได้(แยกกลุ่ม)'!F26</f>
        <v>2336.0300596641728</v>
      </c>
      <c r="F5" s="34">
        <f>+'9.รายได้(แยกกลุ่ม)'!G26</f>
        <v>15.000891310143242</v>
      </c>
      <c r="G5" s="34">
        <f>+'9.รายได้(แยกกลุ่ม)'!H26</f>
        <v>46.556934663054946</v>
      </c>
      <c r="H5" s="34">
        <f>+'9.รายได้(แยกกลุ่ม)'!I26</f>
        <v>951.6166444546127</v>
      </c>
      <c r="I5" s="32"/>
      <c r="K5" s="32"/>
    </row>
    <row r="6" spans="1:11" s="27" customFormat="1" ht="15">
      <c r="A6" s="33">
        <v>3</v>
      </c>
      <c r="B6" s="34">
        <f>+'9.รายได้(แยกกลุ่ม)'!C44</f>
        <v>1201.3235453420075</v>
      </c>
      <c r="C6" s="34">
        <f>+'9.รายได้(แยกกลุ่ม)'!D44</f>
        <v>233.49649615399582</v>
      </c>
      <c r="D6" s="34">
        <f>+'9.รายได้(แยกกลุ่ม)'!E44</f>
        <v>852.86915226112717</v>
      </c>
      <c r="E6" s="34">
        <f>+'9.รายได้(แยกกลุ่ม)'!F44</f>
        <v>2617.3519309322769</v>
      </c>
      <c r="F6" s="34">
        <f>+'9.รายได้(แยกกลุ่ม)'!G44</f>
        <v>7.8131446672969638</v>
      </c>
      <c r="G6" s="34">
        <f>+'9.รายได้(แยกกลุ่ม)'!H44</f>
        <v>41.149006312679404</v>
      </c>
      <c r="H6" s="34">
        <f>+'9.รายได้(แยกกลุ่ม)'!I44</f>
        <v>932.32061236088236</v>
      </c>
      <c r="I6" s="32"/>
      <c r="K6" s="32"/>
    </row>
    <row r="7" spans="1:11" s="27" customFormat="1" ht="15">
      <c r="A7" s="33">
        <v>4</v>
      </c>
      <c r="B7" s="34">
        <f>+'9.รายได้(แยกกลุ่ม)'!C61</f>
        <v>1278.0708882344427</v>
      </c>
      <c r="C7" s="34">
        <f>+'9.รายได้(แยกกลุ่ม)'!D61</f>
        <v>253.11781190765308</v>
      </c>
      <c r="D7" s="34">
        <f>+'9.รายได้(แยกกลุ่ม)'!E61</f>
        <v>1034.4220315286391</v>
      </c>
      <c r="E7" s="34">
        <f>+'9.รายได้(แยกกลุ่ม)'!F61</f>
        <v>2450.3187286062871</v>
      </c>
      <c r="F7" s="34">
        <f>+'9.รายได้(แยกกลุ่ม)'!G61</f>
        <v>10.70091115766558</v>
      </c>
      <c r="G7" s="34">
        <f>+'9.รายได้(แยกกลุ่ม)'!H61</f>
        <v>77.957170132188068</v>
      </c>
      <c r="H7" s="34">
        <f>+'9.รายได้(แยกกลุ่ม)'!I61</f>
        <v>1002.2265378131032</v>
      </c>
      <c r="I7" s="32"/>
      <c r="K7" s="32"/>
    </row>
    <row r="8" spans="1:11" s="27" customFormat="1" ht="15">
      <c r="A8" s="33">
        <v>5</v>
      </c>
      <c r="B8" s="34">
        <f>+'9.รายได้(แยกกลุ่ม)'!C72</f>
        <v>1075.588464961713</v>
      </c>
      <c r="C8" s="34">
        <f>+'9.รายได้(แยกกลุ่ม)'!D72</f>
        <v>321.42436068294364</v>
      </c>
      <c r="D8" s="34">
        <f>+'9.รายได้(แยกกลุ่ม)'!E72</f>
        <v>1040.9965454064416</v>
      </c>
      <c r="E8" s="34">
        <f>+'9.รายได้(แยกกลุ่ม)'!F72</f>
        <v>2892.0643430254895</v>
      </c>
      <c r="F8" s="34">
        <f>+'9.รายได้(แยกกลุ่ม)'!G72</f>
        <v>10.137958540173541</v>
      </c>
      <c r="G8" s="34">
        <f>+'9.รายได้(แยกกลุ่ม)'!H72</f>
        <v>60.608180233937595</v>
      </c>
      <c r="H8" s="34">
        <f>+'9.รายได้(แยกกลุ่ม)'!I72</f>
        <v>1018.4426802922216</v>
      </c>
      <c r="I8" s="32"/>
      <c r="K8" s="32"/>
    </row>
    <row r="9" spans="1:11" s="27" customFormat="1" ht="15">
      <c r="A9" s="33">
        <v>6</v>
      </c>
      <c r="B9" s="34">
        <f>+'9.รายได้(แยกกลุ่ม)'!C83</f>
        <v>1125.9707680493416</v>
      </c>
      <c r="C9" s="34">
        <f>+'9.รายได้(แยกกลุ่ม)'!D83</f>
        <v>214.81628956641217</v>
      </c>
      <c r="D9" s="34">
        <f>+'9.รายได้(แยกกลุ่ม)'!E83</f>
        <v>803.51968006692232</v>
      </c>
      <c r="E9" s="34">
        <f>+'9.รายได้(แยกกลุ่ม)'!F83</f>
        <v>1848.9237990325009</v>
      </c>
      <c r="F9" s="34">
        <f>+'9.รายได้(แยกกลุ่ม)'!G83</f>
        <v>7.7047497223923003</v>
      </c>
      <c r="G9" s="34">
        <f>+'9.รายได้(แยกกลุ่ม)'!H83</f>
        <v>47.533803200533647</v>
      </c>
      <c r="H9" s="34">
        <f>+'9.รายได้(แยกกลุ่ม)'!I83</f>
        <v>782.7185156791287</v>
      </c>
      <c r="I9" s="32"/>
      <c r="K9" s="32"/>
    </row>
    <row r="10" spans="1:11" s="27" customFormat="1" ht="15">
      <c r="A10" s="33">
        <v>7</v>
      </c>
      <c r="B10" s="34">
        <f>+'9.รายได้(แยกกลุ่ม)'!C93</f>
        <v>1211.4269850572832</v>
      </c>
      <c r="C10" s="34">
        <f>+'9.รายได้(แยกกลุ่ม)'!D93</f>
        <v>338.17189898764002</v>
      </c>
      <c r="D10" s="34">
        <f>+'9.รายได้(แยกกลุ่ม)'!E93</f>
        <v>1092.5073574773501</v>
      </c>
      <c r="E10" s="34">
        <f>+'9.รายได้(แยกกลุ่ม)'!F93</f>
        <v>2247.3450508579463</v>
      </c>
      <c r="F10" s="34">
        <f>+'9.รายได้(แยกกลุ่ม)'!G93</f>
        <v>9.5781117826630151</v>
      </c>
      <c r="G10" s="34">
        <f>+'9.รายได้(แยกกลุ่ม)'!H93</f>
        <v>40.72857974347491</v>
      </c>
      <c r="H10" s="34">
        <f>+'9.รายได้(แยกกลุ่ม)'!I93</f>
        <v>808.09238909278702</v>
      </c>
      <c r="I10" s="32"/>
      <c r="K10" s="32"/>
    </row>
    <row r="11" spans="1:11" s="27" customFormat="1" ht="15">
      <c r="A11" s="33">
        <v>8</v>
      </c>
      <c r="B11" s="34">
        <f>+'9.รายได้(แยกกลุ่ม)'!C104</f>
        <v>1174.1133245090512</v>
      </c>
      <c r="C11" s="34">
        <f>+'9.รายได้(แยกกลุ่ม)'!D104</f>
        <v>387.19205448157282</v>
      </c>
      <c r="D11" s="34">
        <f>+'9.รายได้(แยกกลุ่ม)'!E104</f>
        <v>1281.7836133018563</v>
      </c>
      <c r="E11" s="34">
        <f>+'9.รายได้(แยกกลุ่ม)'!F104</f>
        <v>3352.8880962395256</v>
      </c>
      <c r="F11" s="34">
        <f>+'9.รายได้(แยกกลุ่ม)'!G104</f>
        <v>13.980352864781407</v>
      </c>
      <c r="G11" s="34">
        <f>+'9.รายได้(แยกกลุ่ม)'!H104</f>
        <v>76.892849515510548</v>
      </c>
      <c r="H11" s="34">
        <f>+'9.รายได้(แยกกลุ่ม)'!I104</f>
        <v>803.00386720673885</v>
      </c>
      <c r="I11" s="32"/>
      <c r="K11" s="32"/>
    </row>
    <row r="12" spans="1:11" s="27" customFormat="1" ht="15">
      <c r="A12" s="33">
        <v>9</v>
      </c>
      <c r="B12" s="34">
        <f>+'9.รายได้(แยกกลุ่ม)'!C114</f>
        <v>1142.5564174317024</v>
      </c>
      <c r="C12" s="34">
        <f>+'9.รายได้(แยกกลุ่ม)'!D114</f>
        <v>373.98290134917033</v>
      </c>
      <c r="D12" s="34">
        <f>+'9.รายได้(แยกกลุ่ม)'!E114</f>
        <v>1628.1697225769499</v>
      </c>
      <c r="E12" s="34">
        <f>+'9.รายได้(แยกกลุ่ม)'!F114</f>
        <v>3596.7658428087771</v>
      </c>
      <c r="F12" s="34">
        <f>+'9.รายได้(แยกกลุ่ม)'!G114</f>
        <v>13.932571585392859</v>
      </c>
      <c r="G12" s="34">
        <f>+'9.รายได้(แยกกลุ่ม)'!H114</f>
        <v>79.988482783242873</v>
      </c>
      <c r="H12" s="34">
        <f>+'9.รายได้(แยกกลุ่ม)'!I114</f>
        <v>961.19297446053497</v>
      </c>
      <c r="I12" s="32"/>
      <c r="K12" s="32"/>
    </row>
    <row r="13" spans="1:11" s="27" customFormat="1" ht="15">
      <c r="A13" s="33">
        <v>10</v>
      </c>
      <c r="B13" s="34">
        <f>+'9.รายได้(แยกกลุ่ม)'!C126</f>
        <v>1209.3300193839143</v>
      </c>
      <c r="C13" s="34">
        <f>+'9.รายได้(แยกกลุ่ม)'!D126</f>
        <v>333.72251468776994</v>
      </c>
      <c r="D13" s="34">
        <f>+'9.รายได้(แยกกลุ่ม)'!E126</f>
        <v>1284.4846386965721</v>
      </c>
      <c r="E13" s="34">
        <f>+'9.รายได้(แยกกลุ่ม)'!F126</f>
        <v>4333.8504153302438</v>
      </c>
      <c r="F13" s="34">
        <f>+'9.รายได้(แยกกลุ่ม)'!G126</f>
        <v>22.640353704399097</v>
      </c>
      <c r="G13" s="34">
        <f>+'9.รายได้(แยกกลุ่ม)'!H126</f>
        <v>112.02943209540543</v>
      </c>
      <c r="H13" s="34">
        <f>+'9.รายได้(แยกกลุ่ม)'!I126</f>
        <v>854.04928024245658</v>
      </c>
      <c r="I13" s="32"/>
      <c r="K13" s="32"/>
    </row>
    <row r="14" spans="1:11" s="27" customFormat="1" ht="15">
      <c r="A14" s="33">
        <v>11</v>
      </c>
      <c r="B14" s="35">
        <f>+'9.รายได้(แยกกลุ่ม)'!C136</f>
        <v>1824.654433560951</v>
      </c>
      <c r="C14" s="35">
        <f>+'9.รายได้(แยกกลุ่ม)'!D136</f>
        <v>978.58596077339098</v>
      </c>
      <c r="D14" s="35">
        <f>+'9.รายได้(แยกกลุ่ม)'!E136</f>
        <v>3270.1106476763284</v>
      </c>
      <c r="E14" s="35">
        <f>+'9.รายได้(แยกกลุ่ม)'!F136</f>
        <v>8786.7540250517486</v>
      </c>
      <c r="F14" s="35">
        <f>+'9.รายได้(แยกกลุ่ม)'!G136</f>
        <v>51.981163894090471</v>
      </c>
      <c r="G14" s="35">
        <f>+'9.รายได้(แยกกลุ่ม)'!H136</f>
        <v>337.98738460632518</v>
      </c>
      <c r="H14" s="35">
        <f>+'9.รายได้(แยกกลุ่ม)'!I136</f>
        <v>1439.7141008007306</v>
      </c>
      <c r="I14" s="32"/>
      <c r="K14" s="32"/>
    </row>
    <row r="15" spans="1:11" s="27" customFormat="1" ht="15">
      <c r="A15" s="33">
        <v>12</v>
      </c>
      <c r="B15" s="35">
        <f>+'9.รายได้(แยกกลุ่ม)'!C145</f>
        <v>1826.0589013899021</v>
      </c>
      <c r="C15" s="35">
        <f>+'9.รายได้(แยกกลุ่ม)'!D145</f>
        <v>1388.5404341100593</v>
      </c>
      <c r="D15" s="35">
        <f>+'9.รายได้(แยกกลุ่ม)'!E145</f>
        <v>5621.8308153783764</v>
      </c>
      <c r="E15" s="35">
        <f>+'9.รายได้(แยกกลุ่ม)'!F145</f>
        <v>12856.989121550567</v>
      </c>
      <c r="F15" s="35">
        <f>+'9.รายได้(แยกกลุ่ม)'!G145</f>
        <v>109.97838707263323</v>
      </c>
      <c r="G15" s="35">
        <f>+'9.รายได้(แยกกลุ่ม)'!H145</f>
        <v>530.32031872527511</v>
      </c>
      <c r="H15" s="35">
        <f>+'9.รายได้(แยกกลุ่ม)'!I145</f>
        <v>2240.0951215818009</v>
      </c>
      <c r="I15" s="32"/>
      <c r="K15" s="32"/>
    </row>
    <row r="16" spans="1:11" s="27" customFormat="1" ht="15">
      <c r="A16" s="33">
        <v>13</v>
      </c>
      <c r="B16" s="35">
        <f>+'9.รายได้(แยกกลุ่ม)'!C152</f>
        <v>3304.423784608764</v>
      </c>
      <c r="C16" s="35">
        <f>+'9.รายได้(แยกกลุ่ม)'!D152</f>
        <v>2368.4401404823184</v>
      </c>
      <c r="D16" s="35">
        <f>+'9.รายได้(แยกกลุ่ม)'!E152</f>
        <v>4444.2784133538371</v>
      </c>
      <c r="E16" s="35">
        <f>+'9.รายได้(แยกกลุ่ม)'!F152</f>
        <v>16625.268010783613</v>
      </c>
      <c r="F16" s="35">
        <f>+'9.รายได้(แยกกลุ่ม)'!G152</f>
        <v>130.41658609040059</v>
      </c>
      <c r="G16" s="35">
        <f>+'9.รายได้(แยกกลุ่ม)'!H152</f>
        <v>536.08091120095617</v>
      </c>
      <c r="H16" s="35">
        <f>+'9.รายได้(แยกกลุ่ม)'!I152</f>
        <v>2748.9074273228089</v>
      </c>
      <c r="I16" s="32"/>
      <c r="K16" s="32"/>
    </row>
    <row r="17" spans="1:11" s="27" customFormat="1" ht="15">
      <c r="A17" s="36"/>
      <c r="B17" s="36"/>
      <c r="C17" s="36"/>
      <c r="D17" s="36"/>
      <c r="E17" s="36"/>
      <c r="F17" s="36"/>
      <c r="G17" s="36"/>
      <c r="H17" s="36"/>
      <c r="I17" s="32"/>
      <c r="K17" s="32"/>
    </row>
    <row r="35" spans="1:1" ht="15">
      <c r="A35" s="27" t="s">
        <v>1378</v>
      </c>
    </row>
  </sheetData>
  <mergeCells count="2">
    <mergeCell ref="A2:A3"/>
    <mergeCell ref="B2:H2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 alignWithMargins="0">
    <oddHeader>&amp;Cสรุปรายได้&amp;Rสิ่งที่ส่งมาด้วย 1</oddHeader>
    <oddFooter>หน้าที่ &amp;P จาก &amp;N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indexed="14"/>
  </sheetPr>
  <dimension ref="A1:O41"/>
  <sheetViews>
    <sheetView view="pageBreakPreview" topLeftCell="A43" zoomScale="75" zoomScaleNormal="75" zoomScaleSheetLayoutView="75" workbookViewId="0">
      <selection activeCell="P48" sqref="P48"/>
    </sheetView>
  </sheetViews>
  <sheetFormatPr defaultColWidth="9" defaultRowHeight="13.2"/>
  <cols>
    <col min="1" max="1" width="8.6640625" style="36" customWidth="1"/>
    <col min="2" max="2" width="12.88671875" style="36" customWidth="1"/>
    <col min="3" max="3" width="11.109375" style="36" customWidth="1"/>
    <col min="4" max="4" width="8.88671875" style="36" customWidth="1"/>
    <col min="5" max="5" width="13.88671875" style="36" customWidth="1"/>
    <col min="6" max="6" width="16.88671875" style="36" customWidth="1"/>
    <col min="7" max="7" width="7.44140625" style="36" customWidth="1"/>
    <col min="8" max="8" width="19.5546875" style="36" customWidth="1"/>
    <col min="9" max="9" width="13.5546875" style="36" customWidth="1"/>
    <col min="10" max="10" width="16.5546875" style="36" customWidth="1"/>
    <col min="11" max="11" width="13.33203125" style="36" customWidth="1"/>
    <col min="12" max="12" width="14.33203125" style="36" customWidth="1"/>
    <col min="13" max="18" width="10.6640625" style="36" customWidth="1"/>
    <col min="19" max="256" width="9" style="36"/>
    <col min="257" max="257" width="8.6640625" style="36" customWidth="1"/>
    <col min="258" max="258" width="12.88671875" style="36" customWidth="1"/>
    <col min="259" max="259" width="11.109375" style="36" customWidth="1"/>
    <col min="260" max="260" width="8.88671875" style="36" customWidth="1"/>
    <col min="261" max="261" width="13.88671875" style="36" customWidth="1"/>
    <col min="262" max="262" width="16.88671875" style="36" customWidth="1"/>
    <col min="263" max="263" width="7.44140625" style="36" customWidth="1"/>
    <col min="264" max="264" width="19.5546875" style="36" customWidth="1"/>
    <col min="265" max="265" width="13.5546875" style="36" customWidth="1"/>
    <col min="266" max="266" width="16.5546875" style="36" customWidth="1"/>
    <col min="267" max="267" width="13.33203125" style="36" customWidth="1"/>
    <col min="268" max="268" width="14.33203125" style="36" customWidth="1"/>
    <col min="269" max="274" width="10.6640625" style="36" customWidth="1"/>
    <col min="275" max="512" width="9" style="36"/>
    <col min="513" max="513" width="8.6640625" style="36" customWidth="1"/>
    <col min="514" max="514" width="12.88671875" style="36" customWidth="1"/>
    <col min="515" max="515" width="11.109375" style="36" customWidth="1"/>
    <col min="516" max="516" width="8.88671875" style="36" customWidth="1"/>
    <col min="517" max="517" width="13.88671875" style="36" customWidth="1"/>
    <col min="518" max="518" width="16.88671875" style="36" customWidth="1"/>
    <col min="519" max="519" width="7.44140625" style="36" customWidth="1"/>
    <col min="520" max="520" width="19.5546875" style="36" customWidth="1"/>
    <col min="521" max="521" width="13.5546875" style="36" customWidth="1"/>
    <col min="522" max="522" width="16.5546875" style="36" customWidth="1"/>
    <col min="523" max="523" width="13.33203125" style="36" customWidth="1"/>
    <col min="524" max="524" width="14.33203125" style="36" customWidth="1"/>
    <col min="525" max="530" width="10.6640625" style="36" customWidth="1"/>
    <col min="531" max="768" width="9" style="36"/>
    <col min="769" max="769" width="8.6640625" style="36" customWidth="1"/>
    <col min="770" max="770" width="12.88671875" style="36" customWidth="1"/>
    <col min="771" max="771" width="11.109375" style="36" customWidth="1"/>
    <col min="772" max="772" width="8.88671875" style="36" customWidth="1"/>
    <col min="773" max="773" width="13.88671875" style="36" customWidth="1"/>
    <col min="774" max="774" width="16.88671875" style="36" customWidth="1"/>
    <col min="775" max="775" width="7.44140625" style="36" customWidth="1"/>
    <col min="776" max="776" width="19.5546875" style="36" customWidth="1"/>
    <col min="777" max="777" width="13.5546875" style="36" customWidth="1"/>
    <col min="778" max="778" width="16.5546875" style="36" customWidth="1"/>
    <col min="779" max="779" width="13.33203125" style="36" customWidth="1"/>
    <col min="780" max="780" width="14.33203125" style="36" customWidth="1"/>
    <col min="781" max="786" width="10.6640625" style="36" customWidth="1"/>
    <col min="787" max="1024" width="9" style="36"/>
    <col min="1025" max="1025" width="8.6640625" style="36" customWidth="1"/>
    <col min="1026" max="1026" width="12.88671875" style="36" customWidth="1"/>
    <col min="1027" max="1027" width="11.109375" style="36" customWidth="1"/>
    <col min="1028" max="1028" width="8.88671875" style="36" customWidth="1"/>
    <col min="1029" max="1029" width="13.88671875" style="36" customWidth="1"/>
    <col min="1030" max="1030" width="16.88671875" style="36" customWidth="1"/>
    <col min="1031" max="1031" width="7.44140625" style="36" customWidth="1"/>
    <col min="1032" max="1032" width="19.5546875" style="36" customWidth="1"/>
    <col min="1033" max="1033" width="13.5546875" style="36" customWidth="1"/>
    <col min="1034" max="1034" width="16.5546875" style="36" customWidth="1"/>
    <col min="1035" max="1035" width="13.33203125" style="36" customWidth="1"/>
    <col min="1036" max="1036" width="14.33203125" style="36" customWidth="1"/>
    <col min="1037" max="1042" width="10.6640625" style="36" customWidth="1"/>
    <col min="1043" max="1280" width="9" style="36"/>
    <col min="1281" max="1281" width="8.6640625" style="36" customWidth="1"/>
    <col min="1282" max="1282" width="12.88671875" style="36" customWidth="1"/>
    <col min="1283" max="1283" width="11.109375" style="36" customWidth="1"/>
    <col min="1284" max="1284" width="8.88671875" style="36" customWidth="1"/>
    <col min="1285" max="1285" width="13.88671875" style="36" customWidth="1"/>
    <col min="1286" max="1286" width="16.88671875" style="36" customWidth="1"/>
    <col min="1287" max="1287" width="7.44140625" style="36" customWidth="1"/>
    <col min="1288" max="1288" width="19.5546875" style="36" customWidth="1"/>
    <col min="1289" max="1289" width="13.5546875" style="36" customWidth="1"/>
    <col min="1290" max="1290" width="16.5546875" style="36" customWidth="1"/>
    <col min="1291" max="1291" width="13.33203125" style="36" customWidth="1"/>
    <col min="1292" max="1292" width="14.33203125" style="36" customWidth="1"/>
    <col min="1293" max="1298" width="10.6640625" style="36" customWidth="1"/>
    <col min="1299" max="1536" width="9" style="36"/>
    <col min="1537" max="1537" width="8.6640625" style="36" customWidth="1"/>
    <col min="1538" max="1538" width="12.88671875" style="36" customWidth="1"/>
    <col min="1539" max="1539" width="11.109375" style="36" customWidth="1"/>
    <col min="1540" max="1540" width="8.88671875" style="36" customWidth="1"/>
    <col min="1541" max="1541" width="13.88671875" style="36" customWidth="1"/>
    <col min="1542" max="1542" width="16.88671875" style="36" customWidth="1"/>
    <col min="1543" max="1543" width="7.44140625" style="36" customWidth="1"/>
    <col min="1544" max="1544" width="19.5546875" style="36" customWidth="1"/>
    <col min="1545" max="1545" width="13.5546875" style="36" customWidth="1"/>
    <col min="1546" max="1546" width="16.5546875" style="36" customWidth="1"/>
    <col min="1547" max="1547" width="13.33203125" style="36" customWidth="1"/>
    <col min="1548" max="1548" width="14.33203125" style="36" customWidth="1"/>
    <col min="1549" max="1554" width="10.6640625" style="36" customWidth="1"/>
    <col min="1555" max="1792" width="9" style="36"/>
    <col min="1793" max="1793" width="8.6640625" style="36" customWidth="1"/>
    <col min="1794" max="1794" width="12.88671875" style="36" customWidth="1"/>
    <col min="1795" max="1795" width="11.109375" style="36" customWidth="1"/>
    <col min="1796" max="1796" width="8.88671875" style="36" customWidth="1"/>
    <col min="1797" max="1797" width="13.88671875" style="36" customWidth="1"/>
    <col min="1798" max="1798" width="16.88671875" style="36" customWidth="1"/>
    <col min="1799" max="1799" width="7.44140625" style="36" customWidth="1"/>
    <col min="1800" max="1800" width="19.5546875" style="36" customWidth="1"/>
    <col min="1801" max="1801" width="13.5546875" style="36" customWidth="1"/>
    <col min="1802" max="1802" width="16.5546875" style="36" customWidth="1"/>
    <col min="1803" max="1803" width="13.33203125" style="36" customWidth="1"/>
    <col min="1804" max="1804" width="14.33203125" style="36" customWidth="1"/>
    <col min="1805" max="1810" width="10.6640625" style="36" customWidth="1"/>
    <col min="1811" max="2048" width="9" style="36"/>
    <col min="2049" max="2049" width="8.6640625" style="36" customWidth="1"/>
    <col min="2050" max="2050" width="12.88671875" style="36" customWidth="1"/>
    <col min="2051" max="2051" width="11.109375" style="36" customWidth="1"/>
    <col min="2052" max="2052" width="8.88671875" style="36" customWidth="1"/>
    <col min="2053" max="2053" width="13.88671875" style="36" customWidth="1"/>
    <col min="2054" max="2054" width="16.88671875" style="36" customWidth="1"/>
    <col min="2055" max="2055" width="7.44140625" style="36" customWidth="1"/>
    <col min="2056" max="2056" width="19.5546875" style="36" customWidth="1"/>
    <col min="2057" max="2057" width="13.5546875" style="36" customWidth="1"/>
    <col min="2058" max="2058" width="16.5546875" style="36" customWidth="1"/>
    <col min="2059" max="2059" width="13.33203125" style="36" customWidth="1"/>
    <col min="2060" max="2060" width="14.33203125" style="36" customWidth="1"/>
    <col min="2061" max="2066" width="10.6640625" style="36" customWidth="1"/>
    <col min="2067" max="2304" width="9" style="36"/>
    <col min="2305" max="2305" width="8.6640625" style="36" customWidth="1"/>
    <col min="2306" max="2306" width="12.88671875" style="36" customWidth="1"/>
    <col min="2307" max="2307" width="11.109375" style="36" customWidth="1"/>
    <col min="2308" max="2308" width="8.88671875" style="36" customWidth="1"/>
    <col min="2309" max="2309" width="13.88671875" style="36" customWidth="1"/>
    <col min="2310" max="2310" width="16.88671875" style="36" customWidth="1"/>
    <col min="2311" max="2311" width="7.44140625" style="36" customWidth="1"/>
    <col min="2312" max="2312" width="19.5546875" style="36" customWidth="1"/>
    <col min="2313" max="2313" width="13.5546875" style="36" customWidth="1"/>
    <col min="2314" max="2314" width="16.5546875" style="36" customWidth="1"/>
    <col min="2315" max="2315" width="13.33203125" style="36" customWidth="1"/>
    <col min="2316" max="2316" width="14.33203125" style="36" customWidth="1"/>
    <col min="2317" max="2322" width="10.6640625" style="36" customWidth="1"/>
    <col min="2323" max="2560" width="9" style="36"/>
    <col min="2561" max="2561" width="8.6640625" style="36" customWidth="1"/>
    <col min="2562" max="2562" width="12.88671875" style="36" customWidth="1"/>
    <col min="2563" max="2563" width="11.109375" style="36" customWidth="1"/>
    <col min="2564" max="2564" width="8.88671875" style="36" customWidth="1"/>
    <col min="2565" max="2565" width="13.88671875" style="36" customWidth="1"/>
    <col min="2566" max="2566" width="16.88671875" style="36" customWidth="1"/>
    <col min="2567" max="2567" width="7.44140625" style="36" customWidth="1"/>
    <col min="2568" max="2568" width="19.5546875" style="36" customWidth="1"/>
    <col min="2569" max="2569" width="13.5546875" style="36" customWidth="1"/>
    <col min="2570" max="2570" width="16.5546875" style="36" customWidth="1"/>
    <col min="2571" max="2571" width="13.33203125" style="36" customWidth="1"/>
    <col min="2572" max="2572" width="14.33203125" style="36" customWidth="1"/>
    <col min="2573" max="2578" width="10.6640625" style="36" customWidth="1"/>
    <col min="2579" max="2816" width="9" style="36"/>
    <col min="2817" max="2817" width="8.6640625" style="36" customWidth="1"/>
    <col min="2818" max="2818" width="12.88671875" style="36" customWidth="1"/>
    <col min="2819" max="2819" width="11.109375" style="36" customWidth="1"/>
    <col min="2820" max="2820" width="8.88671875" style="36" customWidth="1"/>
    <col min="2821" max="2821" width="13.88671875" style="36" customWidth="1"/>
    <col min="2822" max="2822" width="16.88671875" style="36" customWidth="1"/>
    <col min="2823" max="2823" width="7.44140625" style="36" customWidth="1"/>
    <col min="2824" max="2824" width="19.5546875" style="36" customWidth="1"/>
    <col min="2825" max="2825" width="13.5546875" style="36" customWidth="1"/>
    <col min="2826" max="2826" width="16.5546875" style="36" customWidth="1"/>
    <col min="2827" max="2827" width="13.33203125" style="36" customWidth="1"/>
    <col min="2828" max="2828" width="14.33203125" style="36" customWidth="1"/>
    <col min="2829" max="2834" width="10.6640625" style="36" customWidth="1"/>
    <col min="2835" max="3072" width="9" style="36"/>
    <col min="3073" max="3073" width="8.6640625" style="36" customWidth="1"/>
    <col min="3074" max="3074" width="12.88671875" style="36" customWidth="1"/>
    <col min="3075" max="3075" width="11.109375" style="36" customWidth="1"/>
    <col min="3076" max="3076" width="8.88671875" style="36" customWidth="1"/>
    <col min="3077" max="3077" width="13.88671875" style="36" customWidth="1"/>
    <col min="3078" max="3078" width="16.88671875" style="36" customWidth="1"/>
    <col min="3079" max="3079" width="7.44140625" style="36" customWidth="1"/>
    <col min="3080" max="3080" width="19.5546875" style="36" customWidth="1"/>
    <col min="3081" max="3081" width="13.5546875" style="36" customWidth="1"/>
    <col min="3082" max="3082" width="16.5546875" style="36" customWidth="1"/>
    <col min="3083" max="3083" width="13.33203125" style="36" customWidth="1"/>
    <col min="3084" max="3084" width="14.33203125" style="36" customWidth="1"/>
    <col min="3085" max="3090" width="10.6640625" style="36" customWidth="1"/>
    <col min="3091" max="3328" width="9" style="36"/>
    <col min="3329" max="3329" width="8.6640625" style="36" customWidth="1"/>
    <col min="3330" max="3330" width="12.88671875" style="36" customWidth="1"/>
    <col min="3331" max="3331" width="11.109375" style="36" customWidth="1"/>
    <col min="3332" max="3332" width="8.88671875" style="36" customWidth="1"/>
    <col min="3333" max="3333" width="13.88671875" style="36" customWidth="1"/>
    <col min="3334" max="3334" width="16.88671875" style="36" customWidth="1"/>
    <col min="3335" max="3335" width="7.44140625" style="36" customWidth="1"/>
    <col min="3336" max="3336" width="19.5546875" style="36" customWidth="1"/>
    <col min="3337" max="3337" width="13.5546875" style="36" customWidth="1"/>
    <col min="3338" max="3338" width="16.5546875" style="36" customWidth="1"/>
    <col min="3339" max="3339" width="13.33203125" style="36" customWidth="1"/>
    <col min="3340" max="3340" width="14.33203125" style="36" customWidth="1"/>
    <col min="3341" max="3346" width="10.6640625" style="36" customWidth="1"/>
    <col min="3347" max="3584" width="9" style="36"/>
    <col min="3585" max="3585" width="8.6640625" style="36" customWidth="1"/>
    <col min="3586" max="3586" width="12.88671875" style="36" customWidth="1"/>
    <col min="3587" max="3587" width="11.109375" style="36" customWidth="1"/>
    <col min="3588" max="3588" width="8.88671875" style="36" customWidth="1"/>
    <col min="3589" max="3589" width="13.88671875" style="36" customWidth="1"/>
    <col min="3590" max="3590" width="16.88671875" style="36" customWidth="1"/>
    <col min="3591" max="3591" width="7.44140625" style="36" customWidth="1"/>
    <col min="3592" max="3592" width="19.5546875" style="36" customWidth="1"/>
    <col min="3593" max="3593" width="13.5546875" style="36" customWidth="1"/>
    <col min="3594" max="3594" width="16.5546875" style="36" customWidth="1"/>
    <col min="3595" max="3595" width="13.33203125" style="36" customWidth="1"/>
    <col min="3596" max="3596" width="14.33203125" style="36" customWidth="1"/>
    <col min="3597" max="3602" width="10.6640625" style="36" customWidth="1"/>
    <col min="3603" max="3840" width="9" style="36"/>
    <col min="3841" max="3841" width="8.6640625" style="36" customWidth="1"/>
    <col min="3842" max="3842" width="12.88671875" style="36" customWidth="1"/>
    <col min="3843" max="3843" width="11.109375" style="36" customWidth="1"/>
    <col min="3844" max="3844" width="8.88671875" style="36" customWidth="1"/>
    <col min="3845" max="3845" width="13.88671875" style="36" customWidth="1"/>
    <col min="3846" max="3846" width="16.88671875" style="36" customWidth="1"/>
    <col min="3847" max="3847" width="7.44140625" style="36" customWidth="1"/>
    <col min="3848" max="3848" width="19.5546875" style="36" customWidth="1"/>
    <col min="3849" max="3849" width="13.5546875" style="36" customWidth="1"/>
    <col min="3850" max="3850" width="16.5546875" style="36" customWidth="1"/>
    <col min="3851" max="3851" width="13.33203125" style="36" customWidth="1"/>
    <col min="3852" max="3852" width="14.33203125" style="36" customWidth="1"/>
    <col min="3853" max="3858" width="10.6640625" style="36" customWidth="1"/>
    <col min="3859" max="4096" width="9" style="36"/>
    <col min="4097" max="4097" width="8.6640625" style="36" customWidth="1"/>
    <col min="4098" max="4098" width="12.88671875" style="36" customWidth="1"/>
    <col min="4099" max="4099" width="11.109375" style="36" customWidth="1"/>
    <col min="4100" max="4100" width="8.88671875" style="36" customWidth="1"/>
    <col min="4101" max="4101" width="13.88671875" style="36" customWidth="1"/>
    <col min="4102" max="4102" width="16.88671875" style="36" customWidth="1"/>
    <col min="4103" max="4103" width="7.44140625" style="36" customWidth="1"/>
    <col min="4104" max="4104" width="19.5546875" style="36" customWidth="1"/>
    <col min="4105" max="4105" width="13.5546875" style="36" customWidth="1"/>
    <col min="4106" max="4106" width="16.5546875" style="36" customWidth="1"/>
    <col min="4107" max="4107" width="13.33203125" style="36" customWidth="1"/>
    <col min="4108" max="4108" width="14.33203125" style="36" customWidth="1"/>
    <col min="4109" max="4114" width="10.6640625" style="36" customWidth="1"/>
    <col min="4115" max="4352" width="9" style="36"/>
    <col min="4353" max="4353" width="8.6640625" style="36" customWidth="1"/>
    <col min="4354" max="4354" width="12.88671875" style="36" customWidth="1"/>
    <col min="4355" max="4355" width="11.109375" style="36" customWidth="1"/>
    <col min="4356" max="4356" width="8.88671875" style="36" customWidth="1"/>
    <col min="4357" max="4357" width="13.88671875" style="36" customWidth="1"/>
    <col min="4358" max="4358" width="16.88671875" style="36" customWidth="1"/>
    <col min="4359" max="4359" width="7.44140625" style="36" customWidth="1"/>
    <col min="4360" max="4360" width="19.5546875" style="36" customWidth="1"/>
    <col min="4361" max="4361" width="13.5546875" style="36" customWidth="1"/>
    <col min="4362" max="4362" width="16.5546875" style="36" customWidth="1"/>
    <col min="4363" max="4363" width="13.33203125" style="36" customWidth="1"/>
    <col min="4364" max="4364" width="14.33203125" style="36" customWidth="1"/>
    <col min="4365" max="4370" width="10.6640625" style="36" customWidth="1"/>
    <col min="4371" max="4608" width="9" style="36"/>
    <col min="4609" max="4609" width="8.6640625" style="36" customWidth="1"/>
    <col min="4610" max="4610" width="12.88671875" style="36" customWidth="1"/>
    <col min="4611" max="4611" width="11.109375" style="36" customWidth="1"/>
    <col min="4612" max="4612" width="8.88671875" style="36" customWidth="1"/>
    <col min="4613" max="4613" width="13.88671875" style="36" customWidth="1"/>
    <col min="4614" max="4614" width="16.88671875" style="36" customWidth="1"/>
    <col min="4615" max="4615" width="7.44140625" style="36" customWidth="1"/>
    <col min="4616" max="4616" width="19.5546875" style="36" customWidth="1"/>
    <col min="4617" max="4617" width="13.5546875" style="36" customWidth="1"/>
    <col min="4618" max="4618" width="16.5546875" style="36" customWidth="1"/>
    <col min="4619" max="4619" width="13.33203125" style="36" customWidth="1"/>
    <col min="4620" max="4620" width="14.33203125" style="36" customWidth="1"/>
    <col min="4621" max="4626" width="10.6640625" style="36" customWidth="1"/>
    <col min="4627" max="4864" width="9" style="36"/>
    <col min="4865" max="4865" width="8.6640625" style="36" customWidth="1"/>
    <col min="4866" max="4866" width="12.88671875" style="36" customWidth="1"/>
    <col min="4867" max="4867" width="11.109375" style="36" customWidth="1"/>
    <col min="4868" max="4868" width="8.88671875" style="36" customWidth="1"/>
    <col min="4869" max="4869" width="13.88671875" style="36" customWidth="1"/>
    <col min="4870" max="4870" width="16.88671875" style="36" customWidth="1"/>
    <col min="4871" max="4871" width="7.44140625" style="36" customWidth="1"/>
    <col min="4872" max="4872" width="19.5546875" style="36" customWidth="1"/>
    <col min="4873" max="4873" width="13.5546875" style="36" customWidth="1"/>
    <col min="4874" max="4874" width="16.5546875" style="36" customWidth="1"/>
    <col min="4875" max="4875" width="13.33203125" style="36" customWidth="1"/>
    <col min="4876" max="4876" width="14.33203125" style="36" customWidth="1"/>
    <col min="4877" max="4882" width="10.6640625" style="36" customWidth="1"/>
    <col min="4883" max="5120" width="9" style="36"/>
    <col min="5121" max="5121" width="8.6640625" style="36" customWidth="1"/>
    <col min="5122" max="5122" width="12.88671875" style="36" customWidth="1"/>
    <col min="5123" max="5123" width="11.109375" style="36" customWidth="1"/>
    <col min="5124" max="5124" width="8.88671875" style="36" customWidth="1"/>
    <col min="5125" max="5125" width="13.88671875" style="36" customWidth="1"/>
    <col min="5126" max="5126" width="16.88671875" style="36" customWidth="1"/>
    <col min="5127" max="5127" width="7.44140625" style="36" customWidth="1"/>
    <col min="5128" max="5128" width="19.5546875" style="36" customWidth="1"/>
    <col min="5129" max="5129" width="13.5546875" style="36" customWidth="1"/>
    <col min="5130" max="5130" width="16.5546875" style="36" customWidth="1"/>
    <col min="5131" max="5131" width="13.33203125" style="36" customWidth="1"/>
    <col min="5132" max="5132" width="14.33203125" style="36" customWidth="1"/>
    <col min="5133" max="5138" width="10.6640625" style="36" customWidth="1"/>
    <col min="5139" max="5376" width="9" style="36"/>
    <col min="5377" max="5377" width="8.6640625" style="36" customWidth="1"/>
    <col min="5378" max="5378" width="12.88671875" style="36" customWidth="1"/>
    <col min="5379" max="5379" width="11.109375" style="36" customWidth="1"/>
    <col min="5380" max="5380" width="8.88671875" style="36" customWidth="1"/>
    <col min="5381" max="5381" width="13.88671875" style="36" customWidth="1"/>
    <col min="5382" max="5382" width="16.88671875" style="36" customWidth="1"/>
    <col min="5383" max="5383" width="7.44140625" style="36" customWidth="1"/>
    <col min="5384" max="5384" width="19.5546875" style="36" customWidth="1"/>
    <col min="5385" max="5385" width="13.5546875" style="36" customWidth="1"/>
    <col min="5386" max="5386" width="16.5546875" style="36" customWidth="1"/>
    <col min="5387" max="5387" width="13.33203125" style="36" customWidth="1"/>
    <col min="5388" max="5388" width="14.33203125" style="36" customWidth="1"/>
    <col min="5389" max="5394" width="10.6640625" style="36" customWidth="1"/>
    <col min="5395" max="5632" width="9" style="36"/>
    <col min="5633" max="5633" width="8.6640625" style="36" customWidth="1"/>
    <col min="5634" max="5634" width="12.88671875" style="36" customWidth="1"/>
    <col min="5635" max="5635" width="11.109375" style="36" customWidth="1"/>
    <col min="5636" max="5636" width="8.88671875" style="36" customWidth="1"/>
    <col min="5637" max="5637" width="13.88671875" style="36" customWidth="1"/>
    <col min="5638" max="5638" width="16.88671875" style="36" customWidth="1"/>
    <col min="5639" max="5639" width="7.44140625" style="36" customWidth="1"/>
    <col min="5640" max="5640" width="19.5546875" style="36" customWidth="1"/>
    <col min="5641" max="5641" width="13.5546875" style="36" customWidth="1"/>
    <col min="5642" max="5642" width="16.5546875" style="36" customWidth="1"/>
    <col min="5643" max="5643" width="13.33203125" style="36" customWidth="1"/>
    <col min="5644" max="5644" width="14.33203125" style="36" customWidth="1"/>
    <col min="5645" max="5650" width="10.6640625" style="36" customWidth="1"/>
    <col min="5651" max="5888" width="9" style="36"/>
    <col min="5889" max="5889" width="8.6640625" style="36" customWidth="1"/>
    <col min="5890" max="5890" width="12.88671875" style="36" customWidth="1"/>
    <col min="5891" max="5891" width="11.109375" style="36" customWidth="1"/>
    <col min="5892" max="5892" width="8.88671875" style="36" customWidth="1"/>
    <col min="5893" max="5893" width="13.88671875" style="36" customWidth="1"/>
    <col min="5894" max="5894" width="16.88671875" style="36" customWidth="1"/>
    <col min="5895" max="5895" width="7.44140625" style="36" customWidth="1"/>
    <col min="5896" max="5896" width="19.5546875" style="36" customWidth="1"/>
    <col min="5897" max="5897" width="13.5546875" style="36" customWidth="1"/>
    <col min="5898" max="5898" width="16.5546875" style="36" customWidth="1"/>
    <col min="5899" max="5899" width="13.33203125" style="36" customWidth="1"/>
    <col min="5900" max="5900" width="14.33203125" style="36" customWidth="1"/>
    <col min="5901" max="5906" width="10.6640625" style="36" customWidth="1"/>
    <col min="5907" max="6144" width="9" style="36"/>
    <col min="6145" max="6145" width="8.6640625" style="36" customWidth="1"/>
    <col min="6146" max="6146" width="12.88671875" style="36" customWidth="1"/>
    <col min="6147" max="6147" width="11.109375" style="36" customWidth="1"/>
    <col min="6148" max="6148" width="8.88671875" style="36" customWidth="1"/>
    <col min="6149" max="6149" width="13.88671875" style="36" customWidth="1"/>
    <col min="6150" max="6150" width="16.88671875" style="36" customWidth="1"/>
    <col min="6151" max="6151" width="7.44140625" style="36" customWidth="1"/>
    <col min="6152" max="6152" width="19.5546875" style="36" customWidth="1"/>
    <col min="6153" max="6153" width="13.5546875" style="36" customWidth="1"/>
    <col min="6154" max="6154" width="16.5546875" style="36" customWidth="1"/>
    <col min="6155" max="6155" width="13.33203125" style="36" customWidth="1"/>
    <col min="6156" max="6156" width="14.33203125" style="36" customWidth="1"/>
    <col min="6157" max="6162" width="10.6640625" style="36" customWidth="1"/>
    <col min="6163" max="6400" width="9" style="36"/>
    <col min="6401" max="6401" width="8.6640625" style="36" customWidth="1"/>
    <col min="6402" max="6402" width="12.88671875" style="36" customWidth="1"/>
    <col min="6403" max="6403" width="11.109375" style="36" customWidth="1"/>
    <col min="6404" max="6404" width="8.88671875" style="36" customWidth="1"/>
    <col min="6405" max="6405" width="13.88671875" style="36" customWidth="1"/>
    <col min="6406" max="6406" width="16.88671875" style="36" customWidth="1"/>
    <col min="6407" max="6407" width="7.44140625" style="36" customWidth="1"/>
    <col min="6408" max="6408" width="19.5546875" style="36" customWidth="1"/>
    <col min="6409" max="6409" width="13.5546875" style="36" customWidth="1"/>
    <col min="6410" max="6410" width="16.5546875" style="36" customWidth="1"/>
    <col min="6411" max="6411" width="13.33203125" style="36" customWidth="1"/>
    <col min="6412" max="6412" width="14.33203125" style="36" customWidth="1"/>
    <col min="6413" max="6418" width="10.6640625" style="36" customWidth="1"/>
    <col min="6419" max="6656" width="9" style="36"/>
    <col min="6657" max="6657" width="8.6640625" style="36" customWidth="1"/>
    <col min="6658" max="6658" width="12.88671875" style="36" customWidth="1"/>
    <col min="6659" max="6659" width="11.109375" style="36" customWidth="1"/>
    <col min="6660" max="6660" width="8.88671875" style="36" customWidth="1"/>
    <col min="6661" max="6661" width="13.88671875" style="36" customWidth="1"/>
    <col min="6662" max="6662" width="16.88671875" style="36" customWidth="1"/>
    <col min="6663" max="6663" width="7.44140625" style="36" customWidth="1"/>
    <col min="6664" max="6664" width="19.5546875" style="36" customWidth="1"/>
    <col min="6665" max="6665" width="13.5546875" style="36" customWidth="1"/>
    <col min="6666" max="6666" width="16.5546875" style="36" customWidth="1"/>
    <col min="6667" max="6667" width="13.33203125" style="36" customWidth="1"/>
    <col min="6668" max="6668" width="14.33203125" style="36" customWidth="1"/>
    <col min="6669" max="6674" width="10.6640625" style="36" customWidth="1"/>
    <col min="6675" max="6912" width="9" style="36"/>
    <col min="6913" max="6913" width="8.6640625" style="36" customWidth="1"/>
    <col min="6914" max="6914" width="12.88671875" style="36" customWidth="1"/>
    <col min="6915" max="6915" width="11.109375" style="36" customWidth="1"/>
    <col min="6916" max="6916" width="8.88671875" style="36" customWidth="1"/>
    <col min="6917" max="6917" width="13.88671875" style="36" customWidth="1"/>
    <col min="6918" max="6918" width="16.88671875" style="36" customWidth="1"/>
    <col min="6919" max="6919" width="7.44140625" style="36" customWidth="1"/>
    <col min="6920" max="6920" width="19.5546875" style="36" customWidth="1"/>
    <col min="6921" max="6921" width="13.5546875" style="36" customWidth="1"/>
    <col min="6922" max="6922" width="16.5546875" style="36" customWidth="1"/>
    <col min="6923" max="6923" width="13.33203125" style="36" customWidth="1"/>
    <col min="6924" max="6924" width="14.33203125" style="36" customWidth="1"/>
    <col min="6925" max="6930" width="10.6640625" style="36" customWidth="1"/>
    <col min="6931" max="7168" width="9" style="36"/>
    <col min="7169" max="7169" width="8.6640625" style="36" customWidth="1"/>
    <col min="7170" max="7170" width="12.88671875" style="36" customWidth="1"/>
    <col min="7171" max="7171" width="11.109375" style="36" customWidth="1"/>
    <col min="7172" max="7172" width="8.88671875" style="36" customWidth="1"/>
    <col min="7173" max="7173" width="13.88671875" style="36" customWidth="1"/>
    <col min="7174" max="7174" width="16.88671875" style="36" customWidth="1"/>
    <col min="7175" max="7175" width="7.44140625" style="36" customWidth="1"/>
    <col min="7176" max="7176" width="19.5546875" style="36" customWidth="1"/>
    <col min="7177" max="7177" width="13.5546875" style="36" customWidth="1"/>
    <col min="7178" max="7178" width="16.5546875" style="36" customWidth="1"/>
    <col min="7179" max="7179" width="13.33203125" style="36" customWidth="1"/>
    <col min="7180" max="7180" width="14.33203125" style="36" customWidth="1"/>
    <col min="7181" max="7186" width="10.6640625" style="36" customWidth="1"/>
    <col min="7187" max="7424" width="9" style="36"/>
    <col min="7425" max="7425" width="8.6640625" style="36" customWidth="1"/>
    <col min="7426" max="7426" width="12.88671875" style="36" customWidth="1"/>
    <col min="7427" max="7427" width="11.109375" style="36" customWidth="1"/>
    <col min="7428" max="7428" width="8.88671875" style="36" customWidth="1"/>
    <col min="7429" max="7429" width="13.88671875" style="36" customWidth="1"/>
    <col min="7430" max="7430" width="16.88671875" style="36" customWidth="1"/>
    <col min="7431" max="7431" width="7.44140625" style="36" customWidth="1"/>
    <col min="7432" max="7432" width="19.5546875" style="36" customWidth="1"/>
    <col min="7433" max="7433" width="13.5546875" style="36" customWidth="1"/>
    <col min="7434" max="7434" width="16.5546875" style="36" customWidth="1"/>
    <col min="7435" max="7435" width="13.33203125" style="36" customWidth="1"/>
    <col min="7436" max="7436" width="14.33203125" style="36" customWidth="1"/>
    <col min="7437" max="7442" width="10.6640625" style="36" customWidth="1"/>
    <col min="7443" max="7680" width="9" style="36"/>
    <col min="7681" max="7681" width="8.6640625" style="36" customWidth="1"/>
    <col min="7682" max="7682" width="12.88671875" style="36" customWidth="1"/>
    <col min="7683" max="7683" width="11.109375" style="36" customWidth="1"/>
    <col min="7684" max="7684" width="8.88671875" style="36" customWidth="1"/>
    <col min="7685" max="7685" width="13.88671875" style="36" customWidth="1"/>
    <col min="7686" max="7686" width="16.88671875" style="36" customWidth="1"/>
    <col min="7687" max="7687" width="7.44140625" style="36" customWidth="1"/>
    <col min="7688" max="7688" width="19.5546875" style="36" customWidth="1"/>
    <col min="7689" max="7689" width="13.5546875" style="36" customWidth="1"/>
    <col min="7690" max="7690" width="16.5546875" style="36" customWidth="1"/>
    <col min="7691" max="7691" width="13.33203125" style="36" customWidth="1"/>
    <col min="7692" max="7692" width="14.33203125" style="36" customWidth="1"/>
    <col min="7693" max="7698" width="10.6640625" style="36" customWidth="1"/>
    <col min="7699" max="7936" width="9" style="36"/>
    <col min="7937" max="7937" width="8.6640625" style="36" customWidth="1"/>
    <col min="7938" max="7938" width="12.88671875" style="36" customWidth="1"/>
    <col min="7939" max="7939" width="11.109375" style="36" customWidth="1"/>
    <col min="7940" max="7940" width="8.88671875" style="36" customWidth="1"/>
    <col min="7941" max="7941" width="13.88671875" style="36" customWidth="1"/>
    <col min="7942" max="7942" width="16.88671875" style="36" customWidth="1"/>
    <col min="7943" max="7943" width="7.44140625" style="36" customWidth="1"/>
    <col min="7944" max="7944" width="19.5546875" style="36" customWidth="1"/>
    <col min="7945" max="7945" width="13.5546875" style="36" customWidth="1"/>
    <col min="7946" max="7946" width="16.5546875" style="36" customWidth="1"/>
    <col min="7947" max="7947" width="13.33203125" style="36" customWidth="1"/>
    <col min="7948" max="7948" width="14.33203125" style="36" customWidth="1"/>
    <col min="7949" max="7954" width="10.6640625" style="36" customWidth="1"/>
    <col min="7955" max="8192" width="9" style="36"/>
    <col min="8193" max="8193" width="8.6640625" style="36" customWidth="1"/>
    <col min="8194" max="8194" width="12.88671875" style="36" customWidth="1"/>
    <col min="8195" max="8195" width="11.109375" style="36" customWidth="1"/>
    <col min="8196" max="8196" width="8.88671875" style="36" customWidth="1"/>
    <col min="8197" max="8197" width="13.88671875" style="36" customWidth="1"/>
    <col min="8198" max="8198" width="16.88671875" style="36" customWidth="1"/>
    <col min="8199" max="8199" width="7.44140625" style="36" customWidth="1"/>
    <col min="8200" max="8200" width="19.5546875" style="36" customWidth="1"/>
    <col min="8201" max="8201" width="13.5546875" style="36" customWidth="1"/>
    <col min="8202" max="8202" width="16.5546875" style="36" customWidth="1"/>
    <col min="8203" max="8203" width="13.33203125" style="36" customWidth="1"/>
    <col min="8204" max="8204" width="14.33203125" style="36" customWidth="1"/>
    <col min="8205" max="8210" width="10.6640625" style="36" customWidth="1"/>
    <col min="8211" max="8448" width="9" style="36"/>
    <col min="8449" max="8449" width="8.6640625" style="36" customWidth="1"/>
    <col min="8450" max="8450" width="12.88671875" style="36" customWidth="1"/>
    <col min="8451" max="8451" width="11.109375" style="36" customWidth="1"/>
    <col min="8452" max="8452" width="8.88671875" style="36" customWidth="1"/>
    <col min="8453" max="8453" width="13.88671875" style="36" customWidth="1"/>
    <col min="8454" max="8454" width="16.88671875" style="36" customWidth="1"/>
    <col min="8455" max="8455" width="7.44140625" style="36" customWidth="1"/>
    <col min="8456" max="8456" width="19.5546875" style="36" customWidth="1"/>
    <col min="8457" max="8457" width="13.5546875" style="36" customWidth="1"/>
    <col min="8458" max="8458" width="16.5546875" style="36" customWidth="1"/>
    <col min="8459" max="8459" width="13.33203125" style="36" customWidth="1"/>
    <col min="8460" max="8460" width="14.33203125" style="36" customWidth="1"/>
    <col min="8461" max="8466" width="10.6640625" style="36" customWidth="1"/>
    <col min="8467" max="8704" width="9" style="36"/>
    <col min="8705" max="8705" width="8.6640625" style="36" customWidth="1"/>
    <col min="8706" max="8706" width="12.88671875" style="36" customWidth="1"/>
    <col min="8707" max="8707" width="11.109375" style="36" customWidth="1"/>
    <col min="8708" max="8708" width="8.88671875" style="36" customWidth="1"/>
    <col min="8709" max="8709" width="13.88671875" style="36" customWidth="1"/>
    <col min="8710" max="8710" width="16.88671875" style="36" customWidth="1"/>
    <col min="8711" max="8711" width="7.44140625" style="36" customWidth="1"/>
    <col min="8712" max="8712" width="19.5546875" style="36" customWidth="1"/>
    <col min="8713" max="8713" width="13.5546875" style="36" customWidth="1"/>
    <col min="8714" max="8714" width="16.5546875" style="36" customWidth="1"/>
    <col min="8715" max="8715" width="13.33203125" style="36" customWidth="1"/>
    <col min="8716" max="8716" width="14.33203125" style="36" customWidth="1"/>
    <col min="8717" max="8722" width="10.6640625" style="36" customWidth="1"/>
    <col min="8723" max="8960" width="9" style="36"/>
    <col min="8961" max="8961" width="8.6640625" style="36" customWidth="1"/>
    <col min="8962" max="8962" width="12.88671875" style="36" customWidth="1"/>
    <col min="8963" max="8963" width="11.109375" style="36" customWidth="1"/>
    <col min="8964" max="8964" width="8.88671875" style="36" customWidth="1"/>
    <col min="8965" max="8965" width="13.88671875" style="36" customWidth="1"/>
    <col min="8966" max="8966" width="16.88671875" style="36" customWidth="1"/>
    <col min="8967" max="8967" width="7.44140625" style="36" customWidth="1"/>
    <col min="8968" max="8968" width="19.5546875" style="36" customWidth="1"/>
    <col min="8969" max="8969" width="13.5546875" style="36" customWidth="1"/>
    <col min="8970" max="8970" width="16.5546875" style="36" customWidth="1"/>
    <col min="8971" max="8971" width="13.33203125" style="36" customWidth="1"/>
    <col min="8972" max="8972" width="14.33203125" style="36" customWidth="1"/>
    <col min="8973" max="8978" width="10.6640625" style="36" customWidth="1"/>
    <col min="8979" max="9216" width="9" style="36"/>
    <col min="9217" max="9217" width="8.6640625" style="36" customWidth="1"/>
    <col min="9218" max="9218" width="12.88671875" style="36" customWidth="1"/>
    <col min="9219" max="9219" width="11.109375" style="36" customWidth="1"/>
    <col min="9220" max="9220" width="8.88671875" style="36" customWidth="1"/>
    <col min="9221" max="9221" width="13.88671875" style="36" customWidth="1"/>
    <col min="9222" max="9222" width="16.88671875" style="36" customWidth="1"/>
    <col min="9223" max="9223" width="7.44140625" style="36" customWidth="1"/>
    <col min="9224" max="9224" width="19.5546875" style="36" customWidth="1"/>
    <col min="9225" max="9225" width="13.5546875" style="36" customWidth="1"/>
    <col min="9226" max="9226" width="16.5546875" style="36" customWidth="1"/>
    <col min="9227" max="9227" width="13.33203125" style="36" customWidth="1"/>
    <col min="9228" max="9228" width="14.33203125" style="36" customWidth="1"/>
    <col min="9229" max="9234" width="10.6640625" style="36" customWidth="1"/>
    <col min="9235" max="9472" width="9" style="36"/>
    <col min="9473" max="9473" width="8.6640625" style="36" customWidth="1"/>
    <col min="9474" max="9474" width="12.88671875" style="36" customWidth="1"/>
    <col min="9475" max="9475" width="11.109375" style="36" customWidth="1"/>
    <col min="9476" max="9476" width="8.88671875" style="36" customWidth="1"/>
    <col min="9477" max="9477" width="13.88671875" style="36" customWidth="1"/>
    <col min="9478" max="9478" width="16.88671875" style="36" customWidth="1"/>
    <col min="9479" max="9479" width="7.44140625" style="36" customWidth="1"/>
    <col min="9480" max="9480" width="19.5546875" style="36" customWidth="1"/>
    <col min="9481" max="9481" width="13.5546875" style="36" customWidth="1"/>
    <col min="9482" max="9482" width="16.5546875" style="36" customWidth="1"/>
    <col min="9483" max="9483" width="13.33203125" style="36" customWidth="1"/>
    <col min="9484" max="9484" width="14.33203125" style="36" customWidth="1"/>
    <col min="9485" max="9490" width="10.6640625" style="36" customWidth="1"/>
    <col min="9491" max="9728" width="9" style="36"/>
    <col min="9729" max="9729" width="8.6640625" style="36" customWidth="1"/>
    <col min="9730" max="9730" width="12.88671875" style="36" customWidth="1"/>
    <col min="9731" max="9731" width="11.109375" style="36" customWidth="1"/>
    <col min="9732" max="9732" width="8.88671875" style="36" customWidth="1"/>
    <col min="9733" max="9733" width="13.88671875" style="36" customWidth="1"/>
    <col min="9734" max="9734" width="16.88671875" style="36" customWidth="1"/>
    <col min="9735" max="9735" width="7.44140625" style="36" customWidth="1"/>
    <col min="9736" max="9736" width="19.5546875" style="36" customWidth="1"/>
    <col min="9737" max="9737" width="13.5546875" style="36" customWidth="1"/>
    <col min="9738" max="9738" width="16.5546875" style="36" customWidth="1"/>
    <col min="9739" max="9739" width="13.33203125" style="36" customWidth="1"/>
    <col min="9740" max="9740" width="14.33203125" style="36" customWidth="1"/>
    <col min="9741" max="9746" width="10.6640625" style="36" customWidth="1"/>
    <col min="9747" max="9984" width="9" style="36"/>
    <col min="9985" max="9985" width="8.6640625" style="36" customWidth="1"/>
    <col min="9986" max="9986" width="12.88671875" style="36" customWidth="1"/>
    <col min="9987" max="9987" width="11.109375" style="36" customWidth="1"/>
    <col min="9988" max="9988" width="8.88671875" style="36" customWidth="1"/>
    <col min="9989" max="9989" width="13.88671875" style="36" customWidth="1"/>
    <col min="9990" max="9990" width="16.88671875" style="36" customWidth="1"/>
    <col min="9991" max="9991" width="7.44140625" style="36" customWidth="1"/>
    <col min="9992" max="9992" width="19.5546875" style="36" customWidth="1"/>
    <col min="9993" max="9993" width="13.5546875" style="36" customWidth="1"/>
    <col min="9994" max="9994" width="16.5546875" style="36" customWidth="1"/>
    <col min="9995" max="9995" width="13.33203125" style="36" customWidth="1"/>
    <col min="9996" max="9996" width="14.33203125" style="36" customWidth="1"/>
    <col min="9997" max="10002" width="10.6640625" style="36" customWidth="1"/>
    <col min="10003" max="10240" width="9" style="36"/>
    <col min="10241" max="10241" width="8.6640625" style="36" customWidth="1"/>
    <col min="10242" max="10242" width="12.88671875" style="36" customWidth="1"/>
    <col min="10243" max="10243" width="11.109375" style="36" customWidth="1"/>
    <col min="10244" max="10244" width="8.88671875" style="36" customWidth="1"/>
    <col min="10245" max="10245" width="13.88671875" style="36" customWidth="1"/>
    <col min="10246" max="10246" width="16.88671875" style="36" customWidth="1"/>
    <col min="10247" max="10247" width="7.44140625" style="36" customWidth="1"/>
    <col min="10248" max="10248" width="19.5546875" style="36" customWidth="1"/>
    <col min="10249" max="10249" width="13.5546875" style="36" customWidth="1"/>
    <col min="10250" max="10250" width="16.5546875" style="36" customWidth="1"/>
    <col min="10251" max="10251" width="13.33203125" style="36" customWidth="1"/>
    <col min="10252" max="10252" width="14.33203125" style="36" customWidth="1"/>
    <col min="10253" max="10258" width="10.6640625" style="36" customWidth="1"/>
    <col min="10259" max="10496" width="9" style="36"/>
    <col min="10497" max="10497" width="8.6640625" style="36" customWidth="1"/>
    <col min="10498" max="10498" width="12.88671875" style="36" customWidth="1"/>
    <col min="10499" max="10499" width="11.109375" style="36" customWidth="1"/>
    <col min="10500" max="10500" width="8.88671875" style="36" customWidth="1"/>
    <col min="10501" max="10501" width="13.88671875" style="36" customWidth="1"/>
    <col min="10502" max="10502" width="16.88671875" style="36" customWidth="1"/>
    <col min="10503" max="10503" width="7.44140625" style="36" customWidth="1"/>
    <col min="10504" max="10504" width="19.5546875" style="36" customWidth="1"/>
    <col min="10505" max="10505" width="13.5546875" style="36" customWidth="1"/>
    <col min="10506" max="10506" width="16.5546875" style="36" customWidth="1"/>
    <col min="10507" max="10507" width="13.33203125" style="36" customWidth="1"/>
    <col min="10508" max="10508" width="14.33203125" style="36" customWidth="1"/>
    <col min="10509" max="10514" width="10.6640625" style="36" customWidth="1"/>
    <col min="10515" max="10752" width="9" style="36"/>
    <col min="10753" max="10753" width="8.6640625" style="36" customWidth="1"/>
    <col min="10754" max="10754" width="12.88671875" style="36" customWidth="1"/>
    <col min="10755" max="10755" width="11.109375" style="36" customWidth="1"/>
    <col min="10756" max="10756" width="8.88671875" style="36" customWidth="1"/>
    <col min="10757" max="10757" width="13.88671875" style="36" customWidth="1"/>
    <col min="10758" max="10758" width="16.88671875" style="36" customWidth="1"/>
    <col min="10759" max="10759" width="7.44140625" style="36" customWidth="1"/>
    <col min="10760" max="10760" width="19.5546875" style="36" customWidth="1"/>
    <col min="10761" max="10761" width="13.5546875" style="36" customWidth="1"/>
    <col min="10762" max="10762" width="16.5546875" style="36" customWidth="1"/>
    <col min="10763" max="10763" width="13.33203125" style="36" customWidth="1"/>
    <col min="10764" max="10764" width="14.33203125" style="36" customWidth="1"/>
    <col min="10765" max="10770" width="10.6640625" style="36" customWidth="1"/>
    <col min="10771" max="11008" width="9" style="36"/>
    <col min="11009" max="11009" width="8.6640625" style="36" customWidth="1"/>
    <col min="11010" max="11010" width="12.88671875" style="36" customWidth="1"/>
    <col min="11011" max="11011" width="11.109375" style="36" customWidth="1"/>
    <col min="11012" max="11012" width="8.88671875" style="36" customWidth="1"/>
    <col min="11013" max="11013" width="13.88671875" style="36" customWidth="1"/>
    <col min="11014" max="11014" width="16.88671875" style="36" customWidth="1"/>
    <col min="11015" max="11015" width="7.44140625" style="36" customWidth="1"/>
    <col min="11016" max="11016" width="19.5546875" style="36" customWidth="1"/>
    <col min="11017" max="11017" width="13.5546875" style="36" customWidth="1"/>
    <col min="11018" max="11018" width="16.5546875" style="36" customWidth="1"/>
    <col min="11019" max="11019" width="13.33203125" style="36" customWidth="1"/>
    <col min="11020" max="11020" width="14.33203125" style="36" customWidth="1"/>
    <col min="11021" max="11026" width="10.6640625" style="36" customWidth="1"/>
    <col min="11027" max="11264" width="9" style="36"/>
    <col min="11265" max="11265" width="8.6640625" style="36" customWidth="1"/>
    <col min="11266" max="11266" width="12.88671875" style="36" customWidth="1"/>
    <col min="11267" max="11267" width="11.109375" style="36" customWidth="1"/>
    <col min="11268" max="11268" width="8.88671875" style="36" customWidth="1"/>
    <col min="11269" max="11269" width="13.88671875" style="36" customWidth="1"/>
    <col min="11270" max="11270" width="16.88671875" style="36" customWidth="1"/>
    <col min="11271" max="11271" width="7.44140625" style="36" customWidth="1"/>
    <col min="11272" max="11272" width="19.5546875" style="36" customWidth="1"/>
    <col min="11273" max="11273" width="13.5546875" style="36" customWidth="1"/>
    <col min="11274" max="11274" width="16.5546875" style="36" customWidth="1"/>
    <col min="11275" max="11275" width="13.33203125" style="36" customWidth="1"/>
    <col min="11276" max="11276" width="14.33203125" style="36" customWidth="1"/>
    <col min="11277" max="11282" width="10.6640625" style="36" customWidth="1"/>
    <col min="11283" max="11520" width="9" style="36"/>
    <col min="11521" max="11521" width="8.6640625" style="36" customWidth="1"/>
    <col min="11522" max="11522" width="12.88671875" style="36" customWidth="1"/>
    <col min="11523" max="11523" width="11.109375" style="36" customWidth="1"/>
    <col min="11524" max="11524" width="8.88671875" style="36" customWidth="1"/>
    <col min="11525" max="11525" width="13.88671875" style="36" customWidth="1"/>
    <col min="11526" max="11526" width="16.88671875" style="36" customWidth="1"/>
    <col min="11527" max="11527" width="7.44140625" style="36" customWidth="1"/>
    <col min="11528" max="11528" width="19.5546875" style="36" customWidth="1"/>
    <col min="11529" max="11529" width="13.5546875" style="36" customWidth="1"/>
    <col min="11530" max="11530" width="16.5546875" style="36" customWidth="1"/>
    <col min="11531" max="11531" width="13.33203125" style="36" customWidth="1"/>
    <col min="11532" max="11532" width="14.33203125" style="36" customWidth="1"/>
    <col min="11533" max="11538" width="10.6640625" style="36" customWidth="1"/>
    <col min="11539" max="11776" width="9" style="36"/>
    <col min="11777" max="11777" width="8.6640625" style="36" customWidth="1"/>
    <col min="11778" max="11778" width="12.88671875" style="36" customWidth="1"/>
    <col min="11779" max="11779" width="11.109375" style="36" customWidth="1"/>
    <col min="11780" max="11780" width="8.88671875" style="36" customWidth="1"/>
    <col min="11781" max="11781" width="13.88671875" style="36" customWidth="1"/>
    <col min="11782" max="11782" width="16.88671875" style="36" customWidth="1"/>
    <col min="11783" max="11783" width="7.44140625" style="36" customWidth="1"/>
    <col min="11784" max="11784" width="19.5546875" style="36" customWidth="1"/>
    <col min="11785" max="11785" width="13.5546875" style="36" customWidth="1"/>
    <col min="11786" max="11786" width="16.5546875" style="36" customWidth="1"/>
    <col min="11787" max="11787" width="13.33203125" style="36" customWidth="1"/>
    <col min="11788" max="11788" width="14.33203125" style="36" customWidth="1"/>
    <col min="11789" max="11794" width="10.6640625" style="36" customWidth="1"/>
    <col min="11795" max="12032" width="9" style="36"/>
    <col min="12033" max="12033" width="8.6640625" style="36" customWidth="1"/>
    <col min="12034" max="12034" width="12.88671875" style="36" customWidth="1"/>
    <col min="12035" max="12035" width="11.109375" style="36" customWidth="1"/>
    <col min="12036" max="12036" width="8.88671875" style="36" customWidth="1"/>
    <col min="12037" max="12037" width="13.88671875" style="36" customWidth="1"/>
    <col min="12038" max="12038" width="16.88671875" style="36" customWidth="1"/>
    <col min="12039" max="12039" width="7.44140625" style="36" customWidth="1"/>
    <col min="12040" max="12040" width="19.5546875" style="36" customWidth="1"/>
    <col min="12041" max="12041" width="13.5546875" style="36" customWidth="1"/>
    <col min="12042" max="12042" width="16.5546875" style="36" customWidth="1"/>
    <col min="12043" max="12043" width="13.33203125" style="36" customWidth="1"/>
    <col min="12044" max="12044" width="14.33203125" style="36" customWidth="1"/>
    <col min="12045" max="12050" width="10.6640625" style="36" customWidth="1"/>
    <col min="12051" max="12288" width="9" style="36"/>
    <col min="12289" max="12289" width="8.6640625" style="36" customWidth="1"/>
    <col min="12290" max="12290" width="12.88671875" style="36" customWidth="1"/>
    <col min="12291" max="12291" width="11.109375" style="36" customWidth="1"/>
    <col min="12292" max="12292" width="8.88671875" style="36" customWidth="1"/>
    <col min="12293" max="12293" width="13.88671875" style="36" customWidth="1"/>
    <col min="12294" max="12294" width="16.88671875" style="36" customWidth="1"/>
    <col min="12295" max="12295" width="7.44140625" style="36" customWidth="1"/>
    <col min="12296" max="12296" width="19.5546875" style="36" customWidth="1"/>
    <col min="12297" max="12297" width="13.5546875" style="36" customWidth="1"/>
    <col min="12298" max="12298" width="16.5546875" style="36" customWidth="1"/>
    <col min="12299" max="12299" width="13.33203125" style="36" customWidth="1"/>
    <col min="12300" max="12300" width="14.33203125" style="36" customWidth="1"/>
    <col min="12301" max="12306" width="10.6640625" style="36" customWidth="1"/>
    <col min="12307" max="12544" width="9" style="36"/>
    <col min="12545" max="12545" width="8.6640625" style="36" customWidth="1"/>
    <col min="12546" max="12546" width="12.88671875" style="36" customWidth="1"/>
    <col min="12547" max="12547" width="11.109375" style="36" customWidth="1"/>
    <col min="12548" max="12548" width="8.88671875" style="36" customWidth="1"/>
    <col min="12549" max="12549" width="13.88671875" style="36" customWidth="1"/>
    <col min="12550" max="12550" width="16.88671875" style="36" customWidth="1"/>
    <col min="12551" max="12551" width="7.44140625" style="36" customWidth="1"/>
    <col min="12552" max="12552" width="19.5546875" style="36" customWidth="1"/>
    <col min="12553" max="12553" width="13.5546875" style="36" customWidth="1"/>
    <col min="12554" max="12554" width="16.5546875" style="36" customWidth="1"/>
    <col min="12555" max="12555" width="13.33203125" style="36" customWidth="1"/>
    <col min="12556" max="12556" width="14.33203125" style="36" customWidth="1"/>
    <col min="12557" max="12562" width="10.6640625" style="36" customWidth="1"/>
    <col min="12563" max="12800" width="9" style="36"/>
    <col min="12801" max="12801" width="8.6640625" style="36" customWidth="1"/>
    <col min="12802" max="12802" width="12.88671875" style="36" customWidth="1"/>
    <col min="12803" max="12803" width="11.109375" style="36" customWidth="1"/>
    <col min="12804" max="12804" width="8.88671875" style="36" customWidth="1"/>
    <col min="12805" max="12805" width="13.88671875" style="36" customWidth="1"/>
    <col min="12806" max="12806" width="16.88671875" style="36" customWidth="1"/>
    <col min="12807" max="12807" width="7.44140625" style="36" customWidth="1"/>
    <col min="12808" max="12808" width="19.5546875" style="36" customWidth="1"/>
    <col min="12809" max="12809" width="13.5546875" style="36" customWidth="1"/>
    <col min="12810" max="12810" width="16.5546875" style="36" customWidth="1"/>
    <col min="12811" max="12811" width="13.33203125" style="36" customWidth="1"/>
    <col min="12812" max="12812" width="14.33203125" style="36" customWidth="1"/>
    <col min="12813" max="12818" width="10.6640625" style="36" customWidth="1"/>
    <col min="12819" max="13056" width="9" style="36"/>
    <col min="13057" max="13057" width="8.6640625" style="36" customWidth="1"/>
    <col min="13058" max="13058" width="12.88671875" style="36" customWidth="1"/>
    <col min="13059" max="13059" width="11.109375" style="36" customWidth="1"/>
    <col min="13060" max="13060" width="8.88671875" style="36" customWidth="1"/>
    <col min="13061" max="13061" width="13.88671875" style="36" customWidth="1"/>
    <col min="13062" max="13062" width="16.88671875" style="36" customWidth="1"/>
    <col min="13063" max="13063" width="7.44140625" style="36" customWidth="1"/>
    <col min="13064" max="13064" width="19.5546875" style="36" customWidth="1"/>
    <col min="13065" max="13065" width="13.5546875" style="36" customWidth="1"/>
    <col min="13066" max="13066" width="16.5546875" style="36" customWidth="1"/>
    <col min="13067" max="13067" width="13.33203125" style="36" customWidth="1"/>
    <col min="13068" max="13068" width="14.33203125" style="36" customWidth="1"/>
    <col min="13069" max="13074" width="10.6640625" style="36" customWidth="1"/>
    <col min="13075" max="13312" width="9" style="36"/>
    <col min="13313" max="13313" width="8.6640625" style="36" customWidth="1"/>
    <col min="13314" max="13314" width="12.88671875" style="36" customWidth="1"/>
    <col min="13315" max="13315" width="11.109375" style="36" customWidth="1"/>
    <col min="13316" max="13316" width="8.88671875" style="36" customWidth="1"/>
    <col min="13317" max="13317" width="13.88671875" style="36" customWidth="1"/>
    <col min="13318" max="13318" width="16.88671875" style="36" customWidth="1"/>
    <col min="13319" max="13319" width="7.44140625" style="36" customWidth="1"/>
    <col min="13320" max="13320" width="19.5546875" style="36" customWidth="1"/>
    <col min="13321" max="13321" width="13.5546875" style="36" customWidth="1"/>
    <col min="13322" max="13322" width="16.5546875" style="36" customWidth="1"/>
    <col min="13323" max="13323" width="13.33203125" style="36" customWidth="1"/>
    <col min="13324" max="13324" width="14.33203125" style="36" customWidth="1"/>
    <col min="13325" max="13330" width="10.6640625" style="36" customWidth="1"/>
    <col min="13331" max="13568" width="9" style="36"/>
    <col min="13569" max="13569" width="8.6640625" style="36" customWidth="1"/>
    <col min="13570" max="13570" width="12.88671875" style="36" customWidth="1"/>
    <col min="13571" max="13571" width="11.109375" style="36" customWidth="1"/>
    <col min="13572" max="13572" width="8.88671875" style="36" customWidth="1"/>
    <col min="13573" max="13573" width="13.88671875" style="36" customWidth="1"/>
    <col min="13574" max="13574" width="16.88671875" style="36" customWidth="1"/>
    <col min="13575" max="13575" width="7.44140625" style="36" customWidth="1"/>
    <col min="13576" max="13576" width="19.5546875" style="36" customWidth="1"/>
    <col min="13577" max="13577" width="13.5546875" style="36" customWidth="1"/>
    <col min="13578" max="13578" width="16.5546875" style="36" customWidth="1"/>
    <col min="13579" max="13579" width="13.33203125" style="36" customWidth="1"/>
    <col min="13580" max="13580" width="14.33203125" style="36" customWidth="1"/>
    <col min="13581" max="13586" width="10.6640625" style="36" customWidth="1"/>
    <col min="13587" max="13824" width="9" style="36"/>
    <col min="13825" max="13825" width="8.6640625" style="36" customWidth="1"/>
    <col min="13826" max="13826" width="12.88671875" style="36" customWidth="1"/>
    <col min="13827" max="13827" width="11.109375" style="36" customWidth="1"/>
    <col min="13828" max="13828" width="8.88671875" style="36" customWidth="1"/>
    <col min="13829" max="13829" width="13.88671875" style="36" customWidth="1"/>
    <col min="13830" max="13830" width="16.88671875" style="36" customWidth="1"/>
    <col min="13831" max="13831" width="7.44140625" style="36" customWidth="1"/>
    <col min="13832" max="13832" width="19.5546875" style="36" customWidth="1"/>
    <col min="13833" max="13833" width="13.5546875" style="36" customWidth="1"/>
    <col min="13834" max="13834" width="16.5546875" style="36" customWidth="1"/>
    <col min="13835" max="13835" width="13.33203125" style="36" customWidth="1"/>
    <col min="13836" max="13836" width="14.33203125" style="36" customWidth="1"/>
    <col min="13837" max="13842" width="10.6640625" style="36" customWidth="1"/>
    <col min="13843" max="14080" width="9" style="36"/>
    <col min="14081" max="14081" width="8.6640625" style="36" customWidth="1"/>
    <col min="14082" max="14082" width="12.88671875" style="36" customWidth="1"/>
    <col min="14083" max="14083" width="11.109375" style="36" customWidth="1"/>
    <col min="14084" max="14084" width="8.88671875" style="36" customWidth="1"/>
    <col min="14085" max="14085" width="13.88671875" style="36" customWidth="1"/>
    <col min="14086" max="14086" width="16.88671875" style="36" customWidth="1"/>
    <col min="14087" max="14087" width="7.44140625" style="36" customWidth="1"/>
    <col min="14088" max="14088" width="19.5546875" style="36" customWidth="1"/>
    <col min="14089" max="14089" width="13.5546875" style="36" customWidth="1"/>
    <col min="14090" max="14090" width="16.5546875" style="36" customWidth="1"/>
    <col min="14091" max="14091" width="13.33203125" style="36" customWidth="1"/>
    <col min="14092" max="14092" width="14.33203125" style="36" customWidth="1"/>
    <col min="14093" max="14098" width="10.6640625" style="36" customWidth="1"/>
    <col min="14099" max="14336" width="9" style="36"/>
    <col min="14337" max="14337" width="8.6640625" style="36" customWidth="1"/>
    <col min="14338" max="14338" width="12.88671875" style="36" customWidth="1"/>
    <col min="14339" max="14339" width="11.109375" style="36" customWidth="1"/>
    <col min="14340" max="14340" width="8.88671875" style="36" customWidth="1"/>
    <col min="14341" max="14341" width="13.88671875" style="36" customWidth="1"/>
    <col min="14342" max="14342" width="16.88671875" style="36" customWidth="1"/>
    <col min="14343" max="14343" width="7.44140625" style="36" customWidth="1"/>
    <col min="14344" max="14344" width="19.5546875" style="36" customWidth="1"/>
    <col min="14345" max="14345" width="13.5546875" style="36" customWidth="1"/>
    <col min="14346" max="14346" width="16.5546875" style="36" customWidth="1"/>
    <col min="14347" max="14347" width="13.33203125" style="36" customWidth="1"/>
    <col min="14348" max="14348" width="14.33203125" style="36" customWidth="1"/>
    <col min="14349" max="14354" width="10.6640625" style="36" customWidth="1"/>
    <col min="14355" max="14592" width="9" style="36"/>
    <col min="14593" max="14593" width="8.6640625" style="36" customWidth="1"/>
    <col min="14594" max="14594" width="12.88671875" style="36" customWidth="1"/>
    <col min="14595" max="14595" width="11.109375" style="36" customWidth="1"/>
    <col min="14596" max="14596" width="8.88671875" style="36" customWidth="1"/>
    <col min="14597" max="14597" width="13.88671875" style="36" customWidth="1"/>
    <col min="14598" max="14598" width="16.88671875" style="36" customWidth="1"/>
    <col min="14599" max="14599" width="7.44140625" style="36" customWidth="1"/>
    <col min="14600" max="14600" width="19.5546875" style="36" customWidth="1"/>
    <col min="14601" max="14601" width="13.5546875" style="36" customWidth="1"/>
    <col min="14602" max="14602" width="16.5546875" style="36" customWidth="1"/>
    <col min="14603" max="14603" width="13.33203125" style="36" customWidth="1"/>
    <col min="14604" max="14604" width="14.33203125" style="36" customWidth="1"/>
    <col min="14605" max="14610" width="10.6640625" style="36" customWidth="1"/>
    <col min="14611" max="14848" width="9" style="36"/>
    <col min="14849" max="14849" width="8.6640625" style="36" customWidth="1"/>
    <col min="14850" max="14850" width="12.88671875" style="36" customWidth="1"/>
    <col min="14851" max="14851" width="11.109375" style="36" customWidth="1"/>
    <col min="14852" max="14852" width="8.88671875" style="36" customWidth="1"/>
    <col min="14853" max="14853" width="13.88671875" style="36" customWidth="1"/>
    <col min="14854" max="14854" width="16.88671875" style="36" customWidth="1"/>
    <col min="14855" max="14855" width="7.44140625" style="36" customWidth="1"/>
    <col min="14856" max="14856" width="19.5546875" style="36" customWidth="1"/>
    <col min="14857" max="14857" width="13.5546875" style="36" customWidth="1"/>
    <col min="14858" max="14858" width="16.5546875" style="36" customWidth="1"/>
    <col min="14859" max="14859" width="13.33203125" style="36" customWidth="1"/>
    <col min="14860" max="14860" width="14.33203125" style="36" customWidth="1"/>
    <col min="14861" max="14866" width="10.6640625" style="36" customWidth="1"/>
    <col min="14867" max="15104" width="9" style="36"/>
    <col min="15105" max="15105" width="8.6640625" style="36" customWidth="1"/>
    <col min="15106" max="15106" width="12.88671875" style="36" customWidth="1"/>
    <col min="15107" max="15107" width="11.109375" style="36" customWidth="1"/>
    <col min="15108" max="15108" width="8.88671875" style="36" customWidth="1"/>
    <col min="15109" max="15109" width="13.88671875" style="36" customWidth="1"/>
    <col min="15110" max="15110" width="16.88671875" style="36" customWidth="1"/>
    <col min="15111" max="15111" width="7.44140625" style="36" customWidth="1"/>
    <col min="15112" max="15112" width="19.5546875" style="36" customWidth="1"/>
    <col min="15113" max="15113" width="13.5546875" style="36" customWidth="1"/>
    <col min="15114" max="15114" width="16.5546875" style="36" customWidth="1"/>
    <col min="15115" max="15115" width="13.33203125" style="36" customWidth="1"/>
    <col min="15116" max="15116" width="14.33203125" style="36" customWidth="1"/>
    <col min="15117" max="15122" width="10.6640625" style="36" customWidth="1"/>
    <col min="15123" max="15360" width="9" style="36"/>
    <col min="15361" max="15361" width="8.6640625" style="36" customWidth="1"/>
    <col min="15362" max="15362" width="12.88671875" style="36" customWidth="1"/>
    <col min="15363" max="15363" width="11.109375" style="36" customWidth="1"/>
    <col min="15364" max="15364" width="8.88671875" style="36" customWidth="1"/>
    <col min="15365" max="15365" width="13.88671875" style="36" customWidth="1"/>
    <col min="15366" max="15366" width="16.88671875" style="36" customWidth="1"/>
    <col min="15367" max="15367" width="7.44140625" style="36" customWidth="1"/>
    <col min="15368" max="15368" width="19.5546875" style="36" customWidth="1"/>
    <col min="15369" max="15369" width="13.5546875" style="36" customWidth="1"/>
    <col min="15370" max="15370" width="16.5546875" style="36" customWidth="1"/>
    <col min="15371" max="15371" width="13.33203125" style="36" customWidth="1"/>
    <col min="15372" max="15372" width="14.33203125" style="36" customWidth="1"/>
    <col min="15373" max="15378" width="10.6640625" style="36" customWidth="1"/>
    <col min="15379" max="15616" width="9" style="36"/>
    <col min="15617" max="15617" width="8.6640625" style="36" customWidth="1"/>
    <col min="15618" max="15618" width="12.88671875" style="36" customWidth="1"/>
    <col min="15619" max="15619" width="11.109375" style="36" customWidth="1"/>
    <col min="15620" max="15620" width="8.88671875" style="36" customWidth="1"/>
    <col min="15621" max="15621" width="13.88671875" style="36" customWidth="1"/>
    <col min="15622" max="15622" width="16.88671875" style="36" customWidth="1"/>
    <col min="15623" max="15623" width="7.44140625" style="36" customWidth="1"/>
    <col min="15624" max="15624" width="19.5546875" style="36" customWidth="1"/>
    <col min="15625" max="15625" width="13.5546875" style="36" customWidth="1"/>
    <col min="15626" max="15626" width="16.5546875" style="36" customWidth="1"/>
    <col min="15627" max="15627" width="13.33203125" style="36" customWidth="1"/>
    <col min="15628" max="15628" width="14.33203125" style="36" customWidth="1"/>
    <col min="15629" max="15634" width="10.6640625" style="36" customWidth="1"/>
    <col min="15635" max="15872" width="9" style="36"/>
    <col min="15873" max="15873" width="8.6640625" style="36" customWidth="1"/>
    <col min="15874" max="15874" width="12.88671875" style="36" customWidth="1"/>
    <col min="15875" max="15875" width="11.109375" style="36" customWidth="1"/>
    <col min="15876" max="15876" width="8.88671875" style="36" customWidth="1"/>
    <col min="15877" max="15877" width="13.88671875" style="36" customWidth="1"/>
    <col min="15878" max="15878" width="16.88671875" style="36" customWidth="1"/>
    <col min="15879" max="15879" width="7.44140625" style="36" customWidth="1"/>
    <col min="15880" max="15880" width="19.5546875" style="36" customWidth="1"/>
    <col min="15881" max="15881" width="13.5546875" style="36" customWidth="1"/>
    <col min="15882" max="15882" width="16.5546875" style="36" customWidth="1"/>
    <col min="15883" max="15883" width="13.33203125" style="36" customWidth="1"/>
    <col min="15884" max="15884" width="14.33203125" style="36" customWidth="1"/>
    <col min="15885" max="15890" width="10.6640625" style="36" customWidth="1"/>
    <col min="15891" max="16128" width="9" style="36"/>
    <col min="16129" max="16129" width="8.6640625" style="36" customWidth="1"/>
    <col min="16130" max="16130" width="12.88671875" style="36" customWidth="1"/>
    <col min="16131" max="16131" width="11.109375" style="36" customWidth="1"/>
    <col min="16132" max="16132" width="8.88671875" style="36" customWidth="1"/>
    <col min="16133" max="16133" width="13.88671875" style="36" customWidth="1"/>
    <col min="16134" max="16134" width="16.88671875" style="36" customWidth="1"/>
    <col min="16135" max="16135" width="7.44140625" style="36" customWidth="1"/>
    <col min="16136" max="16136" width="19.5546875" style="36" customWidth="1"/>
    <col min="16137" max="16137" width="13.5546875" style="36" customWidth="1"/>
    <col min="16138" max="16138" width="16.5546875" style="36" customWidth="1"/>
    <col min="16139" max="16139" width="13.33203125" style="36" customWidth="1"/>
    <col min="16140" max="16140" width="14.33203125" style="36" customWidth="1"/>
    <col min="16141" max="16146" width="10.6640625" style="36" customWidth="1"/>
    <col min="16147" max="16384" width="9" style="36"/>
  </cols>
  <sheetData>
    <row r="1" spans="1:15" s="179" customFormat="1" ht="35.25" customHeight="1">
      <c r="A1" s="178" t="s">
        <v>1379</v>
      </c>
      <c r="M1" s="178" t="s">
        <v>1379</v>
      </c>
    </row>
    <row r="2" spans="1:15" ht="15" customHeight="1">
      <c r="A2" s="438" t="s">
        <v>247</v>
      </c>
      <c r="B2" s="440" t="s">
        <v>248</v>
      </c>
      <c r="C2" s="441"/>
      <c r="D2" s="441"/>
      <c r="E2" s="441"/>
      <c r="F2" s="441"/>
      <c r="G2" s="441"/>
      <c r="H2" s="441"/>
      <c r="I2" s="441"/>
      <c r="J2" s="441"/>
      <c r="K2" s="441"/>
      <c r="L2" s="442"/>
    </row>
    <row r="3" spans="1:15" ht="15" customHeight="1">
      <c r="A3" s="438"/>
      <c r="B3" s="39" t="s">
        <v>5</v>
      </c>
      <c r="C3" s="39" t="s">
        <v>8</v>
      </c>
      <c r="D3" s="39" t="s">
        <v>11</v>
      </c>
      <c r="E3" s="39" t="s">
        <v>17</v>
      </c>
      <c r="F3" s="39" t="s">
        <v>20</v>
      </c>
      <c r="G3" s="39" t="s">
        <v>23</v>
      </c>
      <c r="H3" s="39" t="s">
        <v>26</v>
      </c>
      <c r="I3" s="39" t="s">
        <v>29</v>
      </c>
      <c r="J3" s="39" t="s">
        <v>32</v>
      </c>
      <c r="K3" s="39" t="s">
        <v>35</v>
      </c>
      <c r="L3" s="39" t="s">
        <v>38</v>
      </c>
    </row>
    <row r="4" spans="1:15" ht="15">
      <c r="A4" s="30">
        <v>1</v>
      </c>
      <c r="B4" s="180">
        <f>+'10.ค่าใช้จ่าย(แยกกลุ่ม)'!C11</f>
        <v>13378.598721314242</v>
      </c>
      <c r="C4" s="180">
        <f>+'10.ค่าใช้จ่าย(แยกกลุ่ม)'!D11</f>
        <v>78.732636141946358</v>
      </c>
      <c r="D4" s="180">
        <f>+'10.ค่าใช้จ่าย(แยกกลุ่ม)'!E11</f>
        <v>1334.0954769689172</v>
      </c>
      <c r="E4" s="180">
        <f>+'10.ค่าใช้จ่าย(แยกกลุ่ม)'!F11</f>
        <v>601.45948556783071</v>
      </c>
      <c r="F4" s="180">
        <f>+'10.ค่าใช้จ่าย(แยกกลุ่ม)'!G11</f>
        <v>793.46625211037747</v>
      </c>
      <c r="G4" s="180">
        <f>+'10.ค่าใช้จ่าย(แยกกลุ่ม)'!H11</f>
        <v>827.28126258880627</v>
      </c>
      <c r="H4" s="180">
        <f>+'10.ค่าใช้จ่าย(แยกกลุ่ม)'!I11</f>
        <v>693.21325257741114</v>
      </c>
      <c r="I4" s="180">
        <f>+'10.ค่าใช้จ่าย(แยกกลุ่ม)'!J11</f>
        <v>187.49276057900872</v>
      </c>
      <c r="J4" s="180">
        <f>+'10.ค่าใช้จ่าย(แยกกลุ่ม)'!K11</f>
        <v>436.23443980538184</v>
      </c>
      <c r="K4" s="180">
        <f>+'10.ค่าใช้จ่าย(แยกกลุ่ม)'!L11</f>
        <v>56.708637303781465</v>
      </c>
      <c r="L4" s="180">
        <f>+'10.ค่าใช้จ่าย(แยกกลุ่ม)'!M11</f>
        <v>532.99121270328953</v>
      </c>
      <c r="M4" s="181"/>
      <c r="O4" s="181"/>
    </row>
    <row r="5" spans="1:15" ht="15">
      <c r="A5" s="33">
        <v>2</v>
      </c>
      <c r="B5" s="182">
        <f>+'10.ค่าใช้จ่าย(แยกกลุ่ม)'!C26</f>
        <v>10749.225537764354</v>
      </c>
      <c r="C5" s="182">
        <f>+'10.ค่าใช้จ่าย(แยกกลุ่ม)'!D26</f>
        <v>76.785607448641329</v>
      </c>
      <c r="D5" s="182">
        <f>+'10.ค่าใช้จ่าย(แยกกลุ่ม)'!E26</f>
        <v>1403.4727917286043</v>
      </c>
      <c r="E5" s="182">
        <f>+'10.ค่าใช้จ่าย(แยกกลุ่ม)'!F26</f>
        <v>577.2205518031202</v>
      </c>
      <c r="F5" s="182">
        <f>+'10.ค่าใช้จ่าย(แยกกลุ่ม)'!G26</f>
        <v>732.16493638376187</v>
      </c>
      <c r="G5" s="182">
        <f>+'10.ค่าใช้จ่าย(แยกกลุ่ม)'!H26</f>
        <v>650.69477337573119</v>
      </c>
      <c r="H5" s="182">
        <f>+'10.ค่าใช้จ่าย(แยกกลุ่ม)'!I26</f>
        <v>543.9864554671185</v>
      </c>
      <c r="I5" s="182">
        <f>+'10.ค่าใช้จ่าย(แยกกลุ่ม)'!J26</f>
        <v>194.36512302285396</v>
      </c>
      <c r="J5" s="182">
        <f>+'10.ค่าใช้จ่าย(แยกกลุ่ม)'!K26</f>
        <v>305.31484887539909</v>
      </c>
      <c r="K5" s="182">
        <f>+'10.ค่าใช้จ่าย(แยกกลุ่ม)'!L26</f>
        <v>86.795656594608644</v>
      </c>
      <c r="L5" s="182">
        <f>+'10.ค่าใช้จ่าย(แยกกลุ่ม)'!M26</f>
        <v>387.27182214952995</v>
      </c>
      <c r="M5" s="181"/>
      <c r="O5" s="181"/>
    </row>
    <row r="6" spans="1:15" ht="15">
      <c r="A6" s="33">
        <v>3</v>
      </c>
      <c r="B6" s="182">
        <f>+'10.ค่าใช้จ่าย(แยกกลุ่ม)'!C44</f>
        <v>10366.412781904928</v>
      </c>
      <c r="C6" s="182">
        <f>+'10.ค่าใช้จ่าย(แยกกลุ่ม)'!D44</f>
        <v>67.138728777274764</v>
      </c>
      <c r="D6" s="182">
        <f>+'10.ค่าใช้จ่าย(แยกกลุ่ม)'!E44</f>
        <v>1370.7604055853144</v>
      </c>
      <c r="E6" s="182">
        <f>+'10.ค่าใช้จ่าย(แยกกลุ่ม)'!F44</f>
        <v>648.95862775397677</v>
      </c>
      <c r="F6" s="182">
        <f>+'10.ค่าใช้จ่าย(แยกกลุ่ม)'!G44</f>
        <v>667.87473256610872</v>
      </c>
      <c r="G6" s="182">
        <f>+'10.ค่าใช้จ่าย(แยกกลุ่ม)'!H44</f>
        <v>705.26363318681661</v>
      </c>
      <c r="H6" s="182">
        <f>+'10.ค่าใช้จ่าย(แยกกลุ่ม)'!I44</f>
        <v>686.69925233324466</v>
      </c>
      <c r="I6" s="182">
        <f>+'10.ค่าใช้จ่าย(แยกกลุ่ม)'!J44</f>
        <v>184.11483873647364</v>
      </c>
      <c r="J6" s="182">
        <f>+'10.ค่าใช้จ่าย(แยกกลุ่ม)'!K44</f>
        <v>365.74652884296972</v>
      </c>
      <c r="K6" s="182">
        <f>+'10.ค่าใช้จ่าย(แยกกลุ่ม)'!L44</f>
        <v>57.056117632797047</v>
      </c>
      <c r="L6" s="182">
        <f>+'10.ค่าใช้จ่าย(แยกกลุ่ม)'!M44</f>
        <v>420.67497540021435</v>
      </c>
      <c r="M6" s="181"/>
      <c r="O6" s="181"/>
    </row>
    <row r="7" spans="1:15" ht="15">
      <c r="A7" s="33">
        <v>4</v>
      </c>
      <c r="B7" s="182">
        <f>+'10.ค่าใช้จ่าย(แยกกลุ่ม)'!C61</f>
        <v>10174.853598219719</v>
      </c>
      <c r="C7" s="182">
        <f>+'10.ค่าใช้จ่าย(แยกกลุ่ม)'!D61</f>
        <v>83.808365785437161</v>
      </c>
      <c r="D7" s="182">
        <f>+'10.ค่าใช้จ่าย(แยกกลุ่ม)'!E61</f>
        <v>1446.2294719986537</v>
      </c>
      <c r="E7" s="182">
        <f>+'10.ค่าใช้จ่าย(แยกกลุ่ม)'!F61</f>
        <v>617.58323650409102</v>
      </c>
      <c r="F7" s="182">
        <f>+'10.ค่าใช้จ่าย(แยกกลุ่ม)'!G61</f>
        <v>731.18885986801024</v>
      </c>
      <c r="G7" s="182">
        <f>+'10.ค่าใช้จ่าย(แยกกลุ่ม)'!H61</f>
        <v>784.53537318729138</v>
      </c>
      <c r="H7" s="182">
        <f>+'10.ค่าใช้จ่าย(แยกกลุ่ม)'!I61</f>
        <v>613.74731234162471</v>
      </c>
      <c r="I7" s="182">
        <f>+'10.ค่าใช้จ่าย(แยกกลุ่ม)'!J61</f>
        <v>257.38366177177301</v>
      </c>
      <c r="J7" s="182">
        <f>+'10.ค่าใช้จ่าย(แยกกลุ่ม)'!K61</f>
        <v>385.73218907993004</v>
      </c>
      <c r="K7" s="182">
        <f>+'10.ค่าใช้จ่าย(แยกกลุ่ม)'!L61</f>
        <v>70.137575222329929</v>
      </c>
      <c r="L7" s="182">
        <f>+'10.ค่าใช้จ่าย(แยกกลุ่ม)'!M61</f>
        <v>350.08661477078414</v>
      </c>
      <c r="M7" s="181"/>
      <c r="O7" s="181"/>
    </row>
    <row r="8" spans="1:15" ht="15">
      <c r="A8" s="33">
        <v>5</v>
      </c>
      <c r="B8" s="182">
        <f>+'10.ค่าใช้จ่าย(แยกกลุ่ม)'!C72</f>
        <v>10179.28529048051</v>
      </c>
      <c r="C8" s="182">
        <f>+'10.ค่าใช้จ่าย(แยกกลุ่ม)'!D72</f>
        <v>58.641702626641013</v>
      </c>
      <c r="D8" s="182">
        <f>+'10.ค่าใช้จ่าย(แยกกลุ่ม)'!E72</f>
        <v>1670.4174607123198</v>
      </c>
      <c r="E8" s="182">
        <f>+'10.ค่าใช้จ่าย(แยกกลุ่ม)'!F72</f>
        <v>689.82593456863651</v>
      </c>
      <c r="F8" s="182">
        <f>+'10.ค่าใช้จ่าย(แยกกลุ่ม)'!G72</f>
        <v>826.63607615068702</v>
      </c>
      <c r="G8" s="182">
        <f>+'10.ค่าใช้จ่าย(แยกกลุ่ม)'!H72</f>
        <v>649.93888300708829</v>
      </c>
      <c r="H8" s="182">
        <f>+'10.ค่าใช้จ่าย(แยกกลุ่ม)'!I72</f>
        <v>804.68985931921191</v>
      </c>
      <c r="I8" s="182">
        <f>+'10.ค่าใช้จ่าย(แยกกลุ่ม)'!J72</f>
        <v>266.47682091261669</v>
      </c>
      <c r="J8" s="182">
        <f>+'10.ค่าใช้จ่าย(แยกกลุ่ม)'!K72</f>
        <v>337.49995541232556</v>
      </c>
      <c r="K8" s="182">
        <f>+'10.ค่าใช้จ่าย(แยกกลุ่ม)'!L72</f>
        <v>37.820379522175685</v>
      </c>
      <c r="L8" s="182">
        <f>+'10.ค่าใช้จ่าย(แยกกลุ่ม)'!M72</f>
        <v>400.88290093217341</v>
      </c>
      <c r="M8" s="181"/>
      <c r="O8" s="181"/>
    </row>
    <row r="9" spans="1:15" ht="15">
      <c r="A9" s="33">
        <v>6</v>
      </c>
      <c r="B9" s="182">
        <f>+'10.ค่าใช้จ่าย(แยกกลุ่ม)'!C83</f>
        <v>10495.794774381508</v>
      </c>
      <c r="C9" s="182">
        <f>+'10.ค่าใช้จ่าย(แยกกลุ่ม)'!D83</f>
        <v>68.020725078860508</v>
      </c>
      <c r="D9" s="182">
        <f>+'10.ค่าใช้จ่าย(แยกกลุ่ม)'!E83</f>
        <v>1687.7576549090647</v>
      </c>
      <c r="E9" s="182">
        <f>+'10.ค่าใช้จ่าย(แยกกลุ่ม)'!F83</f>
        <v>714.61870031333137</v>
      </c>
      <c r="F9" s="182">
        <f>+'10.ค่าใช้จ่าย(แยกกลุ่ม)'!G83</f>
        <v>724.06810021518379</v>
      </c>
      <c r="G9" s="182">
        <f>+'10.ค่าใช้จ่าย(แยกกลุ่ม)'!H83</f>
        <v>772.84604501387332</v>
      </c>
      <c r="H9" s="182">
        <f>+'10.ค่าใช้จ่าย(แยกกลุ่ม)'!I83</f>
        <v>735.63455659446026</v>
      </c>
      <c r="I9" s="182">
        <f>+'10.ค่าใช้จ่าย(แยกกลุ่ม)'!J83</f>
        <v>329.63824198794191</v>
      </c>
      <c r="J9" s="182">
        <f>+'10.ค่าใช้จ่าย(แยกกลุ่ม)'!K83</f>
        <v>383.98796436995605</v>
      </c>
      <c r="K9" s="182">
        <f>+'10.ค่าใช้จ่าย(แยกกลุ่ม)'!L83</f>
        <v>68.265629942498563</v>
      </c>
      <c r="L9" s="182">
        <f>+'10.ค่าใช้จ่าย(แยกกลุ่ม)'!M83</f>
        <v>550.75324162635957</v>
      </c>
      <c r="M9" s="181"/>
      <c r="O9" s="181"/>
    </row>
    <row r="10" spans="1:15" ht="15">
      <c r="A10" s="33">
        <v>7</v>
      </c>
      <c r="B10" s="182">
        <f>+'10.ค่าใช้จ่าย(แยกกลุ่ม)'!C93</f>
        <v>8916.9405364071063</v>
      </c>
      <c r="C10" s="182">
        <f>+'10.ค่าใช้จ่าย(แยกกลุ่ม)'!D93</f>
        <v>48.75734623694386</v>
      </c>
      <c r="D10" s="182">
        <f>+'10.ค่าใช้จ่าย(แยกกลุ่ม)'!E93</f>
        <v>1365.5717876235767</v>
      </c>
      <c r="E10" s="182">
        <f>+'10.ค่าใช้จ่าย(แยกกลุ่ม)'!F93</f>
        <v>486.77831835482976</v>
      </c>
      <c r="F10" s="182">
        <f>+'10.ค่าใช้จ่าย(แยกกลุ่ม)'!G93</f>
        <v>697.1746136954323</v>
      </c>
      <c r="G10" s="182">
        <f>+'10.ค่าใช้จ่าย(แยกกลุ่ม)'!H93</f>
        <v>807.90040119407593</v>
      </c>
      <c r="H10" s="182">
        <f>+'10.ค่าใช้จ่าย(แยกกลุ่ม)'!I93</f>
        <v>910.2146940658065</v>
      </c>
      <c r="I10" s="182">
        <f>+'10.ค่าใช้จ่าย(แยกกลุ่ม)'!J93</f>
        <v>140.68017085161983</v>
      </c>
      <c r="J10" s="182">
        <f>+'10.ค่าใช้จ่าย(แยกกลุ่ม)'!K93</f>
        <v>354.56440384705701</v>
      </c>
      <c r="K10" s="182">
        <f>+'10.ค่าใช้จ่าย(แยกกลุ่ม)'!L93</f>
        <v>27.520583201591666</v>
      </c>
      <c r="L10" s="182">
        <f>+'10.ค่าใช้จ่าย(แยกกลุ่ม)'!M93</f>
        <v>349.76433409837455</v>
      </c>
      <c r="M10" s="181"/>
      <c r="O10" s="181"/>
    </row>
    <row r="11" spans="1:15" ht="15">
      <c r="A11" s="33">
        <v>8</v>
      </c>
      <c r="B11" s="182">
        <f>+'10.ค่าใช้จ่าย(แยกกลุ่ม)'!C104</f>
        <v>7438.9624824641533</v>
      </c>
      <c r="C11" s="182">
        <f>+'10.ค่าใช้จ่าย(แยกกลุ่ม)'!D104</f>
        <v>73.496550081048966</v>
      </c>
      <c r="D11" s="182">
        <f>+'10.ค่าใช้จ่าย(แยกกลุ่ม)'!E104</f>
        <v>1569.038412462012</v>
      </c>
      <c r="E11" s="182">
        <f>+'10.ค่าใช้จ่าย(แยกกลุ่ม)'!F104</f>
        <v>635.52397209347089</v>
      </c>
      <c r="F11" s="182">
        <f>+'10.ค่าใช้จ่าย(แยกกลุ่ม)'!G104</f>
        <v>442.00177757970192</v>
      </c>
      <c r="G11" s="182">
        <f>+'10.ค่าใช้จ่าย(แยกกลุ่ม)'!H104</f>
        <v>571.48243936917186</v>
      </c>
      <c r="H11" s="182">
        <f>+'10.ค่าใช้จ่าย(แยกกลุ่ม)'!I104</f>
        <v>906.60866322283039</v>
      </c>
      <c r="I11" s="182">
        <f>+'10.ค่าใช้จ่าย(แยกกลุ่ม)'!J104</f>
        <v>392.996750649896</v>
      </c>
      <c r="J11" s="182">
        <f>+'10.ค่าใช้จ่าย(แยกกลุ่ม)'!K104</f>
        <v>302.36215798590194</v>
      </c>
      <c r="K11" s="182">
        <f>+'10.ค่าใช้จ่าย(แยกกลุ่ม)'!L104</f>
        <v>65.816215349638469</v>
      </c>
      <c r="L11" s="182">
        <f>+'10.ค่าใช้จ่าย(แยกกลุ่ม)'!M104</f>
        <v>365.31491204754911</v>
      </c>
      <c r="M11" s="181"/>
      <c r="O11" s="181"/>
    </row>
    <row r="12" spans="1:15" ht="15">
      <c r="A12" s="33">
        <v>9</v>
      </c>
      <c r="B12" s="182">
        <f>+'10.ค่าใช้จ่าย(แยกกลุ่ม)'!C114</f>
        <v>8162.0973171716441</v>
      </c>
      <c r="C12" s="182">
        <f>+'10.ค่าใช้จ่าย(แยกกลุ่ม)'!D114</f>
        <v>42.680629965494497</v>
      </c>
      <c r="D12" s="182">
        <f>+'10.ค่าใช้จ่าย(แยกกลุ่ม)'!E114</f>
        <v>1747.2633467656724</v>
      </c>
      <c r="E12" s="182">
        <f>+'10.ค่าใช้จ่าย(แยกกลุ่ม)'!F114</f>
        <v>695.24614653793208</v>
      </c>
      <c r="F12" s="182">
        <f>+'10.ค่าใช้จ่าย(แยกกลุ่ม)'!G114</f>
        <v>532.92160506905361</v>
      </c>
      <c r="G12" s="182">
        <f>+'10.ค่าใช้จ่าย(แยกกลุ่ม)'!H114</f>
        <v>553.14443755586353</v>
      </c>
      <c r="H12" s="182">
        <f>+'10.ค่าใช้จ่าย(แยกกลุ่ม)'!I114</f>
        <v>916.72415558363934</v>
      </c>
      <c r="I12" s="182">
        <f>+'10.ค่าใช้จ่าย(แยกกลุ่ม)'!J114</f>
        <v>442.79266549863343</v>
      </c>
      <c r="J12" s="182">
        <f>+'10.ค่าใช้จ่าย(แยกกลุ่ม)'!K114</f>
        <v>329.68721577825642</v>
      </c>
      <c r="K12" s="182">
        <f>+'10.ค่าใช้จ่าย(แยกกลุ่ม)'!L114</f>
        <v>28.241965028584303</v>
      </c>
      <c r="L12" s="182">
        <f>+'10.ค่าใช้จ่าย(แยกกลุ่ม)'!M114</f>
        <v>302.74296664688609</v>
      </c>
      <c r="M12" s="181"/>
      <c r="O12" s="181"/>
    </row>
    <row r="13" spans="1:15" ht="15">
      <c r="A13" s="33">
        <v>10</v>
      </c>
      <c r="B13" s="182">
        <f>+'10.ค่าใช้จ่าย(แยกกลุ่ม)'!C126</f>
        <v>6986.9297930571938</v>
      </c>
      <c r="C13" s="182">
        <f>+'10.ค่าใช้จ่าย(แยกกลุ่ม)'!D126</f>
        <v>46.396841343869973</v>
      </c>
      <c r="D13" s="182">
        <f>+'10.ค่าใช้จ่าย(แยกกลุ่ม)'!E126</f>
        <v>1536.4047399827018</v>
      </c>
      <c r="E13" s="182">
        <f>+'10.ค่าใช้จ่าย(แยกกลุ่ม)'!F126</f>
        <v>719.07000214635423</v>
      </c>
      <c r="F13" s="182">
        <f>+'10.ค่าใช้จ่าย(แยกกลุ่ม)'!G126</f>
        <v>539.69487335803399</v>
      </c>
      <c r="G13" s="182">
        <f>+'10.ค่าใช้จ่าย(แยกกลุ่ม)'!H126</f>
        <v>432.68802847808217</v>
      </c>
      <c r="H13" s="182">
        <f>+'10.ค่าใช้จ่าย(แยกกลุ่ม)'!I126</f>
        <v>624.93512967213462</v>
      </c>
      <c r="I13" s="182">
        <f>+'10.ค่าใช้จ่าย(แยกกลุ่ม)'!J126</f>
        <v>492.87857900378737</v>
      </c>
      <c r="J13" s="182">
        <f>+'10.ค่าใช้จ่าย(แยกกลุ่ม)'!K126</f>
        <v>276.58135635048137</v>
      </c>
      <c r="K13" s="182">
        <f>+'10.ค่าใช้จ่าย(แยกกลุ่ม)'!L126</f>
        <v>32.064156726779871</v>
      </c>
      <c r="L13" s="182">
        <f>+'10.ค่าใช้จ่าย(แยกกลุ่ม)'!M126</f>
        <v>121.78869975801345</v>
      </c>
      <c r="M13" s="181"/>
      <c r="O13" s="181"/>
    </row>
    <row r="14" spans="1:15" ht="15">
      <c r="A14" s="33">
        <v>11</v>
      </c>
      <c r="B14" s="35">
        <f>+'10.ค่าใช้จ่าย(แยกกลุ่ม)'!C136</f>
        <v>7150.9552809899305</v>
      </c>
      <c r="C14" s="35">
        <f>+'10.ค่าใช้จ่าย(แยกกลุ่ม)'!D136</f>
        <v>67.052454971304002</v>
      </c>
      <c r="D14" s="35">
        <f>+'10.ค่าใช้จ่าย(แยกกลุ่ม)'!E136</f>
        <v>2263.1952261386864</v>
      </c>
      <c r="E14" s="35">
        <f>+'10.ค่าใช้จ่าย(แยกกลุ่ม)'!F136</f>
        <v>1314.746123309126</v>
      </c>
      <c r="F14" s="35">
        <f>+'10.ค่าใช้จ่าย(แยกกลุ่ม)'!G136</f>
        <v>416.23388429239697</v>
      </c>
      <c r="G14" s="35">
        <f>+'10.ค่าใช้จ่าย(แยกกลุ่ม)'!H136</f>
        <v>435.98118972759369</v>
      </c>
      <c r="H14" s="35">
        <f>+'10.ค่าใช้จ่าย(แยกกลุ่ม)'!I136</f>
        <v>1041.396963718772</v>
      </c>
      <c r="I14" s="35">
        <f>+'10.ค่าใช้จ่าย(แยกกลุ่ม)'!J136</f>
        <v>564.91630284882922</v>
      </c>
      <c r="J14" s="35">
        <f>+'10.ค่าใช้จ่าย(แยกกลุ่ม)'!K136</f>
        <v>341.79799783443889</v>
      </c>
      <c r="K14" s="35">
        <f>+'10.ค่าใช้จ่าย(แยกกลุ่ม)'!L136</f>
        <v>40.377168814300539</v>
      </c>
      <c r="L14" s="35">
        <f>+'10.ค่าใช้จ่าย(แยกกลุ่ม)'!M136</f>
        <v>123.04291534055365</v>
      </c>
      <c r="M14" s="181"/>
      <c r="O14" s="181"/>
    </row>
    <row r="15" spans="1:15" ht="15">
      <c r="A15" s="33">
        <v>12</v>
      </c>
      <c r="B15" s="35">
        <f>+'10.ค่าใช้จ่าย(แยกกลุ่ม)'!C145</f>
        <v>7047.9376028312454</v>
      </c>
      <c r="C15" s="35">
        <f>+'10.ค่าใช้จ่าย(แยกกลุ่ม)'!D145</f>
        <v>51.097999895134151</v>
      </c>
      <c r="D15" s="35">
        <f>+'10.ค่าใช้จ่าย(แยกกลุ่ม)'!E145</f>
        <v>2262.1856544789507</v>
      </c>
      <c r="E15" s="35">
        <f>+'10.ค่าใช้จ่าย(แยกกลุ่ม)'!F145</f>
        <v>1469.3580036065459</v>
      </c>
      <c r="F15" s="35">
        <f>+'10.ค่าใช้จ่าย(แยกกลุ่ม)'!G145</f>
        <v>167.57826335832553</v>
      </c>
      <c r="G15" s="35">
        <f>+'10.ค่าใช้จ่าย(แยกกลุ่ม)'!H145</f>
        <v>405.83849887335407</v>
      </c>
      <c r="H15" s="35">
        <f>+'10.ค่าใช้จ่าย(แยกกลุ่ม)'!I145</f>
        <v>401.27912991816044</v>
      </c>
      <c r="I15" s="35">
        <f>+'10.ค่าใช้จ่าย(แยกกลุ่ม)'!J145</f>
        <v>655.8916264458752</v>
      </c>
      <c r="J15" s="35">
        <f>+'10.ค่าใช้จ่าย(แยกกลุ่ม)'!K145</f>
        <v>304.50536795933806</v>
      </c>
      <c r="K15" s="35">
        <f>+'10.ค่าใช้จ่าย(แยกกลุ่ม)'!L145</f>
        <v>280.85058826001091</v>
      </c>
      <c r="L15" s="35">
        <f>+'10.ค่าใช้จ่าย(แยกกลุ่ม)'!M145</f>
        <v>127.31844505513766</v>
      </c>
      <c r="M15" s="181"/>
      <c r="O15" s="181"/>
    </row>
    <row r="16" spans="1:15" ht="15">
      <c r="A16" s="33">
        <v>13</v>
      </c>
      <c r="B16" s="35">
        <f>+'10.ค่าใช้จ่าย(แยกกลุ่ม)'!C152</f>
        <v>6808.5621930957241</v>
      </c>
      <c r="C16" s="35">
        <f>+'10.ค่าใช้จ่าย(แยกกลุ่ม)'!D152</f>
        <v>50.798208361053014</v>
      </c>
      <c r="D16" s="35">
        <f>+'10.ค่าใช้จ่าย(แยกกลุ่ม)'!E152</f>
        <v>3858.2687949018245</v>
      </c>
      <c r="E16" s="35">
        <f>+'10.ค่าใช้จ่าย(แยกกลุ่ม)'!F152</f>
        <v>2529.8949580729263</v>
      </c>
      <c r="F16" s="35">
        <f>+'10.ค่าใช้จ่าย(แยกกลุ่ม)'!G152</f>
        <v>113.32511806952496</v>
      </c>
      <c r="G16" s="35">
        <f>+'10.ค่าใช้จ่าย(แยกกลุ่ม)'!H152</f>
        <v>402.57826644338797</v>
      </c>
      <c r="H16" s="35">
        <f>+'10.ค่าใช้จ่าย(แยกกลุ่ม)'!I152</f>
        <v>831.34527307011081</v>
      </c>
      <c r="I16" s="35">
        <f>+'10.ค่าใช้จ่าย(แยกกลุ่ม)'!J152</f>
        <v>644.81414164285206</v>
      </c>
      <c r="J16" s="35">
        <f>+'10.ค่าใช้จ่าย(แยกกลุ่ม)'!K152</f>
        <v>313.22469283725701</v>
      </c>
      <c r="K16" s="35">
        <f>+'10.ค่าใช้จ่าย(แยกกลุ่ม)'!L152</f>
        <v>10.025812736036197</v>
      </c>
      <c r="L16" s="35">
        <f>+'10.ค่าใช้จ่าย(แยกกลุ่ม)'!M152</f>
        <v>78.577480190716628</v>
      </c>
      <c r="M16" s="181"/>
      <c r="O16" s="181"/>
    </row>
    <row r="17" spans="1:15" ht="15">
      <c r="A17" s="183" t="s">
        <v>721</v>
      </c>
      <c r="M17" s="181"/>
      <c r="O17" s="181"/>
    </row>
    <row r="40" spans="1:1" ht="17.399999999999999">
      <c r="A40" s="178" t="s">
        <v>1379</v>
      </c>
    </row>
    <row r="41" spans="1:1" ht="29.25" customHeight="1"/>
  </sheetData>
  <mergeCells count="2">
    <mergeCell ref="A2:A3"/>
    <mergeCell ref="B2:L2"/>
  </mergeCells>
  <pageMargins left="0.23622047244094491" right="0.23622047244094491" top="0.74803149606299213" bottom="0.74803149606299213" header="0.31496062992125984" footer="0.31496062992125984"/>
  <pageSetup paperSize="9" scale="85" orientation="landscape" r:id="rId1"/>
  <headerFooter alignWithMargins="0">
    <oddHeader>&amp;Cสรุปค่าใช้จ่าย&amp;Rสิ่งที่ส่งมาด้วย 1</oddHeader>
    <oddFooter>หน้าที่ &amp;P จาก &amp;N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9" tint="0.39997558519241921"/>
  </sheetPr>
  <dimension ref="A1:B33"/>
  <sheetViews>
    <sheetView view="pageBreakPreview" zoomScaleNormal="130" zoomScaleSheetLayoutView="100" workbookViewId="0">
      <selection activeCell="B6" sqref="B6"/>
    </sheetView>
  </sheetViews>
  <sheetFormatPr defaultColWidth="10" defaultRowHeight="21"/>
  <cols>
    <col min="1" max="1" width="23.21875" style="334" customWidth="1"/>
    <col min="2" max="2" width="76.44140625" style="335" customWidth="1"/>
    <col min="3" max="16384" width="10" style="333"/>
  </cols>
  <sheetData>
    <row r="1" spans="1:2">
      <c r="A1" s="443" t="s">
        <v>1366</v>
      </c>
      <c r="B1" s="443"/>
    </row>
    <row r="2" spans="1:2" ht="12" customHeight="1">
      <c r="A2" s="443"/>
      <c r="B2" s="443"/>
    </row>
    <row r="3" spans="1:2" ht="28.2" customHeight="1">
      <c r="A3" s="369" t="s">
        <v>1334</v>
      </c>
      <c r="B3" s="370"/>
    </row>
    <row r="4" spans="1:2">
      <c r="A4" s="369"/>
      <c r="B4" s="370"/>
    </row>
    <row r="5" spans="1:2">
      <c r="A5" s="371" t="s">
        <v>250</v>
      </c>
      <c r="B5" s="372" t="s">
        <v>1335</v>
      </c>
    </row>
    <row r="6" spans="1:2" ht="49.95" customHeight="1">
      <c r="A6" s="366" t="s">
        <v>1358</v>
      </c>
      <c r="B6" s="378" t="s">
        <v>1399</v>
      </c>
    </row>
    <row r="7" spans="1:2" ht="49.95" customHeight="1">
      <c r="A7" s="366" t="s">
        <v>1359</v>
      </c>
      <c r="B7" s="367" t="s">
        <v>1405</v>
      </c>
    </row>
    <row r="8" spans="1:2" ht="49.95" customHeight="1">
      <c r="A8" s="368" t="s">
        <v>1360</v>
      </c>
      <c r="B8" s="367" t="s">
        <v>1380</v>
      </c>
    </row>
    <row r="9" spans="1:2" ht="49.95" customHeight="1">
      <c r="A9" s="366" t="s">
        <v>1381</v>
      </c>
      <c r="B9" s="367" t="s">
        <v>1406</v>
      </c>
    </row>
    <row r="10" spans="1:2" ht="49.95" customHeight="1">
      <c r="A10" s="366" t="s">
        <v>1382</v>
      </c>
      <c r="B10" s="367" t="s">
        <v>1400</v>
      </c>
    </row>
    <row r="11" spans="1:2" ht="49.95" customHeight="1">
      <c r="A11" s="366" t="s">
        <v>1361</v>
      </c>
      <c r="B11" s="367" t="s">
        <v>1401</v>
      </c>
    </row>
    <row r="12" spans="1:2" ht="49.95" customHeight="1">
      <c r="A12" s="366" t="s">
        <v>1383</v>
      </c>
      <c r="B12" s="367" t="s">
        <v>1402</v>
      </c>
    </row>
    <row r="13" spans="1:2">
      <c r="B13" s="336"/>
    </row>
    <row r="14" spans="1:2">
      <c r="B14" s="336"/>
    </row>
    <row r="15" spans="1:2">
      <c r="A15" s="443" t="s">
        <v>1366</v>
      </c>
      <c r="B15" s="443"/>
    </row>
    <row r="16" spans="1:2">
      <c r="A16" s="369" t="s">
        <v>1336</v>
      </c>
      <c r="B16" s="375"/>
    </row>
    <row r="17" spans="1:2">
      <c r="A17" s="371" t="s">
        <v>2</v>
      </c>
      <c r="B17" s="372" t="s">
        <v>1337</v>
      </c>
    </row>
    <row r="18" spans="1:2" ht="52.2" customHeight="1">
      <c r="A18" s="368" t="s">
        <v>1362</v>
      </c>
      <c r="B18" s="367" t="s">
        <v>1384</v>
      </c>
    </row>
    <row r="19" spans="1:2" ht="52.2" customHeight="1">
      <c r="A19" s="368" t="s">
        <v>1353</v>
      </c>
      <c r="B19" s="367" t="s">
        <v>1385</v>
      </c>
    </row>
    <row r="20" spans="1:2" ht="52.2" customHeight="1">
      <c r="A20" s="368" t="s">
        <v>1386</v>
      </c>
      <c r="B20" s="367" t="s">
        <v>1387</v>
      </c>
    </row>
    <row r="21" spans="1:2" ht="52.2" customHeight="1">
      <c r="A21" s="366" t="s">
        <v>1388</v>
      </c>
      <c r="B21" s="367" t="s">
        <v>1403</v>
      </c>
    </row>
    <row r="22" spans="1:2" ht="52.2" customHeight="1">
      <c r="A22" s="366" t="s">
        <v>1363</v>
      </c>
      <c r="B22" s="367" t="s">
        <v>1389</v>
      </c>
    </row>
    <row r="23" spans="1:2" ht="52.2" customHeight="1">
      <c r="A23" s="368" t="s">
        <v>1364</v>
      </c>
      <c r="B23" s="379" t="s">
        <v>1390</v>
      </c>
    </row>
    <row r="24" spans="1:2" ht="52.2" customHeight="1">
      <c r="A24" s="366" t="s">
        <v>1391</v>
      </c>
      <c r="B24" s="367" t="s">
        <v>1392</v>
      </c>
    </row>
    <row r="25" spans="1:2" ht="52.2" customHeight="1">
      <c r="A25" s="366" t="s">
        <v>1393</v>
      </c>
      <c r="B25" s="367" t="s">
        <v>1394</v>
      </c>
    </row>
    <row r="26" spans="1:2" ht="52.2" customHeight="1">
      <c r="A26" s="366" t="s">
        <v>1395</v>
      </c>
      <c r="B26" s="367" t="s">
        <v>1396</v>
      </c>
    </row>
    <row r="27" spans="1:2" ht="52.2" customHeight="1">
      <c r="A27" s="373" t="s">
        <v>1397</v>
      </c>
      <c r="B27" s="374" t="s">
        <v>1407</v>
      </c>
    </row>
    <row r="28" spans="1:2" ht="52.2" customHeight="1">
      <c r="A28" s="373" t="s">
        <v>1365</v>
      </c>
      <c r="B28" s="374" t="s">
        <v>1398</v>
      </c>
    </row>
    <row r="30" spans="1:2">
      <c r="A30" s="337"/>
      <c r="B30" s="338"/>
    </row>
    <row r="31" spans="1:2" s="336" customFormat="1">
      <c r="A31" s="334"/>
    </row>
    <row r="32" spans="1:2" s="336" customFormat="1">
      <c r="A32" s="334"/>
    </row>
    <row r="33" spans="1:1" s="336" customFormat="1">
      <c r="A33" s="334"/>
    </row>
  </sheetData>
  <mergeCells count="3">
    <mergeCell ref="A1:B1"/>
    <mergeCell ref="A2:B2"/>
    <mergeCell ref="A15:B15"/>
  </mergeCells>
  <pageMargins left="0.70866141732283472" right="0.51181102362204722" top="0.74803149606299213" bottom="0.74803149606299213" header="0.31496062992125984" footer="0.31496062992125984"/>
  <pageSetup paperSize="9" scale="90" fitToWidth="0" fitToHeight="0" orientation="portrait" r:id="rId1"/>
  <rowBreaks count="1" manualBreakCount="1">
    <brk id="1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91"/>
  <sheetViews>
    <sheetView zoomScale="73" zoomScaleNormal="73" workbookViewId="0">
      <selection activeCell="R13" sqref="R13"/>
    </sheetView>
  </sheetViews>
  <sheetFormatPr defaultColWidth="8.6640625" defaultRowHeight="21"/>
  <cols>
    <col min="1" max="1" width="14.6640625" style="208" customWidth="1"/>
    <col min="2" max="2" width="8" style="213" customWidth="1"/>
    <col min="3" max="3" width="15.5546875" style="214" customWidth="1"/>
    <col min="4" max="4" width="6.88671875" style="214" customWidth="1"/>
    <col min="5" max="5" width="23.6640625" style="214" bestFit="1" customWidth="1"/>
    <col min="6" max="6" width="7.33203125" style="214" customWidth="1"/>
    <col min="7" max="7" width="8" style="214" customWidth="1"/>
    <col min="8" max="8" width="21.109375" style="214" customWidth="1"/>
    <col min="9" max="9" width="10.33203125" style="215" customWidth="1"/>
    <col min="10" max="10" width="10.33203125" style="216" customWidth="1"/>
    <col min="11" max="16384" width="8.6640625" style="199"/>
  </cols>
  <sheetData>
    <row r="1" spans="1:12">
      <c r="B1" s="383" t="s">
        <v>1163</v>
      </c>
      <c r="C1" s="383"/>
      <c r="D1" s="383"/>
      <c r="E1" s="383"/>
      <c r="F1" s="383"/>
      <c r="G1" s="383"/>
      <c r="H1" s="383"/>
      <c r="I1" s="383"/>
      <c r="J1" s="383"/>
    </row>
    <row r="2" spans="1:12" ht="26.4" customHeight="1">
      <c r="A2" s="381" t="s">
        <v>1331</v>
      </c>
      <c r="B2" s="381" t="s">
        <v>279</v>
      </c>
      <c r="C2" s="381" t="s">
        <v>1164</v>
      </c>
      <c r="D2" s="381" t="s">
        <v>1165</v>
      </c>
      <c r="E2" s="381" t="s">
        <v>1166</v>
      </c>
      <c r="F2" s="381" t="s">
        <v>1167</v>
      </c>
      <c r="G2" s="381" t="s">
        <v>1168</v>
      </c>
      <c r="H2" s="381" t="s">
        <v>1169</v>
      </c>
      <c r="I2" s="384" t="s">
        <v>1170</v>
      </c>
      <c r="J2" s="385" t="s">
        <v>1171</v>
      </c>
      <c r="K2" s="382" t="s">
        <v>44</v>
      </c>
      <c r="L2" s="380" t="s">
        <v>1329</v>
      </c>
    </row>
    <row r="3" spans="1:12" ht="26.4" customHeight="1">
      <c r="A3" s="381"/>
      <c r="B3" s="381"/>
      <c r="C3" s="381"/>
      <c r="D3" s="381"/>
      <c r="E3" s="381"/>
      <c r="F3" s="381"/>
      <c r="G3" s="381"/>
      <c r="H3" s="381"/>
      <c r="I3" s="384"/>
      <c r="J3" s="385"/>
      <c r="K3" s="382"/>
      <c r="L3" s="380"/>
    </row>
    <row r="4" spans="1:12">
      <c r="A4" s="232">
        <v>1</v>
      </c>
      <c r="B4" s="233">
        <v>1</v>
      </c>
      <c r="C4" s="234" t="s">
        <v>45</v>
      </c>
      <c r="D4" s="235" t="s">
        <v>159</v>
      </c>
      <c r="E4" s="234" t="s">
        <v>313</v>
      </c>
      <c r="F4" s="236" t="s">
        <v>1172</v>
      </c>
      <c r="G4" s="237">
        <v>8</v>
      </c>
      <c r="H4" s="238" t="s">
        <v>1173</v>
      </c>
      <c r="I4" s="239">
        <v>4063</v>
      </c>
      <c r="J4" s="240">
        <v>8</v>
      </c>
      <c r="K4" s="241">
        <v>21</v>
      </c>
      <c r="L4" s="241">
        <v>21</v>
      </c>
    </row>
    <row r="5" spans="1:12" ht="20.7" customHeight="1">
      <c r="A5" s="232">
        <v>2</v>
      </c>
      <c r="B5" s="233">
        <v>1</v>
      </c>
      <c r="C5" s="234" t="s">
        <v>53</v>
      </c>
      <c r="D5" s="235" t="s">
        <v>160</v>
      </c>
      <c r="E5" s="234" t="s">
        <v>334</v>
      </c>
      <c r="F5" s="236" t="s">
        <v>1172</v>
      </c>
      <c r="G5" s="237">
        <v>30</v>
      </c>
      <c r="H5" s="238" t="s">
        <v>1173</v>
      </c>
      <c r="I5" s="239">
        <v>8768</v>
      </c>
      <c r="J5" s="240">
        <v>30</v>
      </c>
      <c r="K5" s="241">
        <v>21</v>
      </c>
      <c r="L5" s="241">
        <v>21</v>
      </c>
    </row>
    <row r="6" spans="1:12">
      <c r="A6" s="232">
        <v>3</v>
      </c>
      <c r="B6" s="233">
        <v>1</v>
      </c>
      <c r="C6" s="234" t="s">
        <v>55</v>
      </c>
      <c r="D6" s="235" t="s">
        <v>158</v>
      </c>
      <c r="E6" s="234" t="s">
        <v>302</v>
      </c>
      <c r="F6" s="236" t="s">
        <v>1172</v>
      </c>
      <c r="G6" s="237">
        <v>32</v>
      </c>
      <c r="H6" s="238" t="s">
        <v>1173</v>
      </c>
      <c r="I6" s="239">
        <v>11241</v>
      </c>
      <c r="J6" s="240">
        <v>32</v>
      </c>
      <c r="K6" s="241">
        <v>21</v>
      </c>
      <c r="L6" s="241">
        <v>21</v>
      </c>
    </row>
    <row r="7" spans="1:12">
      <c r="A7" s="232">
        <v>4</v>
      </c>
      <c r="B7" s="233">
        <v>1</v>
      </c>
      <c r="C7" s="234" t="s">
        <v>49</v>
      </c>
      <c r="D7" s="235" t="s">
        <v>162</v>
      </c>
      <c r="E7" s="234" t="s">
        <v>359</v>
      </c>
      <c r="F7" s="236" t="s">
        <v>1172</v>
      </c>
      <c r="G7" s="237">
        <v>15</v>
      </c>
      <c r="H7" s="238" t="s">
        <v>1173</v>
      </c>
      <c r="I7" s="239">
        <v>10820</v>
      </c>
      <c r="J7" s="240">
        <v>15</v>
      </c>
      <c r="K7" s="241">
        <v>21</v>
      </c>
      <c r="L7" s="241">
        <v>21</v>
      </c>
    </row>
    <row r="8" spans="1:12" ht="20.7" customHeight="1">
      <c r="A8" s="232">
        <v>5</v>
      </c>
      <c r="B8" s="233">
        <v>1</v>
      </c>
      <c r="C8" s="234" t="s">
        <v>45</v>
      </c>
      <c r="D8" s="235" t="s">
        <v>166</v>
      </c>
      <c r="E8" s="234" t="s">
        <v>329</v>
      </c>
      <c r="F8" s="236" t="s">
        <v>1172</v>
      </c>
      <c r="G8" s="237">
        <v>30</v>
      </c>
      <c r="H8" s="238" t="s">
        <v>1174</v>
      </c>
      <c r="I8" s="239">
        <v>19069</v>
      </c>
      <c r="J8" s="240">
        <v>30</v>
      </c>
      <c r="K8" s="241">
        <v>21</v>
      </c>
      <c r="L8" s="241">
        <v>21</v>
      </c>
    </row>
    <row r="9" spans="1:12">
      <c r="A9" s="232">
        <v>6</v>
      </c>
      <c r="B9" s="233">
        <v>1</v>
      </c>
      <c r="C9" s="234" t="s">
        <v>47</v>
      </c>
      <c r="D9" s="235" t="s">
        <v>161</v>
      </c>
      <c r="E9" s="234" t="s">
        <v>350</v>
      </c>
      <c r="F9" s="236" t="s">
        <v>1172</v>
      </c>
      <c r="G9" s="237">
        <v>15</v>
      </c>
      <c r="H9" s="238" t="s">
        <v>1173</v>
      </c>
      <c r="I9" s="239">
        <v>12022</v>
      </c>
      <c r="J9" s="240">
        <v>15</v>
      </c>
      <c r="K9" s="241">
        <v>21</v>
      </c>
      <c r="L9" s="241">
        <v>21</v>
      </c>
    </row>
    <row r="10" spans="1:12">
      <c r="A10" s="232">
        <v>7</v>
      </c>
      <c r="B10" s="233">
        <v>1</v>
      </c>
      <c r="C10" s="234" t="s">
        <v>51</v>
      </c>
      <c r="D10" s="235" t="s">
        <v>163</v>
      </c>
      <c r="E10" s="234" t="s">
        <v>382</v>
      </c>
      <c r="F10" s="236" t="s">
        <v>1172</v>
      </c>
      <c r="G10" s="237">
        <v>20</v>
      </c>
      <c r="H10" s="238" t="s">
        <v>1173</v>
      </c>
      <c r="I10" s="239">
        <v>11638</v>
      </c>
      <c r="J10" s="240">
        <v>20</v>
      </c>
      <c r="K10" s="241">
        <v>21</v>
      </c>
      <c r="L10" s="241">
        <v>21</v>
      </c>
    </row>
    <row r="11" spans="1:12" ht="20.7" customHeight="1">
      <c r="A11" s="224">
        <v>8</v>
      </c>
      <c r="B11" s="200">
        <v>2</v>
      </c>
      <c r="C11" s="201" t="s">
        <v>45</v>
      </c>
      <c r="D11" s="202" t="s">
        <v>197</v>
      </c>
      <c r="E11" s="201" t="s">
        <v>324</v>
      </c>
      <c r="F11" s="203" t="s">
        <v>1172</v>
      </c>
      <c r="G11" s="204">
        <v>30</v>
      </c>
      <c r="H11" s="205" t="s">
        <v>1175</v>
      </c>
      <c r="I11" s="206">
        <v>21043</v>
      </c>
      <c r="J11" s="207">
        <v>30</v>
      </c>
      <c r="K11" s="217">
        <v>21</v>
      </c>
      <c r="L11" s="217">
        <v>21</v>
      </c>
    </row>
    <row r="12" spans="1:12">
      <c r="A12" s="224">
        <v>9</v>
      </c>
      <c r="B12" s="200">
        <v>2</v>
      </c>
      <c r="C12" s="201" t="s">
        <v>45</v>
      </c>
      <c r="D12" s="202" t="s">
        <v>198</v>
      </c>
      <c r="E12" s="201" t="s">
        <v>325</v>
      </c>
      <c r="F12" s="203" t="s">
        <v>1172</v>
      </c>
      <c r="G12" s="204">
        <v>30</v>
      </c>
      <c r="H12" s="205" t="s">
        <v>1175</v>
      </c>
      <c r="I12" s="206">
        <v>23638</v>
      </c>
      <c r="J12" s="207">
        <v>30</v>
      </c>
      <c r="K12" s="217">
        <v>21</v>
      </c>
      <c r="L12" s="217">
        <v>21</v>
      </c>
    </row>
    <row r="13" spans="1:12">
      <c r="A13" s="224">
        <v>10</v>
      </c>
      <c r="B13" s="200">
        <v>2</v>
      </c>
      <c r="C13" s="201" t="s">
        <v>47</v>
      </c>
      <c r="D13" s="202" t="s">
        <v>216</v>
      </c>
      <c r="E13" s="201" t="s">
        <v>346</v>
      </c>
      <c r="F13" s="203" t="s">
        <v>1172</v>
      </c>
      <c r="G13" s="204">
        <v>30</v>
      </c>
      <c r="H13" s="205" t="s">
        <v>1175</v>
      </c>
      <c r="I13" s="206">
        <v>23304</v>
      </c>
      <c r="J13" s="207">
        <v>30</v>
      </c>
      <c r="K13" s="217">
        <v>21</v>
      </c>
      <c r="L13" s="217">
        <v>21</v>
      </c>
    </row>
    <row r="14" spans="1:12" ht="20.7" customHeight="1">
      <c r="A14" s="224">
        <v>11</v>
      </c>
      <c r="B14" s="200">
        <v>2</v>
      </c>
      <c r="C14" s="201" t="s">
        <v>49</v>
      </c>
      <c r="D14" s="202" t="s">
        <v>168</v>
      </c>
      <c r="E14" s="201" t="s">
        <v>365</v>
      </c>
      <c r="F14" s="203" t="s">
        <v>1172</v>
      </c>
      <c r="G14" s="204">
        <v>40</v>
      </c>
      <c r="H14" s="205" t="s">
        <v>1175</v>
      </c>
      <c r="I14" s="206">
        <v>17778</v>
      </c>
      <c r="J14" s="207">
        <v>40</v>
      </c>
      <c r="K14" s="217">
        <v>21</v>
      </c>
      <c r="L14" s="217">
        <v>21</v>
      </c>
    </row>
    <row r="15" spans="1:12">
      <c r="A15" s="224">
        <v>12</v>
      </c>
      <c r="B15" s="200">
        <v>2</v>
      </c>
      <c r="C15" s="201" t="s">
        <v>51</v>
      </c>
      <c r="D15" s="202" t="s">
        <v>169</v>
      </c>
      <c r="E15" s="201" t="s">
        <v>375</v>
      </c>
      <c r="F15" s="203" t="s">
        <v>1172</v>
      </c>
      <c r="G15" s="204">
        <v>36</v>
      </c>
      <c r="H15" s="205" t="s">
        <v>1175</v>
      </c>
      <c r="I15" s="206">
        <v>17669</v>
      </c>
      <c r="J15" s="207">
        <v>36</v>
      </c>
      <c r="K15" s="217">
        <v>21</v>
      </c>
      <c r="L15" s="217">
        <v>21</v>
      </c>
    </row>
    <row r="16" spans="1:12">
      <c r="A16" s="224">
        <v>13</v>
      </c>
      <c r="B16" s="200">
        <v>2</v>
      </c>
      <c r="C16" s="201" t="s">
        <v>47</v>
      </c>
      <c r="D16" s="202" t="s">
        <v>167</v>
      </c>
      <c r="E16" s="201" t="s">
        <v>349</v>
      </c>
      <c r="F16" s="203" t="s">
        <v>1172</v>
      </c>
      <c r="G16" s="204">
        <v>30</v>
      </c>
      <c r="H16" s="205" t="s">
        <v>1174</v>
      </c>
      <c r="I16" s="206">
        <v>20272</v>
      </c>
      <c r="J16" s="207">
        <v>30</v>
      </c>
      <c r="K16" s="217">
        <v>21</v>
      </c>
      <c r="L16" s="217">
        <v>21</v>
      </c>
    </row>
    <row r="17" spans="1:12" ht="20.7" customHeight="1">
      <c r="A17" s="224">
        <v>14</v>
      </c>
      <c r="B17" s="200">
        <v>2</v>
      </c>
      <c r="C17" s="201" t="s">
        <v>45</v>
      </c>
      <c r="D17" s="202" t="s">
        <v>165</v>
      </c>
      <c r="E17" s="201" t="s">
        <v>328</v>
      </c>
      <c r="F17" s="203" t="s">
        <v>1172</v>
      </c>
      <c r="G17" s="204">
        <v>30</v>
      </c>
      <c r="H17" s="205" t="s">
        <v>1174</v>
      </c>
      <c r="I17" s="206">
        <v>18239</v>
      </c>
      <c r="J17" s="207">
        <v>30</v>
      </c>
      <c r="K17" s="217">
        <v>21</v>
      </c>
      <c r="L17" s="217">
        <v>21</v>
      </c>
    </row>
    <row r="18" spans="1:12">
      <c r="A18" s="224">
        <v>15</v>
      </c>
      <c r="B18" s="200">
        <v>2</v>
      </c>
      <c r="C18" s="201" t="s">
        <v>47</v>
      </c>
      <c r="D18" s="202" t="s">
        <v>219</v>
      </c>
      <c r="E18" s="201" t="s">
        <v>351</v>
      </c>
      <c r="F18" s="203" t="s">
        <v>1172</v>
      </c>
      <c r="G18" s="204">
        <v>30</v>
      </c>
      <c r="H18" s="205" t="s">
        <v>1176</v>
      </c>
      <c r="I18" s="206">
        <v>36388</v>
      </c>
      <c r="J18" s="207">
        <v>30</v>
      </c>
      <c r="K18" s="217">
        <v>21</v>
      </c>
      <c r="L18" s="217">
        <v>21</v>
      </c>
    </row>
    <row r="19" spans="1:12">
      <c r="A19" s="224">
        <v>16</v>
      </c>
      <c r="B19" s="200">
        <v>2</v>
      </c>
      <c r="C19" s="201" t="s">
        <v>47</v>
      </c>
      <c r="D19" s="202" t="s">
        <v>220</v>
      </c>
      <c r="E19" s="201" t="s">
        <v>352</v>
      </c>
      <c r="F19" s="203" t="s">
        <v>1172</v>
      </c>
      <c r="G19" s="204">
        <v>30</v>
      </c>
      <c r="H19" s="205" t="s">
        <v>1175</v>
      </c>
      <c r="I19" s="206">
        <v>28793</v>
      </c>
      <c r="J19" s="207">
        <v>30</v>
      </c>
      <c r="K19" s="217">
        <v>21</v>
      </c>
      <c r="L19" s="217">
        <v>21</v>
      </c>
    </row>
    <row r="20" spans="1:12" ht="20.7" customHeight="1">
      <c r="A20" s="224">
        <v>17</v>
      </c>
      <c r="B20" s="200">
        <v>2</v>
      </c>
      <c r="C20" s="201" t="s">
        <v>53</v>
      </c>
      <c r="D20" s="202" t="s">
        <v>213</v>
      </c>
      <c r="E20" s="201" t="s">
        <v>343</v>
      </c>
      <c r="F20" s="203" t="s">
        <v>1172</v>
      </c>
      <c r="G20" s="204">
        <v>33</v>
      </c>
      <c r="H20" s="205" t="s">
        <v>1175</v>
      </c>
      <c r="I20" s="206">
        <v>19761</v>
      </c>
      <c r="J20" s="207">
        <v>33</v>
      </c>
      <c r="K20" s="217">
        <v>21</v>
      </c>
      <c r="L20" s="217">
        <v>21</v>
      </c>
    </row>
    <row r="21" spans="1:12">
      <c r="A21" s="232">
        <v>18</v>
      </c>
      <c r="B21" s="233">
        <v>3</v>
      </c>
      <c r="C21" s="234" t="s">
        <v>45</v>
      </c>
      <c r="D21" s="235" t="s">
        <v>189</v>
      </c>
      <c r="E21" s="234" t="s">
        <v>316</v>
      </c>
      <c r="F21" s="236" t="s">
        <v>1172</v>
      </c>
      <c r="G21" s="237">
        <v>30</v>
      </c>
      <c r="H21" s="238" t="s">
        <v>1175</v>
      </c>
      <c r="I21" s="239">
        <v>24948</v>
      </c>
      <c r="J21" s="240">
        <v>30</v>
      </c>
      <c r="K21" s="241">
        <v>21</v>
      </c>
      <c r="L21" s="241">
        <v>21</v>
      </c>
    </row>
    <row r="22" spans="1:12">
      <c r="A22" s="232">
        <v>19</v>
      </c>
      <c r="B22" s="233">
        <v>3</v>
      </c>
      <c r="C22" s="234" t="s">
        <v>45</v>
      </c>
      <c r="D22" s="235" t="s">
        <v>190</v>
      </c>
      <c r="E22" s="234" t="s">
        <v>317</v>
      </c>
      <c r="F22" s="236" t="s">
        <v>1172</v>
      </c>
      <c r="G22" s="237">
        <v>30</v>
      </c>
      <c r="H22" s="238" t="s">
        <v>1175</v>
      </c>
      <c r="I22" s="239">
        <v>29634</v>
      </c>
      <c r="J22" s="240">
        <v>30</v>
      </c>
      <c r="K22" s="241">
        <v>21</v>
      </c>
      <c r="L22" s="241">
        <v>21</v>
      </c>
    </row>
    <row r="23" spans="1:12">
      <c r="A23" s="232">
        <v>20</v>
      </c>
      <c r="B23" s="233">
        <v>3</v>
      </c>
      <c r="C23" s="234" t="s">
        <v>45</v>
      </c>
      <c r="D23" s="235" t="s">
        <v>196</v>
      </c>
      <c r="E23" s="234" t="s">
        <v>323</v>
      </c>
      <c r="F23" s="236" t="s">
        <v>1172</v>
      </c>
      <c r="G23" s="237">
        <v>30</v>
      </c>
      <c r="H23" s="238" t="s">
        <v>1175</v>
      </c>
      <c r="I23" s="239">
        <v>22343</v>
      </c>
      <c r="J23" s="240">
        <v>30</v>
      </c>
      <c r="K23" s="241">
        <v>21</v>
      </c>
      <c r="L23" s="241">
        <v>21</v>
      </c>
    </row>
    <row r="24" spans="1:12">
      <c r="A24" s="232">
        <v>21</v>
      </c>
      <c r="B24" s="233">
        <v>3</v>
      </c>
      <c r="C24" s="234" t="s">
        <v>45</v>
      </c>
      <c r="D24" s="235" t="s">
        <v>199</v>
      </c>
      <c r="E24" s="234" t="s">
        <v>326</v>
      </c>
      <c r="F24" s="236" t="s">
        <v>1172</v>
      </c>
      <c r="G24" s="237">
        <v>30</v>
      </c>
      <c r="H24" s="238" t="s">
        <v>1175</v>
      </c>
      <c r="I24" s="239">
        <v>19451</v>
      </c>
      <c r="J24" s="240">
        <v>30</v>
      </c>
      <c r="K24" s="241">
        <v>21</v>
      </c>
      <c r="L24" s="241">
        <v>21</v>
      </c>
    </row>
    <row r="25" spans="1:12">
      <c r="A25" s="232">
        <v>22</v>
      </c>
      <c r="B25" s="233">
        <v>3</v>
      </c>
      <c r="C25" s="234" t="s">
        <v>53</v>
      </c>
      <c r="D25" s="235" t="s">
        <v>202</v>
      </c>
      <c r="E25" s="234" t="s">
        <v>331</v>
      </c>
      <c r="F25" s="236" t="s">
        <v>1172</v>
      </c>
      <c r="G25" s="237">
        <v>40</v>
      </c>
      <c r="H25" s="238" t="s">
        <v>1175</v>
      </c>
      <c r="I25" s="239">
        <v>21566</v>
      </c>
      <c r="J25" s="240">
        <v>40</v>
      </c>
      <c r="K25" s="241">
        <v>21</v>
      </c>
      <c r="L25" s="241">
        <v>21</v>
      </c>
    </row>
    <row r="26" spans="1:12">
      <c r="A26" s="232">
        <v>23</v>
      </c>
      <c r="B26" s="233">
        <v>3</v>
      </c>
      <c r="C26" s="234" t="s">
        <v>53</v>
      </c>
      <c r="D26" s="235" t="s">
        <v>205</v>
      </c>
      <c r="E26" s="234" t="s">
        <v>335</v>
      </c>
      <c r="F26" s="236" t="s">
        <v>1172</v>
      </c>
      <c r="G26" s="237">
        <v>42</v>
      </c>
      <c r="H26" s="238" t="s">
        <v>1175</v>
      </c>
      <c r="I26" s="239">
        <v>18002</v>
      </c>
      <c r="J26" s="240">
        <v>32</v>
      </c>
      <c r="K26" s="241">
        <v>21</v>
      </c>
      <c r="L26" s="241">
        <v>21</v>
      </c>
    </row>
    <row r="27" spans="1:12">
      <c r="A27" s="232">
        <v>24</v>
      </c>
      <c r="B27" s="233">
        <v>3</v>
      </c>
      <c r="C27" s="234" t="s">
        <v>49</v>
      </c>
      <c r="D27" s="235" t="s">
        <v>223</v>
      </c>
      <c r="E27" s="234" t="s">
        <v>355</v>
      </c>
      <c r="F27" s="236" t="s">
        <v>1172</v>
      </c>
      <c r="G27" s="237">
        <v>39</v>
      </c>
      <c r="H27" s="238" t="s">
        <v>1175</v>
      </c>
      <c r="I27" s="239">
        <v>23937</v>
      </c>
      <c r="J27" s="240">
        <v>39</v>
      </c>
      <c r="K27" s="241">
        <v>21</v>
      </c>
      <c r="L27" s="241">
        <v>21</v>
      </c>
    </row>
    <row r="28" spans="1:12">
      <c r="A28" s="232">
        <v>25</v>
      </c>
      <c r="B28" s="233">
        <v>3</v>
      </c>
      <c r="C28" s="234" t="s">
        <v>49</v>
      </c>
      <c r="D28" s="235" t="s">
        <v>231</v>
      </c>
      <c r="E28" s="234" t="s">
        <v>364</v>
      </c>
      <c r="F28" s="236" t="s">
        <v>1172</v>
      </c>
      <c r="G28" s="237">
        <v>42</v>
      </c>
      <c r="H28" s="238" t="s">
        <v>1175</v>
      </c>
      <c r="I28" s="239">
        <v>26439</v>
      </c>
      <c r="J28" s="240">
        <v>42</v>
      </c>
      <c r="K28" s="241">
        <v>21</v>
      </c>
      <c r="L28" s="241">
        <v>21</v>
      </c>
    </row>
    <row r="29" spans="1:12" ht="20.7" customHeight="1">
      <c r="A29" s="232">
        <v>26</v>
      </c>
      <c r="B29" s="233">
        <v>3</v>
      </c>
      <c r="C29" s="234" t="s">
        <v>49</v>
      </c>
      <c r="D29" s="235" t="s">
        <v>233</v>
      </c>
      <c r="E29" s="234" t="s">
        <v>367</v>
      </c>
      <c r="F29" s="236" t="s">
        <v>1172</v>
      </c>
      <c r="G29" s="237">
        <v>40</v>
      </c>
      <c r="H29" s="238" t="s">
        <v>1176</v>
      </c>
      <c r="I29" s="239">
        <v>32820</v>
      </c>
      <c r="J29" s="240">
        <v>40</v>
      </c>
      <c r="K29" s="241">
        <v>21</v>
      </c>
      <c r="L29" s="241">
        <v>21</v>
      </c>
    </row>
    <row r="30" spans="1:12">
      <c r="A30" s="232">
        <v>27</v>
      </c>
      <c r="B30" s="233">
        <v>3</v>
      </c>
      <c r="C30" s="234" t="s">
        <v>49</v>
      </c>
      <c r="D30" s="235" t="s">
        <v>234</v>
      </c>
      <c r="E30" s="234" t="s">
        <v>368</v>
      </c>
      <c r="F30" s="236" t="s">
        <v>1172</v>
      </c>
      <c r="G30" s="237">
        <v>34</v>
      </c>
      <c r="H30" s="238" t="s">
        <v>1175</v>
      </c>
      <c r="I30" s="239">
        <v>28073</v>
      </c>
      <c r="J30" s="240">
        <v>34</v>
      </c>
      <c r="K30" s="241">
        <v>21</v>
      </c>
      <c r="L30" s="241">
        <v>21</v>
      </c>
    </row>
    <row r="31" spans="1:12">
      <c r="A31" s="232">
        <v>28</v>
      </c>
      <c r="B31" s="233">
        <v>3</v>
      </c>
      <c r="C31" s="234" t="s">
        <v>51</v>
      </c>
      <c r="D31" s="235" t="s">
        <v>238</v>
      </c>
      <c r="E31" s="234" t="s">
        <v>372</v>
      </c>
      <c r="F31" s="236" t="s">
        <v>1172</v>
      </c>
      <c r="G31" s="237">
        <v>30</v>
      </c>
      <c r="H31" s="238" t="s">
        <v>1176</v>
      </c>
      <c r="I31" s="239">
        <v>39229</v>
      </c>
      <c r="J31" s="240">
        <v>30</v>
      </c>
      <c r="K31" s="241">
        <v>21</v>
      </c>
      <c r="L31" s="241">
        <v>21</v>
      </c>
    </row>
    <row r="32" spans="1:12" ht="20.7" customHeight="1">
      <c r="A32" s="232">
        <v>29</v>
      </c>
      <c r="B32" s="233">
        <v>3</v>
      </c>
      <c r="C32" s="234" t="s">
        <v>51</v>
      </c>
      <c r="D32" s="235" t="s">
        <v>239</v>
      </c>
      <c r="E32" s="234" t="s">
        <v>373</v>
      </c>
      <c r="F32" s="236" t="s">
        <v>1172</v>
      </c>
      <c r="G32" s="237">
        <v>40</v>
      </c>
      <c r="H32" s="238" t="s">
        <v>1176</v>
      </c>
      <c r="I32" s="239">
        <v>44414</v>
      </c>
      <c r="J32" s="240">
        <v>40</v>
      </c>
      <c r="K32" s="241">
        <v>21</v>
      </c>
      <c r="L32" s="241">
        <v>21</v>
      </c>
    </row>
    <row r="33" spans="1:12">
      <c r="A33" s="232">
        <v>30</v>
      </c>
      <c r="B33" s="233">
        <v>3</v>
      </c>
      <c r="C33" s="234" t="s">
        <v>49</v>
      </c>
      <c r="D33" s="235" t="s">
        <v>236</v>
      </c>
      <c r="E33" s="234" t="s">
        <v>370</v>
      </c>
      <c r="F33" s="236" t="s">
        <v>1172</v>
      </c>
      <c r="G33" s="237">
        <v>40</v>
      </c>
      <c r="H33" s="238" t="s">
        <v>1175</v>
      </c>
      <c r="I33" s="239">
        <v>28539</v>
      </c>
      <c r="J33" s="240">
        <v>40</v>
      </c>
      <c r="K33" s="241">
        <v>21</v>
      </c>
      <c r="L33" s="241">
        <v>21</v>
      </c>
    </row>
    <row r="34" spans="1:12" ht="20.7" customHeight="1">
      <c r="A34" s="224">
        <v>31</v>
      </c>
      <c r="B34" s="200">
        <v>4</v>
      </c>
      <c r="C34" s="201" t="s">
        <v>53</v>
      </c>
      <c r="D34" s="202" t="s">
        <v>206</v>
      </c>
      <c r="E34" s="201" t="s">
        <v>336</v>
      </c>
      <c r="F34" s="203" t="s">
        <v>1172</v>
      </c>
      <c r="G34" s="204">
        <v>45</v>
      </c>
      <c r="H34" s="205" t="s">
        <v>1175</v>
      </c>
      <c r="I34" s="206">
        <v>20876</v>
      </c>
      <c r="J34" s="207">
        <v>45</v>
      </c>
      <c r="K34" s="217">
        <v>21</v>
      </c>
      <c r="L34" s="217">
        <v>21</v>
      </c>
    </row>
    <row r="35" spans="1:12">
      <c r="A35" s="224">
        <v>32</v>
      </c>
      <c r="B35" s="200">
        <v>4</v>
      </c>
      <c r="C35" s="201" t="s">
        <v>53</v>
      </c>
      <c r="D35" s="202" t="s">
        <v>208</v>
      </c>
      <c r="E35" s="201" t="s">
        <v>338</v>
      </c>
      <c r="F35" s="203" t="s">
        <v>1172</v>
      </c>
      <c r="G35" s="204">
        <v>42</v>
      </c>
      <c r="H35" s="205" t="s">
        <v>1175</v>
      </c>
      <c r="I35" s="206">
        <v>26706</v>
      </c>
      <c r="J35" s="207">
        <v>42</v>
      </c>
      <c r="K35" s="217">
        <v>21</v>
      </c>
      <c r="L35" s="217">
        <v>21</v>
      </c>
    </row>
    <row r="36" spans="1:12">
      <c r="A36" s="224">
        <v>33</v>
      </c>
      <c r="B36" s="200">
        <v>4</v>
      </c>
      <c r="C36" s="201" t="s">
        <v>53</v>
      </c>
      <c r="D36" s="202" t="s">
        <v>209</v>
      </c>
      <c r="E36" s="201" t="s">
        <v>339</v>
      </c>
      <c r="F36" s="203" t="s">
        <v>1172</v>
      </c>
      <c r="G36" s="204">
        <v>42</v>
      </c>
      <c r="H36" s="205" t="s">
        <v>1175</v>
      </c>
      <c r="I36" s="206">
        <v>20307</v>
      </c>
      <c r="J36" s="207">
        <v>42</v>
      </c>
      <c r="K36" s="217">
        <v>21</v>
      </c>
      <c r="L36" s="217">
        <v>21</v>
      </c>
    </row>
    <row r="37" spans="1:12" ht="20.7" customHeight="1">
      <c r="A37" s="224">
        <v>34</v>
      </c>
      <c r="B37" s="200">
        <v>4</v>
      </c>
      <c r="C37" s="201" t="s">
        <v>47</v>
      </c>
      <c r="D37" s="202" t="s">
        <v>217</v>
      </c>
      <c r="E37" s="201" t="s">
        <v>347</v>
      </c>
      <c r="F37" s="203" t="s">
        <v>1172</v>
      </c>
      <c r="G37" s="204">
        <v>30</v>
      </c>
      <c r="H37" s="205" t="s">
        <v>1175</v>
      </c>
      <c r="I37" s="206">
        <v>20814</v>
      </c>
      <c r="J37" s="207">
        <v>30</v>
      </c>
      <c r="K37" s="217">
        <v>21</v>
      </c>
      <c r="L37" s="217">
        <v>21</v>
      </c>
    </row>
    <row r="38" spans="1:12">
      <c r="A38" s="224">
        <v>35</v>
      </c>
      <c r="B38" s="200">
        <v>4</v>
      </c>
      <c r="C38" s="201" t="s">
        <v>55</v>
      </c>
      <c r="D38" s="202" t="s">
        <v>176</v>
      </c>
      <c r="E38" s="201" t="s">
        <v>301</v>
      </c>
      <c r="F38" s="203" t="s">
        <v>1172</v>
      </c>
      <c r="G38" s="204">
        <v>38</v>
      </c>
      <c r="H38" s="205" t="s">
        <v>1176</v>
      </c>
      <c r="I38" s="206">
        <v>31592</v>
      </c>
      <c r="J38" s="207">
        <v>38</v>
      </c>
      <c r="K38" s="217">
        <v>21</v>
      </c>
      <c r="L38" s="217">
        <v>21</v>
      </c>
    </row>
    <row r="39" spans="1:12">
      <c r="A39" s="224">
        <v>36</v>
      </c>
      <c r="B39" s="200">
        <v>4</v>
      </c>
      <c r="C39" s="201" t="s">
        <v>49</v>
      </c>
      <c r="D39" s="202" t="s">
        <v>222</v>
      </c>
      <c r="E39" s="201" t="s">
        <v>354</v>
      </c>
      <c r="F39" s="203" t="s">
        <v>1172</v>
      </c>
      <c r="G39" s="204">
        <v>40</v>
      </c>
      <c r="H39" s="205" t="s">
        <v>1176</v>
      </c>
      <c r="I39" s="206">
        <v>36040</v>
      </c>
      <c r="J39" s="207">
        <v>40</v>
      </c>
      <c r="K39" s="217">
        <v>21</v>
      </c>
      <c r="L39" s="217">
        <v>21</v>
      </c>
    </row>
    <row r="40" spans="1:12" ht="20.7" customHeight="1">
      <c r="A40" s="224">
        <v>37</v>
      </c>
      <c r="B40" s="200">
        <v>4</v>
      </c>
      <c r="C40" s="201" t="s">
        <v>49</v>
      </c>
      <c r="D40" s="202" t="s">
        <v>226</v>
      </c>
      <c r="E40" s="201" t="s">
        <v>358</v>
      </c>
      <c r="F40" s="203" t="s">
        <v>1172</v>
      </c>
      <c r="G40" s="204">
        <v>38</v>
      </c>
      <c r="H40" s="205" t="s">
        <v>1176</v>
      </c>
      <c r="I40" s="206">
        <v>37390</v>
      </c>
      <c r="J40" s="207">
        <v>38</v>
      </c>
      <c r="K40" s="217">
        <v>21</v>
      </c>
      <c r="L40" s="217">
        <v>21</v>
      </c>
    </row>
    <row r="41" spans="1:12">
      <c r="A41" s="224">
        <v>38</v>
      </c>
      <c r="B41" s="200">
        <v>4</v>
      </c>
      <c r="C41" s="201" t="s">
        <v>49</v>
      </c>
      <c r="D41" s="202" t="s">
        <v>228</v>
      </c>
      <c r="E41" s="201" t="s">
        <v>361</v>
      </c>
      <c r="F41" s="203" t="s">
        <v>1172</v>
      </c>
      <c r="G41" s="204">
        <v>55</v>
      </c>
      <c r="H41" s="205" t="s">
        <v>1176</v>
      </c>
      <c r="I41" s="206">
        <v>30555</v>
      </c>
      <c r="J41" s="207">
        <v>55</v>
      </c>
      <c r="K41" s="217">
        <v>21</v>
      </c>
      <c r="L41" s="217">
        <v>21</v>
      </c>
    </row>
    <row r="42" spans="1:12">
      <c r="A42" s="224">
        <v>39</v>
      </c>
      <c r="B42" s="200">
        <v>4</v>
      </c>
      <c r="C42" s="201" t="s">
        <v>51</v>
      </c>
      <c r="D42" s="202" t="s">
        <v>240</v>
      </c>
      <c r="E42" s="201" t="s">
        <v>374</v>
      </c>
      <c r="F42" s="203" t="s">
        <v>1172</v>
      </c>
      <c r="G42" s="204">
        <v>43</v>
      </c>
      <c r="H42" s="205" t="s">
        <v>1175</v>
      </c>
      <c r="I42" s="206">
        <v>26994</v>
      </c>
      <c r="J42" s="207">
        <v>43</v>
      </c>
      <c r="K42" s="217">
        <v>21</v>
      </c>
      <c r="L42" s="217">
        <v>21</v>
      </c>
    </row>
    <row r="43" spans="1:12" ht="20.7" customHeight="1">
      <c r="A43" s="224">
        <v>40</v>
      </c>
      <c r="B43" s="200">
        <v>4</v>
      </c>
      <c r="C43" s="201" t="s">
        <v>51</v>
      </c>
      <c r="D43" s="202" t="s">
        <v>244</v>
      </c>
      <c r="E43" s="201" t="s">
        <v>379</v>
      </c>
      <c r="F43" s="203" t="s">
        <v>1172</v>
      </c>
      <c r="G43" s="204">
        <v>36</v>
      </c>
      <c r="H43" s="205" t="s">
        <v>1176</v>
      </c>
      <c r="I43" s="206">
        <v>37692</v>
      </c>
      <c r="J43" s="207">
        <v>36</v>
      </c>
      <c r="K43" s="217">
        <v>21</v>
      </c>
      <c r="L43" s="217">
        <v>21</v>
      </c>
    </row>
    <row r="44" spans="1:12">
      <c r="A44" s="224">
        <v>41</v>
      </c>
      <c r="B44" s="200">
        <v>4</v>
      </c>
      <c r="C44" s="201" t="s">
        <v>53</v>
      </c>
      <c r="D44" s="202" t="s">
        <v>212</v>
      </c>
      <c r="E44" s="201" t="s">
        <v>342</v>
      </c>
      <c r="F44" s="203" t="s">
        <v>1172</v>
      </c>
      <c r="G44" s="204">
        <v>38</v>
      </c>
      <c r="H44" s="205" t="s">
        <v>1176</v>
      </c>
      <c r="I44" s="206">
        <v>31088</v>
      </c>
      <c r="J44" s="207">
        <v>38</v>
      </c>
      <c r="K44" s="217">
        <v>21</v>
      </c>
      <c r="L44" s="217">
        <v>21</v>
      </c>
    </row>
    <row r="45" spans="1:12">
      <c r="A45" s="224">
        <v>42</v>
      </c>
      <c r="B45" s="200">
        <v>4</v>
      </c>
      <c r="C45" s="201" t="s">
        <v>88</v>
      </c>
      <c r="D45" s="202" t="s">
        <v>182</v>
      </c>
      <c r="E45" s="201" t="s">
        <v>308</v>
      </c>
      <c r="F45" s="203" t="s">
        <v>1172</v>
      </c>
      <c r="G45" s="204">
        <v>30</v>
      </c>
      <c r="H45" s="205" t="s">
        <v>1175</v>
      </c>
      <c r="I45" s="206">
        <v>28737</v>
      </c>
      <c r="J45" s="207">
        <v>30</v>
      </c>
      <c r="K45" s="217">
        <v>21</v>
      </c>
      <c r="L45" s="217">
        <v>21</v>
      </c>
    </row>
    <row r="46" spans="1:12">
      <c r="A46" s="232">
        <v>43</v>
      </c>
      <c r="B46" s="233">
        <v>5</v>
      </c>
      <c r="C46" s="234" t="s">
        <v>45</v>
      </c>
      <c r="D46" s="235" t="s">
        <v>191</v>
      </c>
      <c r="E46" s="234" t="s">
        <v>318</v>
      </c>
      <c r="F46" s="236" t="s">
        <v>1172</v>
      </c>
      <c r="G46" s="237">
        <v>30</v>
      </c>
      <c r="H46" s="238" t="s">
        <v>1176</v>
      </c>
      <c r="I46" s="239">
        <v>36267</v>
      </c>
      <c r="J46" s="240">
        <v>30</v>
      </c>
      <c r="K46" s="241">
        <v>21</v>
      </c>
      <c r="L46" s="241">
        <v>21</v>
      </c>
    </row>
    <row r="47" spans="1:12">
      <c r="A47" s="232">
        <v>44</v>
      </c>
      <c r="B47" s="233">
        <v>5</v>
      </c>
      <c r="C47" s="234" t="s">
        <v>55</v>
      </c>
      <c r="D47" s="235" t="s">
        <v>174</v>
      </c>
      <c r="E47" s="234" t="s">
        <v>299</v>
      </c>
      <c r="F47" s="236" t="s">
        <v>1172</v>
      </c>
      <c r="G47" s="237">
        <v>37</v>
      </c>
      <c r="H47" s="238" t="s">
        <v>1176</v>
      </c>
      <c r="I47" s="239">
        <v>30903</v>
      </c>
      <c r="J47" s="240">
        <v>37</v>
      </c>
      <c r="K47" s="241">
        <v>21</v>
      </c>
      <c r="L47" s="241">
        <v>21</v>
      </c>
    </row>
    <row r="48" spans="1:12" ht="20.7" customHeight="1">
      <c r="A48" s="232">
        <v>45</v>
      </c>
      <c r="B48" s="233">
        <v>5</v>
      </c>
      <c r="C48" s="234" t="s">
        <v>55</v>
      </c>
      <c r="D48" s="235" t="s">
        <v>175</v>
      </c>
      <c r="E48" s="234" t="s">
        <v>300</v>
      </c>
      <c r="F48" s="236" t="s">
        <v>1172</v>
      </c>
      <c r="G48" s="237">
        <v>52</v>
      </c>
      <c r="H48" s="238" t="s">
        <v>1176</v>
      </c>
      <c r="I48" s="239">
        <v>31150</v>
      </c>
      <c r="J48" s="240">
        <v>52</v>
      </c>
      <c r="K48" s="241">
        <v>21</v>
      </c>
      <c r="L48" s="241">
        <v>21</v>
      </c>
    </row>
    <row r="49" spans="1:12">
      <c r="A49" s="232">
        <v>46</v>
      </c>
      <c r="B49" s="233">
        <v>5</v>
      </c>
      <c r="C49" s="234" t="s">
        <v>49</v>
      </c>
      <c r="D49" s="235" t="s">
        <v>232</v>
      </c>
      <c r="E49" s="234" t="s">
        <v>366</v>
      </c>
      <c r="F49" s="236" t="s">
        <v>1172</v>
      </c>
      <c r="G49" s="237">
        <v>42</v>
      </c>
      <c r="H49" s="238" t="s">
        <v>1175</v>
      </c>
      <c r="I49" s="239">
        <v>24795</v>
      </c>
      <c r="J49" s="240">
        <v>42</v>
      </c>
      <c r="K49" s="241">
        <v>21</v>
      </c>
      <c r="L49" s="241">
        <v>21</v>
      </c>
    </row>
    <row r="50" spans="1:12">
      <c r="A50" s="232">
        <v>47</v>
      </c>
      <c r="B50" s="233">
        <v>5</v>
      </c>
      <c r="C50" s="234" t="s">
        <v>51</v>
      </c>
      <c r="D50" s="235" t="s">
        <v>241</v>
      </c>
      <c r="E50" s="234" t="s">
        <v>376</v>
      </c>
      <c r="F50" s="236" t="s">
        <v>1172</v>
      </c>
      <c r="G50" s="237">
        <v>30</v>
      </c>
      <c r="H50" s="238" t="s">
        <v>1176</v>
      </c>
      <c r="I50" s="239">
        <v>32646</v>
      </c>
      <c r="J50" s="240">
        <v>30</v>
      </c>
      <c r="K50" s="241">
        <v>21</v>
      </c>
      <c r="L50" s="241">
        <v>21</v>
      </c>
    </row>
    <row r="51" spans="1:12" ht="20.7" customHeight="1">
      <c r="A51" s="232">
        <v>48</v>
      </c>
      <c r="B51" s="233">
        <v>5</v>
      </c>
      <c r="C51" s="234" t="s">
        <v>51</v>
      </c>
      <c r="D51" s="235" t="s">
        <v>245</v>
      </c>
      <c r="E51" s="234" t="s">
        <v>380</v>
      </c>
      <c r="F51" s="236" t="s">
        <v>1172</v>
      </c>
      <c r="G51" s="237">
        <v>40</v>
      </c>
      <c r="H51" s="238" t="s">
        <v>1176</v>
      </c>
      <c r="I51" s="239">
        <v>43356</v>
      </c>
      <c r="J51" s="240">
        <v>40</v>
      </c>
      <c r="K51" s="241">
        <v>21</v>
      </c>
      <c r="L51" s="241">
        <v>21</v>
      </c>
    </row>
    <row r="52" spans="1:12">
      <c r="A52" s="224">
        <v>49</v>
      </c>
      <c r="B52" s="200">
        <v>6</v>
      </c>
      <c r="C52" s="201" t="s">
        <v>88</v>
      </c>
      <c r="D52" s="202" t="s">
        <v>179</v>
      </c>
      <c r="E52" s="201" t="s">
        <v>305</v>
      </c>
      <c r="F52" s="203" t="s">
        <v>1172</v>
      </c>
      <c r="G52" s="204">
        <v>40</v>
      </c>
      <c r="H52" s="205" t="s">
        <v>1176</v>
      </c>
      <c r="I52" s="206">
        <v>46890</v>
      </c>
      <c r="J52" s="207">
        <v>40</v>
      </c>
      <c r="K52" s="217">
        <v>21</v>
      </c>
      <c r="L52" s="217">
        <v>21</v>
      </c>
    </row>
    <row r="53" spans="1:12" ht="20.7" customHeight="1">
      <c r="A53" s="224">
        <v>50</v>
      </c>
      <c r="B53" s="200">
        <v>6</v>
      </c>
      <c r="C53" s="201" t="s">
        <v>88</v>
      </c>
      <c r="D53" s="202" t="s">
        <v>181</v>
      </c>
      <c r="E53" s="201" t="s">
        <v>307</v>
      </c>
      <c r="F53" s="203" t="s">
        <v>1172</v>
      </c>
      <c r="G53" s="204">
        <v>40</v>
      </c>
      <c r="H53" s="205" t="s">
        <v>1176</v>
      </c>
      <c r="I53" s="206">
        <v>53162</v>
      </c>
      <c r="J53" s="207">
        <v>40</v>
      </c>
      <c r="K53" s="217">
        <v>21</v>
      </c>
      <c r="L53" s="217">
        <v>21</v>
      </c>
    </row>
    <row r="54" spans="1:12" ht="24.6" customHeight="1">
      <c r="A54" s="224">
        <v>51</v>
      </c>
      <c r="B54" s="200">
        <v>6</v>
      </c>
      <c r="C54" s="201" t="s">
        <v>45</v>
      </c>
      <c r="D54" s="202" t="s">
        <v>187</v>
      </c>
      <c r="E54" s="201" t="s">
        <v>314</v>
      </c>
      <c r="F54" s="203" t="s">
        <v>1172</v>
      </c>
      <c r="G54" s="204">
        <v>40</v>
      </c>
      <c r="H54" s="205" t="s">
        <v>1176</v>
      </c>
      <c r="I54" s="206">
        <v>36493</v>
      </c>
      <c r="J54" s="207">
        <v>40</v>
      </c>
      <c r="K54" s="217">
        <v>21</v>
      </c>
      <c r="L54" s="217">
        <v>21</v>
      </c>
    </row>
    <row r="55" spans="1:12">
      <c r="A55" s="224">
        <v>52</v>
      </c>
      <c r="B55" s="200">
        <v>6</v>
      </c>
      <c r="C55" s="201" t="s">
        <v>53</v>
      </c>
      <c r="D55" s="202" t="s">
        <v>204</v>
      </c>
      <c r="E55" s="201" t="s">
        <v>333</v>
      </c>
      <c r="F55" s="203" t="s">
        <v>1172</v>
      </c>
      <c r="G55" s="204">
        <v>34</v>
      </c>
      <c r="H55" s="205" t="s">
        <v>1176</v>
      </c>
      <c r="I55" s="206">
        <v>35158</v>
      </c>
      <c r="J55" s="207">
        <v>34</v>
      </c>
      <c r="K55" s="217">
        <v>21</v>
      </c>
      <c r="L55" s="217">
        <v>21</v>
      </c>
    </row>
    <row r="56" spans="1:12" ht="20.7" customHeight="1">
      <c r="A56" s="224">
        <v>53</v>
      </c>
      <c r="B56" s="200">
        <v>6</v>
      </c>
      <c r="C56" s="201" t="s">
        <v>55</v>
      </c>
      <c r="D56" s="202" t="s">
        <v>171</v>
      </c>
      <c r="E56" s="201" t="s">
        <v>296</v>
      </c>
      <c r="F56" s="203" t="s">
        <v>1172</v>
      </c>
      <c r="G56" s="204">
        <v>37</v>
      </c>
      <c r="H56" s="205" t="s">
        <v>1176</v>
      </c>
      <c r="I56" s="206">
        <v>41639</v>
      </c>
      <c r="J56" s="207">
        <v>37</v>
      </c>
      <c r="K56" s="217">
        <v>21</v>
      </c>
      <c r="L56" s="217">
        <v>21</v>
      </c>
    </row>
    <row r="57" spans="1:12">
      <c r="A57" s="224">
        <v>54</v>
      </c>
      <c r="B57" s="200">
        <v>6</v>
      </c>
      <c r="C57" s="201" t="s">
        <v>51</v>
      </c>
      <c r="D57" s="202" t="s">
        <v>242</v>
      </c>
      <c r="E57" s="201" t="s">
        <v>377</v>
      </c>
      <c r="F57" s="203" t="s">
        <v>1172</v>
      </c>
      <c r="G57" s="204">
        <v>60</v>
      </c>
      <c r="H57" s="205" t="s">
        <v>1176</v>
      </c>
      <c r="I57" s="206">
        <v>54029</v>
      </c>
      <c r="J57" s="207">
        <v>60</v>
      </c>
      <c r="K57" s="217">
        <v>21</v>
      </c>
      <c r="L57" s="217">
        <v>21</v>
      </c>
    </row>
    <row r="58" spans="1:12" ht="20.7" customHeight="1">
      <c r="A58" s="232">
        <v>55</v>
      </c>
      <c r="B58" s="233">
        <v>7</v>
      </c>
      <c r="C58" s="234" t="s">
        <v>45</v>
      </c>
      <c r="D58" s="235" t="s">
        <v>184</v>
      </c>
      <c r="E58" s="234" t="s">
        <v>310</v>
      </c>
      <c r="F58" s="236" t="s">
        <v>1172</v>
      </c>
      <c r="G58" s="237">
        <v>60</v>
      </c>
      <c r="H58" s="238" t="s">
        <v>1176</v>
      </c>
      <c r="I58" s="239">
        <v>51023</v>
      </c>
      <c r="J58" s="240">
        <v>60</v>
      </c>
      <c r="K58" s="241">
        <v>21</v>
      </c>
      <c r="L58" s="241">
        <v>21</v>
      </c>
    </row>
    <row r="59" spans="1:12">
      <c r="A59" s="232">
        <v>56</v>
      </c>
      <c r="B59" s="233">
        <v>7</v>
      </c>
      <c r="C59" s="234" t="s">
        <v>45</v>
      </c>
      <c r="D59" s="235" t="s">
        <v>185</v>
      </c>
      <c r="E59" s="234" t="s">
        <v>311</v>
      </c>
      <c r="F59" s="236" t="s">
        <v>1172</v>
      </c>
      <c r="G59" s="237">
        <v>60</v>
      </c>
      <c r="H59" s="238" t="s">
        <v>1176</v>
      </c>
      <c r="I59" s="239">
        <v>49182</v>
      </c>
      <c r="J59" s="240">
        <v>60</v>
      </c>
      <c r="K59" s="241">
        <v>21</v>
      </c>
      <c r="L59" s="241">
        <v>21</v>
      </c>
    </row>
    <row r="60" spans="1:12">
      <c r="A60" s="232">
        <v>57</v>
      </c>
      <c r="B60" s="233">
        <v>7</v>
      </c>
      <c r="C60" s="234" t="s">
        <v>45</v>
      </c>
      <c r="D60" s="235" t="s">
        <v>192</v>
      </c>
      <c r="E60" s="234" t="s">
        <v>319</v>
      </c>
      <c r="F60" s="236" t="s">
        <v>1172</v>
      </c>
      <c r="G60" s="237">
        <v>55</v>
      </c>
      <c r="H60" s="238" t="s">
        <v>1176</v>
      </c>
      <c r="I60" s="239">
        <v>43198</v>
      </c>
      <c r="J60" s="240">
        <v>55</v>
      </c>
      <c r="K60" s="241">
        <v>21</v>
      </c>
      <c r="L60" s="241">
        <v>21</v>
      </c>
    </row>
    <row r="61" spans="1:12" ht="20.7" customHeight="1">
      <c r="A61" s="232">
        <v>58</v>
      </c>
      <c r="B61" s="233">
        <v>7</v>
      </c>
      <c r="C61" s="234" t="s">
        <v>45</v>
      </c>
      <c r="D61" s="235" t="s">
        <v>194</v>
      </c>
      <c r="E61" s="234" t="s">
        <v>321</v>
      </c>
      <c r="F61" s="236" t="s">
        <v>1172</v>
      </c>
      <c r="G61" s="237">
        <v>60</v>
      </c>
      <c r="H61" s="238" t="s">
        <v>1176</v>
      </c>
      <c r="I61" s="239">
        <v>46721</v>
      </c>
      <c r="J61" s="240">
        <v>60</v>
      </c>
      <c r="K61" s="241">
        <v>17</v>
      </c>
      <c r="L61" s="241">
        <v>21</v>
      </c>
    </row>
    <row r="62" spans="1:12">
      <c r="A62" s="232">
        <v>59</v>
      </c>
      <c r="B62" s="233">
        <v>7</v>
      </c>
      <c r="C62" s="234" t="s">
        <v>53</v>
      </c>
      <c r="D62" s="235" t="s">
        <v>210</v>
      </c>
      <c r="E62" s="234" t="s">
        <v>340</v>
      </c>
      <c r="F62" s="236" t="s">
        <v>1172</v>
      </c>
      <c r="G62" s="237">
        <v>40</v>
      </c>
      <c r="H62" s="238" t="s">
        <v>1176</v>
      </c>
      <c r="I62" s="239">
        <v>31737</v>
      </c>
      <c r="J62" s="240">
        <v>40</v>
      </c>
      <c r="K62" s="241">
        <v>21</v>
      </c>
      <c r="L62" s="241">
        <v>21</v>
      </c>
    </row>
    <row r="63" spans="1:12" ht="20.7" customHeight="1">
      <c r="A63" s="224">
        <v>60</v>
      </c>
      <c r="B63" s="200">
        <v>8</v>
      </c>
      <c r="C63" s="201" t="s">
        <v>88</v>
      </c>
      <c r="D63" s="202" t="s">
        <v>178</v>
      </c>
      <c r="E63" s="201" t="s">
        <v>304</v>
      </c>
      <c r="F63" s="203" t="s">
        <v>1172</v>
      </c>
      <c r="G63" s="204">
        <v>70</v>
      </c>
      <c r="H63" s="205" t="s">
        <v>1177</v>
      </c>
      <c r="I63" s="206">
        <v>69140</v>
      </c>
      <c r="J63" s="207">
        <v>70</v>
      </c>
      <c r="K63" s="217">
        <v>17</v>
      </c>
      <c r="L63" s="217">
        <v>17</v>
      </c>
    </row>
    <row r="64" spans="1:12">
      <c r="A64" s="224">
        <v>61</v>
      </c>
      <c r="B64" s="200">
        <v>8</v>
      </c>
      <c r="C64" s="201" t="s">
        <v>53</v>
      </c>
      <c r="D64" s="202" t="s">
        <v>203</v>
      </c>
      <c r="E64" s="201" t="s">
        <v>332</v>
      </c>
      <c r="F64" s="203" t="s">
        <v>1172</v>
      </c>
      <c r="G64" s="204">
        <v>59</v>
      </c>
      <c r="H64" s="205" t="s">
        <v>1176</v>
      </c>
      <c r="I64" s="206">
        <v>47483</v>
      </c>
      <c r="J64" s="207">
        <v>59</v>
      </c>
      <c r="K64" s="217">
        <v>21</v>
      </c>
      <c r="L64" s="217">
        <v>17</v>
      </c>
    </row>
    <row r="65" spans="1:12">
      <c r="A65" s="224">
        <v>62</v>
      </c>
      <c r="B65" s="200">
        <v>8</v>
      </c>
      <c r="C65" s="201" t="s">
        <v>55</v>
      </c>
      <c r="D65" s="202" t="s">
        <v>172</v>
      </c>
      <c r="E65" s="201" t="s">
        <v>297</v>
      </c>
      <c r="F65" s="203" t="s">
        <v>1172</v>
      </c>
      <c r="G65" s="204">
        <v>74</v>
      </c>
      <c r="H65" s="205" t="s">
        <v>1176</v>
      </c>
      <c r="I65" s="206">
        <v>48907</v>
      </c>
      <c r="J65" s="207">
        <v>74</v>
      </c>
      <c r="K65" s="217">
        <v>21</v>
      </c>
      <c r="L65" s="217">
        <v>17</v>
      </c>
    </row>
    <row r="66" spans="1:12" ht="20.7" customHeight="1">
      <c r="A66" s="224">
        <v>63</v>
      </c>
      <c r="B66" s="200">
        <v>8</v>
      </c>
      <c r="C66" s="201" t="s">
        <v>49</v>
      </c>
      <c r="D66" s="202" t="s">
        <v>224</v>
      </c>
      <c r="E66" s="201" t="s">
        <v>356</v>
      </c>
      <c r="F66" s="203" t="s">
        <v>1172</v>
      </c>
      <c r="G66" s="204">
        <v>90</v>
      </c>
      <c r="H66" s="205" t="s">
        <v>1176</v>
      </c>
      <c r="I66" s="206">
        <v>54535</v>
      </c>
      <c r="J66" s="207">
        <v>90</v>
      </c>
      <c r="K66" s="217">
        <v>17</v>
      </c>
      <c r="L66" s="217">
        <v>17</v>
      </c>
    </row>
    <row r="67" spans="1:12">
      <c r="A67" s="224">
        <v>64</v>
      </c>
      <c r="B67" s="200">
        <v>8</v>
      </c>
      <c r="C67" s="201" t="s">
        <v>49</v>
      </c>
      <c r="D67" s="202" t="s">
        <v>229</v>
      </c>
      <c r="E67" s="201" t="s">
        <v>362</v>
      </c>
      <c r="F67" s="203" t="s">
        <v>1172</v>
      </c>
      <c r="G67" s="204">
        <v>78</v>
      </c>
      <c r="H67" s="205" t="s">
        <v>1177</v>
      </c>
      <c r="I67" s="206">
        <v>52573</v>
      </c>
      <c r="J67" s="207">
        <v>78</v>
      </c>
      <c r="K67" s="217">
        <v>17</v>
      </c>
      <c r="L67" s="217">
        <v>17</v>
      </c>
    </row>
    <row r="68" spans="1:12">
      <c r="A68" s="224">
        <v>65</v>
      </c>
      <c r="B68" s="200">
        <v>8</v>
      </c>
      <c r="C68" s="201" t="s">
        <v>53</v>
      </c>
      <c r="D68" s="202" t="s">
        <v>211</v>
      </c>
      <c r="E68" s="201" t="s">
        <v>341</v>
      </c>
      <c r="F68" s="203" t="s">
        <v>1172</v>
      </c>
      <c r="G68" s="204">
        <v>60</v>
      </c>
      <c r="H68" s="205" t="s">
        <v>1178</v>
      </c>
      <c r="I68" s="206">
        <v>41934</v>
      </c>
      <c r="J68" s="207">
        <v>60</v>
      </c>
      <c r="K68" s="217">
        <v>17</v>
      </c>
      <c r="L68" s="217">
        <v>17</v>
      </c>
    </row>
    <row r="69" spans="1:12" ht="20.7" customHeight="1">
      <c r="A69" s="232">
        <v>66</v>
      </c>
      <c r="B69" s="233">
        <v>9</v>
      </c>
      <c r="C69" s="234" t="s">
        <v>88</v>
      </c>
      <c r="D69" s="235" t="s">
        <v>180</v>
      </c>
      <c r="E69" s="234" t="s">
        <v>306</v>
      </c>
      <c r="F69" s="236" t="s">
        <v>1172</v>
      </c>
      <c r="G69" s="237">
        <v>90</v>
      </c>
      <c r="H69" s="238" t="s">
        <v>1177</v>
      </c>
      <c r="I69" s="239">
        <v>81383</v>
      </c>
      <c r="J69" s="240">
        <v>90</v>
      </c>
      <c r="K69" s="241">
        <v>14</v>
      </c>
      <c r="L69" s="241">
        <v>17</v>
      </c>
    </row>
    <row r="70" spans="1:12" ht="20.7" customHeight="1">
      <c r="A70" s="232">
        <v>67</v>
      </c>
      <c r="B70" s="233">
        <v>9</v>
      </c>
      <c r="C70" s="234" t="s">
        <v>55</v>
      </c>
      <c r="D70" s="235" t="s">
        <v>173</v>
      </c>
      <c r="E70" s="234" t="s">
        <v>298</v>
      </c>
      <c r="F70" s="236" t="s">
        <v>1172</v>
      </c>
      <c r="G70" s="237">
        <v>116</v>
      </c>
      <c r="H70" s="238" t="s">
        <v>1179</v>
      </c>
      <c r="I70" s="239">
        <v>53566</v>
      </c>
      <c r="J70" s="240">
        <v>116</v>
      </c>
      <c r="K70" s="241">
        <v>14</v>
      </c>
      <c r="L70" s="241">
        <v>17</v>
      </c>
    </row>
    <row r="71" spans="1:12" ht="20.7" customHeight="1">
      <c r="A71" s="232">
        <v>68</v>
      </c>
      <c r="B71" s="233">
        <v>9</v>
      </c>
      <c r="C71" s="234" t="s">
        <v>49</v>
      </c>
      <c r="D71" s="235" t="s">
        <v>225</v>
      </c>
      <c r="E71" s="234" t="s">
        <v>357</v>
      </c>
      <c r="F71" s="236" t="s">
        <v>1172</v>
      </c>
      <c r="G71" s="237">
        <v>108</v>
      </c>
      <c r="H71" s="238" t="s">
        <v>1179</v>
      </c>
      <c r="I71" s="239">
        <v>38443</v>
      </c>
      <c r="J71" s="240">
        <v>108</v>
      </c>
      <c r="K71" s="241">
        <v>17</v>
      </c>
      <c r="L71" s="241">
        <v>17</v>
      </c>
    </row>
    <row r="72" spans="1:12" ht="20.7" customHeight="1">
      <c r="A72" s="232">
        <v>69</v>
      </c>
      <c r="B72" s="233">
        <v>9</v>
      </c>
      <c r="C72" s="234" t="s">
        <v>49</v>
      </c>
      <c r="D72" s="235" t="s">
        <v>230</v>
      </c>
      <c r="E72" s="234" t="s">
        <v>363</v>
      </c>
      <c r="F72" s="236" t="s">
        <v>1172</v>
      </c>
      <c r="G72" s="237">
        <v>105</v>
      </c>
      <c r="H72" s="238" t="s">
        <v>1177</v>
      </c>
      <c r="I72" s="239">
        <v>52908</v>
      </c>
      <c r="J72" s="240">
        <v>105</v>
      </c>
      <c r="K72" s="241">
        <v>17</v>
      </c>
      <c r="L72" s="241">
        <v>17</v>
      </c>
    </row>
    <row r="73" spans="1:12" ht="20.7" customHeight="1">
      <c r="A73" s="232">
        <v>70</v>
      </c>
      <c r="B73" s="233">
        <v>9</v>
      </c>
      <c r="C73" s="234" t="s">
        <v>51</v>
      </c>
      <c r="D73" s="235" t="s">
        <v>243</v>
      </c>
      <c r="E73" s="234" t="s">
        <v>378</v>
      </c>
      <c r="F73" s="236" t="s">
        <v>1172</v>
      </c>
      <c r="G73" s="237">
        <v>90</v>
      </c>
      <c r="H73" s="238" t="s">
        <v>1177</v>
      </c>
      <c r="I73" s="239">
        <v>53438</v>
      </c>
      <c r="J73" s="240">
        <v>90</v>
      </c>
      <c r="K73" s="241">
        <v>17</v>
      </c>
      <c r="L73" s="241">
        <v>17</v>
      </c>
    </row>
    <row r="74" spans="1:12" ht="24.6" customHeight="1">
      <c r="A74" s="224">
        <v>71</v>
      </c>
      <c r="B74" s="200">
        <v>10</v>
      </c>
      <c r="C74" s="201" t="s">
        <v>45</v>
      </c>
      <c r="D74" s="202" t="s">
        <v>188</v>
      </c>
      <c r="E74" s="201" t="s">
        <v>315</v>
      </c>
      <c r="F74" s="203" t="s">
        <v>1172</v>
      </c>
      <c r="G74" s="204">
        <v>120</v>
      </c>
      <c r="H74" s="205" t="s">
        <v>1179</v>
      </c>
      <c r="I74" s="206">
        <v>90942</v>
      </c>
      <c r="J74" s="207">
        <v>120</v>
      </c>
      <c r="K74" s="217">
        <v>17</v>
      </c>
      <c r="L74" s="217">
        <v>17</v>
      </c>
    </row>
    <row r="75" spans="1:12" ht="20.7" customHeight="1">
      <c r="A75" s="224">
        <v>72</v>
      </c>
      <c r="B75" s="200">
        <v>10</v>
      </c>
      <c r="C75" s="201" t="s">
        <v>45</v>
      </c>
      <c r="D75" s="202" t="s">
        <v>193</v>
      </c>
      <c r="E75" s="201" t="s">
        <v>320</v>
      </c>
      <c r="F75" s="203" t="s">
        <v>1172</v>
      </c>
      <c r="G75" s="204">
        <v>126</v>
      </c>
      <c r="H75" s="205" t="s">
        <v>1179</v>
      </c>
      <c r="I75" s="206">
        <v>86089</v>
      </c>
      <c r="J75" s="207">
        <v>126</v>
      </c>
      <c r="K75" s="217">
        <v>17</v>
      </c>
      <c r="L75" s="217">
        <v>17</v>
      </c>
    </row>
    <row r="76" spans="1:12">
      <c r="A76" s="224">
        <v>73</v>
      </c>
      <c r="B76" s="200">
        <v>10</v>
      </c>
      <c r="C76" s="201" t="s">
        <v>45</v>
      </c>
      <c r="D76" s="202" t="s">
        <v>195</v>
      </c>
      <c r="E76" s="201" t="s">
        <v>322</v>
      </c>
      <c r="F76" s="203" t="s">
        <v>1172</v>
      </c>
      <c r="G76" s="204">
        <v>114</v>
      </c>
      <c r="H76" s="205" t="s">
        <v>1179</v>
      </c>
      <c r="I76" s="206">
        <v>88241</v>
      </c>
      <c r="J76" s="207">
        <v>114</v>
      </c>
      <c r="K76" s="217">
        <v>17</v>
      </c>
      <c r="L76" s="217">
        <v>17</v>
      </c>
    </row>
    <row r="77" spans="1:12">
      <c r="A77" s="224">
        <v>74</v>
      </c>
      <c r="B77" s="200">
        <v>10</v>
      </c>
      <c r="C77" s="201" t="s">
        <v>53</v>
      </c>
      <c r="D77" s="202" t="s">
        <v>207</v>
      </c>
      <c r="E77" s="201" t="s">
        <v>337</v>
      </c>
      <c r="F77" s="203" t="s">
        <v>1172</v>
      </c>
      <c r="G77" s="204">
        <v>113</v>
      </c>
      <c r="H77" s="205" t="s">
        <v>1179</v>
      </c>
      <c r="I77" s="206">
        <v>85793</v>
      </c>
      <c r="J77" s="207">
        <v>113</v>
      </c>
      <c r="K77" s="217">
        <v>17</v>
      </c>
      <c r="L77" s="217">
        <v>17</v>
      </c>
    </row>
    <row r="78" spans="1:12">
      <c r="A78" s="224">
        <v>75</v>
      </c>
      <c r="B78" s="200">
        <v>10</v>
      </c>
      <c r="C78" s="201" t="s">
        <v>47</v>
      </c>
      <c r="D78" s="202" t="s">
        <v>215</v>
      </c>
      <c r="E78" s="201" t="s">
        <v>345</v>
      </c>
      <c r="F78" s="203" t="s">
        <v>1172</v>
      </c>
      <c r="G78" s="204">
        <v>113</v>
      </c>
      <c r="H78" s="205" t="s">
        <v>1179</v>
      </c>
      <c r="I78" s="206">
        <v>59176</v>
      </c>
      <c r="J78" s="207">
        <v>113</v>
      </c>
      <c r="K78" s="217">
        <v>17</v>
      </c>
      <c r="L78" s="217">
        <v>17</v>
      </c>
    </row>
    <row r="79" spans="1:12">
      <c r="A79" s="224">
        <v>76</v>
      </c>
      <c r="B79" s="200">
        <v>10</v>
      </c>
      <c r="C79" s="201" t="s">
        <v>45</v>
      </c>
      <c r="D79" s="202" t="s">
        <v>200</v>
      </c>
      <c r="E79" s="201" t="s">
        <v>327</v>
      </c>
      <c r="F79" s="203" t="s">
        <v>1172</v>
      </c>
      <c r="G79" s="204">
        <v>139</v>
      </c>
      <c r="H79" s="205" t="s">
        <v>1179</v>
      </c>
      <c r="I79" s="206">
        <v>97831</v>
      </c>
      <c r="J79" s="207">
        <v>139</v>
      </c>
      <c r="K79" s="217">
        <v>17</v>
      </c>
      <c r="L79" s="217">
        <v>17</v>
      </c>
    </row>
    <row r="80" spans="1:12">
      <c r="A80" s="224">
        <v>77</v>
      </c>
      <c r="B80" s="200">
        <v>10</v>
      </c>
      <c r="C80" s="201" t="s">
        <v>51</v>
      </c>
      <c r="D80" s="202" t="s">
        <v>246</v>
      </c>
      <c r="E80" s="201" t="s">
        <v>381</v>
      </c>
      <c r="F80" s="203" t="s">
        <v>1172</v>
      </c>
      <c r="G80" s="204">
        <v>126</v>
      </c>
      <c r="H80" s="205" t="s">
        <v>1179</v>
      </c>
      <c r="I80" s="206">
        <v>60381</v>
      </c>
      <c r="J80" s="207">
        <v>126</v>
      </c>
      <c r="K80" s="217">
        <v>17</v>
      </c>
      <c r="L80" s="217">
        <v>17</v>
      </c>
    </row>
    <row r="81" spans="1:12">
      <c r="A81" s="232">
        <v>78</v>
      </c>
      <c r="B81" s="233">
        <v>11</v>
      </c>
      <c r="C81" s="234" t="s">
        <v>45</v>
      </c>
      <c r="D81" s="235" t="s">
        <v>186</v>
      </c>
      <c r="E81" s="234" t="s">
        <v>312</v>
      </c>
      <c r="F81" s="236" t="s">
        <v>1180</v>
      </c>
      <c r="G81" s="237">
        <v>288</v>
      </c>
      <c r="H81" s="238" t="s">
        <v>1181</v>
      </c>
      <c r="I81" s="239">
        <v>83829</v>
      </c>
      <c r="J81" s="240">
        <v>288</v>
      </c>
      <c r="K81" s="241">
        <v>17</v>
      </c>
      <c r="L81" s="241">
        <v>17</v>
      </c>
    </row>
    <row r="82" spans="1:12">
      <c r="A82" s="232">
        <v>79</v>
      </c>
      <c r="B82" s="233">
        <v>11</v>
      </c>
      <c r="C82" s="234" t="s">
        <v>55</v>
      </c>
      <c r="D82" s="235" t="s">
        <v>170</v>
      </c>
      <c r="E82" s="234" t="s">
        <v>295</v>
      </c>
      <c r="F82" s="236" t="s">
        <v>1180</v>
      </c>
      <c r="G82" s="237">
        <v>240</v>
      </c>
      <c r="H82" s="238" t="s">
        <v>1182</v>
      </c>
      <c r="I82" s="239">
        <v>76101</v>
      </c>
      <c r="J82" s="240">
        <v>240</v>
      </c>
      <c r="K82" s="241">
        <v>14</v>
      </c>
      <c r="L82" s="241">
        <v>17</v>
      </c>
    </row>
    <row r="83" spans="1:12">
      <c r="A83" s="232">
        <v>80</v>
      </c>
      <c r="B83" s="233">
        <v>11</v>
      </c>
      <c r="C83" s="234" t="s">
        <v>49</v>
      </c>
      <c r="D83" s="235" t="s">
        <v>227</v>
      </c>
      <c r="E83" s="234" t="s">
        <v>360</v>
      </c>
      <c r="F83" s="236" t="s">
        <v>1180</v>
      </c>
      <c r="G83" s="237">
        <v>246</v>
      </c>
      <c r="H83" s="238" t="s">
        <v>1181</v>
      </c>
      <c r="I83" s="239">
        <v>91963</v>
      </c>
      <c r="J83" s="240">
        <v>246</v>
      </c>
      <c r="K83" s="241">
        <v>17</v>
      </c>
      <c r="L83" s="241">
        <v>17</v>
      </c>
    </row>
    <row r="84" spans="1:12">
      <c r="A84" s="232">
        <v>81</v>
      </c>
      <c r="B84" s="233">
        <v>11</v>
      </c>
      <c r="C84" s="234" t="s">
        <v>47</v>
      </c>
      <c r="D84" s="235" t="s">
        <v>218</v>
      </c>
      <c r="E84" s="234" t="s">
        <v>348</v>
      </c>
      <c r="F84" s="236" t="s">
        <v>1180</v>
      </c>
      <c r="G84" s="237">
        <v>266</v>
      </c>
      <c r="H84" s="238" t="s">
        <v>1181</v>
      </c>
      <c r="I84" s="239">
        <v>62978</v>
      </c>
      <c r="J84" s="240">
        <v>266</v>
      </c>
      <c r="K84" s="241">
        <v>14</v>
      </c>
      <c r="L84" s="241">
        <v>17</v>
      </c>
    </row>
    <row r="85" spans="1:12">
      <c r="A85" s="232">
        <v>82</v>
      </c>
      <c r="B85" s="233">
        <v>11</v>
      </c>
      <c r="C85" s="234" t="s">
        <v>49</v>
      </c>
      <c r="D85" s="235" t="s">
        <v>235</v>
      </c>
      <c r="E85" s="234" t="s">
        <v>369</v>
      </c>
      <c r="F85" s="236" t="s">
        <v>1180</v>
      </c>
      <c r="G85" s="237">
        <v>301</v>
      </c>
      <c r="H85" s="238" t="s">
        <v>1182</v>
      </c>
      <c r="I85" s="239">
        <v>113238</v>
      </c>
      <c r="J85" s="240">
        <v>301</v>
      </c>
      <c r="K85" s="241">
        <v>17</v>
      </c>
      <c r="L85" s="241">
        <v>17</v>
      </c>
    </row>
    <row r="86" spans="1:12">
      <c r="A86" s="224">
        <v>83</v>
      </c>
      <c r="B86" s="200">
        <v>12</v>
      </c>
      <c r="C86" s="201" t="s">
        <v>88</v>
      </c>
      <c r="D86" s="202" t="s">
        <v>177</v>
      </c>
      <c r="E86" s="201" t="s">
        <v>303</v>
      </c>
      <c r="F86" s="203" t="s">
        <v>1180</v>
      </c>
      <c r="G86" s="209">
        <v>379</v>
      </c>
      <c r="H86" s="210" t="s">
        <v>1182</v>
      </c>
      <c r="I86" s="211">
        <v>101105</v>
      </c>
      <c r="J86" s="212">
        <v>379</v>
      </c>
      <c r="K86" s="217">
        <v>14</v>
      </c>
      <c r="L86" s="217">
        <v>14</v>
      </c>
    </row>
    <row r="87" spans="1:12">
      <c r="A87" s="224">
        <v>84</v>
      </c>
      <c r="B87" s="200">
        <v>12</v>
      </c>
      <c r="C87" s="201" t="s">
        <v>53</v>
      </c>
      <c r="D87" s="202" t="s">
        <v>201</v>
      </c>
      <c r="E87" s="201" t="s">
        <v>330</v>
      </c>
      <c r="F87" s="203" t="s">
        <v>1180</v>
      </c>
      <c r="G87" s="204">
        <v>502</v>
      </c>
      <c r="H87" s="205" t="s">
        <v>1183</v>
      </c>
      <c r="I87" s="206">
        <v>92386</v>
      </c>
      <c r="J87" s="207">
        <v>502</v>
      </c>
      <c r="K87" s="217">
        <v>14</v>
      </c>
      <c r="L87" s="217">
        <v>14</v>
      </c>
    </row>
    <row r="88" spans="1:12">
      <c r="A88" s="224">
        <v>85</v>
      </c>
      <c r="B88" s="200">
        <v>12</v>
      </c>
      <c r="C88" s="201" t="s">
        <v>47</v>
      </c>
      <c r="D88" s="202" t="s">
        <v>214</v>
      </c>
      <c r="E88" s="201" t="s">
        <v>344</v>
      </c>
      <c r="F88" s="203" t="s">
        <v>1180</v>
      </c>
      <c r="G88" s="204">
        <v>420</v>
      </c>
      <c r="H88" s="205" t="s">
        <v>1183</v>
      </c>
      <c r="I88" s="206">
        <v>112292</v>
      </c>
      <c r="J88" s="207">
        <v>420</v>
      </c>
      <c r="K88" s="217">
        <v>14</v>
      </c>
      <c r="L88" s="217">
        <v>14</v>
      </c>
    </row>
    <row r="89" spans="1:12">
      <c r="A89" s="224">
        <v>86</v>
      </c>
      <c r="B89" s="200">
        <v>12</v>
      </c>
      <c r="C89" s="201" t="s">
        <v>51</v>
      </c>
      <c r="D89" s="202" t="s">
        <v>237</v>
      </c>
      <c r="E89" s="201" t="s">
        <v>371</v>
      </c>
      <c r="F89" s="203" t="s">
        <v>1180</v>
      </c>
      <c r="G89" s="204">
        <v>369</v>
      </c>
      <c r="H89" s="205" t="s">
        <v>1182</v>
      </c>
      <c r="I89" s="206">
        <v>106378</v>
      </c>
      <c r="J89" s="207">
        <v>369</v>
      </c>
      <c r="K89" s="217">
        <v>14</v>
      </c>
      <c r="L89" s="217">
        <v>14</v>
      </c>
    </row>
    <row r="90" spans="1:12">
      <c r="A90" s="232">
        <v>87</v>
      </c>
      <c r="B90" s="233">
        <v>13</v>
      </c>
      <c r="C90" s="234" t="s">
        <v>45</v>
      </c>
      <c r="D90" s="235" t="s">
        <v>183</v>
      </c>
      <c r="E90" s="234" t="s">
        <v>309</v>
      </c>
      <c r="F90" s="236" t="s">
        <v>1184</v>
      </c>
      <c r="G90" s="237">
        <v>1154</v>
      </c>
      <c r="H90" s="238" t="s">
        <v>1186</v>
      </c>
      <c r="I90" s="239">
        <v>258303</v>
      </c>
      <c r="J90" s="240">
        <v>1154</v>
      </c>
      <c r="K90" s="241">
        <v>14</v>
      </c>
      <c r="L90" s="241">
        <v>14</v>
      </c>
    </row>
    <row r="91" spans="1:12">
      <c r="A91" s="232">
        <v>88</v>
      </c>
      <c r="B91" s="233">
        <v>13</v>
      </c>
      <c r="C91" s="234" t="s">
        <v>49</v>
      </c>
      <c r="D91" s="235" t="s">
        <v>221</v>
      </c>
      <c r="E91" s="234" t="s">
        <v>353</v>
      </c>
      <c r="F91" s="236" t="s">
        <v>1184</v>
      </c>
      <c r="G91" s="237">
        <v>909</v>
      </c>
      <c r="H91" s="238" t="s">
        <v>1185</v>
      </c>
      <c r="I91" s="239">
        <v>142594</v>
      </c>
      <c r="J91" s="240">
        <v>909</v>
      </c>
      <c r="K91" s="241">
        <v>14</v>
      </c>
      <c r="L91" s="241">
        <v>14</v>
      </c>
    </row>
  </sheetData>
  <autoFilter ref="A2:L91" xr:uid="{00000000-0009-0000-0000-000001000000}">
    <sortState xmlns:xlrd2="http://schemas.microsoft.com/office/spreadsheetml/2017/richdata2" ref="A5:L91">
      <sortCondition ref="A2:A91"/>
    </sortState>
  </autoFilter>
  <sortState xmlns:xlrd2="http://schemas.microsoft.com/office/spreadsheetml/2017/richdata2" ref="A4:L91">
    <sortCondition ref="A4:A91" customList="1,2,3,4,5,6,7,8,9,10,11,12,13,14,15,16,17,18,19,20,21,22,23,24,25,26,27,28,29,30,31"/>
  </sortState>
  <mergeCells count="13">
    <mergeCell ref="L2:L3"/>
    <mergeCell ref="A2:A3"/>
    <mergeCell ref="K2:K3"/>
    <mergeCell ref="B1:J1"/>
    <mergeCell ref="B2:B3"/>
    <mergeCell ref="C2:C3"/>
    <mergeCell ref="D2:D3"/>
    <mergeCell ref="E2:E3"/>
    <mergeCell ref="F2:F3"/>
    <mergeCell ref="G2:G3"/>
    <mergeCell ref="H2:H3"/>
    <mergeCell ref="I2:I3"/>
    <mergeCell ref="J2:J3"/>
  </mergeCells>
  <phoneticPr fontId="55" type="noConversion"/>
  <pageMargins left="0.62992125984251968" right="0.23622047244094491" top="0.74803149606299213" bottom="0.74803149606299213" header="0.31496062992125984" footer="0.31496062992125984"/>
  <pageSetup paperSize="9" scale="80" orientation="portrait" r:id="rId1"/>
  <headerFooter>
    <oddFooter>หน้าที่ &amp;P จาก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39997558519241921"/>
  </sheetPr>
  <dimension ref="A1:AB27"/>
  <sheetViews>
    <sheetView workbookViewId="0">
      <selection activeCell="F19" sqref="F19"/>
    </sheetView>
  </sheetViews>
  <sheetFormatPr defaultRowHeight="15.6"/>
  <cols>
    <col min="1" max="1" width="7.44140625" style="1" customWidth="1"/>
    <col min="2" max="2" width="25.5546875" style="2" customWidth="1"/>
    <col min="3" max="4" width="74.6640625" style="2" customWidth="1"/>
    <col min="5" max="28" width="8.6640625" style="2"/>
  </cols>
  <sheetData>
    <row r="1" spans="1:28" ht="20.399999999999999">
      <c r="A1" s="386" t="s">
        <v>249</v>
      </c>
      <c r="B1" s="386"/>
      <c r="C1" s="386"/>
      <c r="D1" s="386"/>
    </row>
    <row r="2" spans="1:28">
      <c r="A2" s="3" t="s">
        <v>1</v>
      </c>
      <c r="B2" s="3" t="s">
        <v>250</v>
      </c>
      <c r="C2" s="3" t="s">
        <v>135</v>
      </c>
      <c r="D2" s="3" t="s">
        <v>4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</row>
    <row r="3" spans="1:28">
      <c r="A3" s="5">
        <v>1</v>
      </c>
      <c r="B3" s="6" t="s">
        <v>137</v>
      </c>
      <c r="C3" s="6" t="s">
        <v>251</v>
      </c>
      <c r="D3" s="6" t="s">
        <v>252</v>
      </c>
    </row>
    <row r="4" spans="1:28">
      <c r="A4" s="5">
        <v>2</v>
      </c>
      <c r="B4" s="6" t="s">
        <v>253</v>
      </c>
      <c r="C4" s="6" t="s">
        <v>254</v>
      </c>
      <c r="D4" s="6" t="s">
        <v>255</v>
      </c>
    </row>
    <row r="5" spans="1:28">
      <c r="A5" s="5">
        <v>3</v>
      </c>
      <c r="B5" s="6" t="s">
        <v>139</v>
      </c>
      <c r="C5" s="6" t="s">
        <v>256</v>
      </c>
      <c r="D5" s="6" t="s">
        <v>257</v>
      </c>
    </row>
    <row r="6" spans="1:28">
      <c r="A6" s="5">
        <v>4</v>
      </c>
      <c r="B6" s="6" t="s">
        <v>140</v>
      </c>
      <c r="C6" s="6" t="s">
        <v>258</v>
      </c>
      <c r="D6" s="6" t="s">
        <v>259</v>
      </c>
    </row>
    <row r="7" spans="1:28">
      <c r="A7" s="5">
        <v>5</v>
      </c>
      <c r="B7" s="6" t="s">
        <v>141</v>
      </c>
      <c r="C7" s="6" t="s">
        <v>260</v>
      </c>
      <c r="D7" s="6" t="s">
        <v>261</v>
      </c>
    </row>
    <row r="8" spans="1:28">
      <c r="A8" s="5">
        <v>6</v>
      </c>
      <c r="B8" s="6" t="s">
        <v>142</v>
      </c>
      <c r="C8" s="6" t="s">
        <v>262</v>
      </c>
      <c r="D8" s="6" t="s">
        <v>263</v>
      </c>
    </row>
    <row r="9" spans="1:28">
      <c r="A9" s="5">
        <v>7</v>
      </c>
      <c r="B9" s="6" t="s">
        <v>143</v>
      </c>
      <c r="C9" s="6" t="s">
        <v>264</v>
      </c>
      <c r="D9" s="6" t="s">
        <v>265</v>
      </c>
    </row>
    <row r="11" spans="1:28" ht="20.399999999999999">
      <c r="A11" s="386" t="s">
        <v>0</v>
      </c>
      <c r="B11" s="386"/>
      <c r="C11" s="386"/>
      <c r="D11" s="386"/>
    </row>
    <row r="12" spans="1:28">
      <c r="A12" s="3" t="s">
        <v>1</v>
      </c>
      <c r="B12" s="3" t="s">
        <v>2</v>
      </c>
      <c r="C12" s="3" t="s">
        <v>3</v>
      </c>
      <c r="D12" s="3" t="s">
        <v>4</v>
      </c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</row>
    <row r="13" spans="1:28">
      <c r="A13" s="5">
        <v>1</v>
      </c>
      <c r="B13" s="6" t="s">
        <v>5</v>
      </c>
      <c r="C13" s="6" t="s">
        <v>6</v>
      </c>
      <c r="D13" s="6" t="s">
        <v>7</v>
      </c>
    </row>
    <row r="14" spans="1:28">
      <c r="A14" s="5">
        <v>2</v>
      </c>
      <c r="B14" s="6" t="s">
        <v>8</v>
      </c>
      <c r="C14" s="6" t="s">
        <v>9</v>
      </c>
      <c r="D14" s="6" t="s">
        <v>10</v>
      </c>
    </row>
    <row r="15" spans="1:28">
      <c r="A15" s="5">
        <v>3</v>
      </c>
      <c r="B15" s="6" t="s">
        <v>11</v>
      </c>
      <c r="C15" s="6" t="s">
        <v>12</v>
      </c>
      <c r="D15" s="6" t="s">
        <v>13</v>
      </c>
    </row>
    <row r="16" spans="1:28">
      <c r="A16" s="5">
        <v>4</v>
      </c>
      <c r="B16" s="6" t="s">
        <v>14</v>
      </c>
      <c r="C16" s="6" t="s">
        <v>15</v>
      </c>
      <c r="D16" s="6" t="s">
        <v>16</v>
      </c>
    </row>
    <row r="17" spans="1:4">
      <c r="A17" s="5">
        <v>5</v>
      </c>
      <c r="B17" s="6" t="s">
        <v>17</v>
      </c>
      <c r="C17" s="6" t="s">
        <v>18</v>
      </c>
      <c r="D17" s="6" t="s">
        <v>19</v>
      </c>
    </row>
    <row r="18" spans="1:4">
      <c r="A18" s="5">
        <v>6</v>
      </c>
      <c r="B18" s="6" t="s">
        <v>20</v>
      </c>
      <c r="C18" s="6" t="s">
        <v>21</v>
      </c>
      <c r="D18" s="6" t="s">
        <v>22</v>
      </c>
    </row>
    <row r="19" spans="1:4">
      <c r="A19" s="5">
        <v>7</v>
      </c>
      <c r="B19" s="6" t="s">
        <v>23</v>
      </c>
      <c r="C19" s="6" t="s">
        <v>24</v>
      </c>
      <c r="D19" s="6" t="s">
        <v>25</v>
      </c>
    </row>
    <row r="20" spans="1:4">
      <c r="A20" s="5">
        <v>8</v>
      </c>
      <c r="B20" s="6" t="s">
        <v>26</v>
      </c>
      <c r="C20" s="6" t="s">
        <v>27</v>
      </c>
      <c r="D20" s="6" t="s">
        <v>28</v>
      </c>
    </row>
    <row r="21" spans="1:4">
      <c r="A21" s="5">
        <v>9</v>
      </c>
      <c r="B21" s="6" t="s">
        <v>29</v>
      </c>
      <c r="C21" s="6" t="s">
        <v>30</v>
      </c>
      <c r="D21" s="6" t="s">
        <v>31</v>
      </c>
    </row>
    <row r="22" spans="1:4">
      <c r="A22" s="5">
        <v>10</v>
      </c>
      <c r="B22" s="6" t="s">
        <v>32</v>
      </c>
      <c r="C22" s="6" t="s">
        <v>33</v>
      </c>
      <c r="D22" s="6" t="s">
        <v>34</v>
      </c>
    </row>
    <row r="23" spans="1:4">
      <c r="A23" s="5">
        <v>11</v>
      </c>
      <c r="B23" s="6" t="s">
        <v>35</v>
      </c>
      <c r="C23" s="6" t="s">
        <v>36</v>
      </c>
      <c r="D23" s="6" t="s">
        <v>37</v>
      </c>
    </row>
    <row r="24" spans="1:4">
      <c r="A24" s="5">
        <v>12</v>
      </c>
      <c r="B24" s="6" t="s">
        <v>38</v>
      </c>
      <c r="C24" s="6" t="s">
        <v>39</v>
      </c>
      <c r="D24" s="6" t="s">
        <v>40</v>
      </c>
    </row>
    <row r="26" spans="1:4">
      <c r="A26" s="7" t="s">
        <v>41</v>
      </c>
    </row>
    <row r="27" spans="1:4">
      <c r="A27" s="40" t="s">
        <v>267</v>
      </c>
      <c r="B27" s="2" t="s">
        <v>266</v>
      </c>
    </row>
  </sheetData>
  <mergeCells count="2">
    <mergeCell ref="A1:D1"/>
    <mergeCell ref="A11:D1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M94"/>
  <sheetViews>
    <sheetView view="pageBreakPreview" zoomScale="60" zoomScaleNormal="70" workbookViewId="0">
      <pane ySplit="4" topLeftCell="A5" activePane="bottomLeft" state="frozen"/>
      <selection activeCell="D1" sqref="D1"/>
      <selection pane="bottomLeft" activeCell="H100" sqref="H100"/>
    </sheetView>
  </sheetViews>
  <sheetFormatPr defaultRowHeight="21"/>
  <cols>
    <col min="1" max="1" width="11.44140625" style="339" customWidth="1"/>
    <col min="2" max="2" width="13.6640625" style="320" customWidth="1"/>
    <col min="3" max="3" width="15.5546875" style="320" customWidth="1"/>
    <col min="4" max="4" width="19.44140625" style="303" customWidth="1"/>
    <col min="5" max="5" width="11.77734375" style="303" customWidth="1"/>
    <col min="6" max="6" width="20.109375" style="303" customWidth="1"/>
    <col min="7" max="7" width="18.21875" style="321" customWidth="1"/>
    <col min="8" max="8" width="15.33203125" style="167" customWidth="1"/>
    <col min="9" max="9" width="21.5546875" style="365" customWidth="1"/>
    <col min="10" max="11" width="19.109375" style="365" customWidth="1"/>
    <col min="12" max="12" width="20.33203125" style="342" customWidth="1"/>
    <col min="13" max="13" width="20.6640625" style="303" customWidth="1"/>
    <col min="14" max="16384" width="8.88671875" style="305"/>
  </cols>
  <sheetData>
    <row r="1" spans="1:13">
      <c r="B1" s="388" t="s">
        <v>1367</v>
      </c>
      <c r="C1" s="388"/>
      <c r="D1" s="388"/>
      <c r="E1" s="388"/>
      <c r="F1" s="388"/>
      <c r="G1" s="388"/>
      <c r="H1" s="388"/>
      <c r="I1" s="388"/>
      <c r="J1" s="388"/>
      <c r="K1" s="388"/>
      <c r="L1" s="388"/>
      <c r="M1" s="388"/>
    </row>
    <row r="2" spans="1:13" ht="18" customHeight="1">
      <c r="A2" s="389"/>
      <c r="B2" s="390"/>
      <c r="C2" s="390"/>
      <c r="D2" s="390"/>
      <c r="E2" s="390"/>
      <c r="F2" s="390"/>
      <c r="G2" s="302"/>
      <c r="H2" s="347"/>
      <c r="I2" s="357" t="s">
        <v>274</v>
      </c>
      <c r="J2" s="357" t="s">
        <v>273</v>
      </c>
      <c r="K2" s="358" t="s">
        <v>272</v>
      </c>
      <c r="L2" s="342" t="s">
        <v>1328</v>
      </c>
      <c r="M2" s="304" t="s">
        <v>1333</v>
      </c>
    </row>
    <row r="3" spans="1:13" s="307" customFormat="1" ht="25.2" customHeight="1">
      <c r="A3" s="395" t="s">
        <v>1332</v>
      </c>
      <c r="B3" s="397" t="s">
        <v>1331</v>
      </c>
      <c r="C3" s="399" t="s">
        <v>279</v>
      </c>
      <c r="D3" s="399" t="s">
        <v>42</v>
      </c>
      <c r="E3" s="399" t="s">
        <v>164</v>
      </c>
      <c r="F3" s="399" t="s">
        <v>43</v>
      </c>
      <c r="G3" s="392" t="s">
        <v>277</v>
      </c>
      <c r="H3" s="393"/>
      <c r="I3" s="393"/>
      <c r="J3" s="393"/>
      <c r="K3" s="394"/>
      <c r="L3" s="343" t="s">
        <v>276</v>
      </c>
      <c r="M3" s="306" t="s">
        <v>275</v>
      </c>
    </row>
    <row r="4" spans="1:13" s="307" customFormat="1" ht="37.799999999999997" customHeight="1">
      <c r="A4" s="396"/>
      <c r="B4" s="398"/>
      <c r="C4" s="400"/>
      <c r="D4" s="400"/>
      <c r="E4" s="400"/>
      <c r="F4" s="400"/>
      <c r="G4" s="308" t="s">
        <v>278</v>
      </c>
      <c r="H4" s="348" t="s">
        <v>1357</v>
      </c>
      <c r="I4" s="348" t="s">
        <v>274</v>
      </c>
      <c r="J4" s="354" t="s">
        <v>273</v>
      </c>
      <c r="K4" s="354" t="s">
        <v>272</v>
      </c>
      <c r="L4" s="344" t="s">
        <v>271</v>
      </c>
      <c r="M4" s="309" t="s">
        <v>1356</v>
      </c>
    </row>
    <row r="5" spans="1:13">
      <c r="A5" s="340">
        <v>72</v>
      </c>
      <c r="B5" s="328">
        <v>1</v>
      </c>
      <c r="C5" s="328">
        <v>1</v>
      </c>
      <c r="D5" s="327" t="s">
        <v>45</v>
      </c>
      <c r="E5" s="310" t="s">
        <v>159</v>
      </c>
      <c r="F5" s="322" t="s">
        <v>46</v>
      </c>
      <c r="G5" s="311">
        <v>5185</v>
      </c>
      <c r="H5" s="349">
        <v>3965</v>
      </c>
      <c r="I5" s="359">
        <v>307</v>
      </c>
      <c r="J5" s="359">
        <v>393</v>
      </c>
      <c r="K5" s="359">
        <v>58</v>
      </c>
      <c r="L5" s="345">
        <v>23551</v>
      </c>
      <c r="M5" s="312">
        <v>532.67499999999995</v>
      </c>
    </row>
    <row r="6" spans="1:13">
      <c r="A6" s="340">
        <v>25</v>
      </c>
      <c r="B6" s="329">
        <v>2</v>
      </c>
      <c r="C6" s="329">
        <v>1</v>
      </c>
      <c r="D6" s="323" t="s">
        <v>53</v>
      </c>
      <c r="E6" s="313" t="s">
        <v>160</v>
      </c>
      <c r="F6" s="323" t="s">
        <v>54</v>
      </c>
      <c r="G6" s="311">
        <v>11706</v>
      </c>
      <c r="H6" s="350">
        <v>8712</v>
      </c>
      <c r="I6" s="360">
        <v>396</v>
      </c>
      <c r="J6" s="360">
        <v>1125</v>
      </c>
      <c r="K6" s="359">
        <v>209</v>
      </c>
      <c r="L6" s="345">
        <v>31233</v>
      </c>
      <c r="M6" s="312">
        <v>644.28399999999999</v>
      </c>
    </row>
    <row r="7" spans="1:13">
      <c r="A7" s="340">
        <v>20</v>
      </c>
      <c r="B7" s="329">
        <v>3</v>
      </c>
      <c r="C7" s="329">
        <v>1</v>
      </c>
      <c r="D7" s="323" t="s">
        <v>55</v>
      </c>
      <c r="E7" s="314" t="s">
        <v>158</v>
      </c>
      <c r="F7" s="323" t="s">
        <v>56</v>
      </c>
      <c r="G7" s="311">
        <v>14045</v>
      </c>
      <c r="H7" s="350">
        <v>11249</v>
      </c>
      <c r="I7" s="360">
        <v>420</v>
      </c>
      <c r="J7" s="360">
        <v>1039</v>
      </c>
      <c r="K7" s="359">
        <v>175</v>
      </c>
      <c r="L7" s="345">
        <v>31288</v>
      </c>
      <c r="M7" s="312">
        <v>543.13400000000001</v>
      </c>
    </row>
    <row r="8" spans="1:13">
      <c r="A8" s="340">
        <v>41</v>
      </c>
      <c r="B8" s="329">
        <v>4</v>
      </c>
      <c r="C8" s="329">
        <v>1</v>
      </c>
      <c r="D8" s="323" t="s">
        <v>49</v>
      </c>
      <c r="E8" s="313" t="s">
        <v>162</v>
      </c>
      <c r="F8" s="323" t="s">
        <v>50</v>
      </c>
      <c r="G8" s="311">
        <v>14869</v>
      </c>
      <c r="H8" s="350">
        <v>10746</v>
      </c>
      <c r="I8" s="360">
        <v>485</v>
      </c>
      <c r="J8" s="360">
        <v>1100</v>
      </c>
      <c r="K8" s="359">
        <v>136</v>
      </c>
      <c r="L8" s="345">
        <v>31340</v>
      </c>
      <c r="M8" s="312">
        <v>716.25699999999995</v>
      </c>
    </row>
    <row r="9" spans="1:13">
      <c r="A9" s="340">
        <v>88</v>
      </c>
      <c r="B9" s="329">
        <v>5</v>
      </c>
      <c r="C9" s="329">
        <v>1</v>
      </c>
      <c r="D9" s="323" t="s">
        <v>45</v>
      </c>
      <c r="E9" s="313" t="s">
        <v>166</v>
      </c>
      <c r="F9" s="323" t="s">
        <v>131</v>
      </c>
      <c r="G9" s="311">
        <v>25442</v>
      </c>
      <c r="H9" s="350">
        <v>18973</v>
      </c>
      <c r="I9" s="360">
        <v>1185</v>
      </c>
      <c r="J9" s="360">
        <v>1160</v>
      </c>
      <c r="K9" s="359">
        <v>110</v>
      </c>
      <c r="L9" s="345">
        <v>43481</v>
      </c>
      <c r="M9" s="312">
        <v>1137.47</v>
      </c>
    </row>
    <row r="10" spans="1:13">
      <c r="A10" s="340">
        <v>59</v>
      </c>
      <c r="B10" s="329">
        <v>6</v>
      </c>
      <c r="C10" s="329">
        <v>1</v>
      </c>
      <c r="D10" s="323" t="s">
        <v>47</v>
      </c>
      <c r="E10" s="313" t="s">
        <v>161</v>
      </c>
      <c r="F10" s="323" t="s">
        <v>48</v>
      </c>
      <c r="G10" s="311">
        <v>15230</v>
      </c>
      <c r="H10" s="350">
        <v>11895</v>
      </c>
      <c r="I10" s="360">
        <v>361</v>
      </c>
      <c r="J10" s="360">
        <v>767</v>
      </c>
      <c r="K10" s="359">
        <v>158</v>
      </c>
      <c r="L10" s="345">
        <v>30485</v>
      </c>
      <c r="M10" s="312">
        <v>983.59100000000001</v>
      </c>
    </row>
    <row r="11" spans="1:13">
      <c r="A11" s="340">
        <v>12</v>
      </c>
      <c r="B11" s="329">
        <v>7</v>
      </c>
      <c r="C11" s="329">
        <v>1</v>
      </c>
      <c r="D11" s="323" t="s">
        <v>51</v>
      </c>
      <c r="E11" s="313" t="s">
        <v>163</v>
      </c>
      <c r="F11" s="323" t="s">
        <v>52</v>
      </c>
      <c r="G11" s="341">
        <v>15621</v>
      </c>
      <c r="H11" s="350">
        <v>11725</v>
      </c>
      <c r="I11" s="360">
        <v>312</v>
      </c>
      <c r="J11" s="360">
        <v>828</v>
      </c>
      <c r="K11" s="359">
        <v>81</v>
      </c>
      <c r="L11" s="345">
        <v>34779</v>
      </c>
      <c r="M11" s="312">
        <v>700.87229999999988</v>
      </c>
    </row>
    <row r="12" spans="1:13">
      <c r="A12" s="340">
        <v>83</v>
      </c>
      <c r="B12" s="329">
        <v>8</v>
      </c>
      <c r="C12" s="329">
        <v>2</v>
      </c>
      <c r="D12" s="323" t="s">
        <v>45</v>
      </c>
      <c r="E12" s="313" t="s">
        <v>197</v>
      </c>
      <c r="F12" s="323" t="s">
        <v>63</v>
      </c>
      <c r="G12" s="311">
        <v>27187</v>
      </c>
      <c r="H12" s="350">
        <v>20829</v>
      </c>
      <c r="I12" s="360">
        <v>983</v>
      </c>
      <c r="J12" s="360">
        <v>1592</v>
      </c>
      <c r="K12" s="359">
        <v>165</v>
      </c>
      <c r="L12" s="345">
        <v>63799</v>
      </c>
      <c r="M12" s="312">
        <v>1375.66</v>
      </c>
    </row>
    <row r="13" spans="1:13">
      <c r="A13" s="340">
        <v>84</v>
      </c>
      <c r="B13" s="329">
        <v>9</v>
      </c>
      <c r="C13" s="329">
        <v>2</v>
      </c>
      <c r="D13" s="323" t="s">
        <v>45</v>
      </c>
      <c r="E13" s="313" t="s">
        <v>198</v>
      </c>
      <c r="F13" s="323" t="s">
        <v>67</v>
      </c>
      <c r="G13" s="311">
        <v>28676</v>
      </c>
      <c r="H13" s="349">
        <v>23288</v>
      </c>
      <c r="I13" s="359">
        <v>627</v>
      </c>
      <c r="J13" s="359">
        <v>1357</v>
      </c>
      <c r="K13" s="359">
        <v>90</v>
      </c>
      <c r="L13" s="345">
        <v>48486</v>
      </c>
      <c r="M13" s="312">
        <v>1760.73</v>
      </c>
    </row>
    <row r="14" spans="1:13">
      <c r="A14" s="340">
        <v>55</v>
      </c>
      <c r="B14" s="329">
        <v>10</v>
      </c>
      <c r="C14" s="329">
        <v>2</v>
      </c>
      <c r="D14" s="323" t="s">
        <v>47</v>
      </c>
      <c r="E14" s="313" t="s">
        <v>216</v>
      </c>
      <c r="F14" s="323" t="s">
        <v>68</v>
      </c>
      <c r="G14" s="311">
        <v>29755</v>
      </c>
      <c r="H14" s="349">
        <v>23019</v>
      </c>
      <c r="I14" s="359">
        <v>1272</v>
      </c>
      <c r="J14" s="359">
        <v>1985</v>
      </c>
      <c r="K14" s="359">
        <v>644</v>
      </c>
      <c r="L14" s="345">
        <v>53628</v>
      </c>
      <c r="M14" s="312">
        <v>1230.1469999999999</v>
      </c>
    </row>
    <row r="15" spans="1:13">
      <c r="A15" s="340">
        <v>47</v>
      </c>
      <c r="B15" s="329">
        <v>11</v>
      </c>
      <c r="C15" s="329">
        <v>2</v>
      </c>
      <c r="D15" s="323" t="s">
        <v>49</v>
      </c>
      <c r="E15" s="313" t="s">
        <v>168</v>
      </c>
      <c r="F15" s="323" t="s">
        <v>61</v>
      </c>
      <c r="G15" s="311">
        <v>24290</v>
      </c>
      <c r="H15" s="349">
        <v>17701</v>
      </c>
      <c r="I15" s="359">
        <v>1519</v>
      </c>
      <c r="J15" s="359">
        <v>1368</v>
      </c>
      <c r="K15" s="359">
        <v>196</v>
      </c>
      <c r="L15" s="345">
        <v>44863</v>
      </c>
      <c r="M15" s="312">
        <v>1287.94</v>
      </c>
    </row>
    <row r="16" spans="1:13">
      <c r="A16" s="340">
        <v>5</v>
      </c>
      <c r="B16" s="329">
        <v>12</v>
      </c>
      <c r="C16" s="329">
        <v>2</v>
      </c>
      <c r="D16" s="323" t="s">
        <v>51</v>
      </c>
      <c r="E16" s="313" t="s">
        <v>169</v>
      </c>
      <c r="F16" s="323" t="s">
        <v>57</v>
      </c>
      <c r="G16" s="341">
        <v>23716</v>
      </c>
      <c r="H16" s="349">
        <v>17443</v>
      </c>
      <c r="I16" s="359">
        <v>441</v>
      </c>
      <c r="J16" s="359">
        <v>1297</v>
      </c>
      <c r="K16" s="359">
        <v>102</v>
      </c>
      <c r="L16" s="345">
        <v>44947</v>
      </c>
      <c r="M16" s="312">
        <v>1026.144</v>
      </c>
    </row>
    <row r="17" spans="1:13">
      <c r="A17" s="340">
        <v>58</v>
      </c>
      <c r="B17" s="329">
        <v>13</v>
      </c>
      <c r="C17" s="329">
        <v>2</v>
      </c>
      <c r="D17" s="323" t="s">
        <v>47</v>
      </c>
      <c r="E17" s="313" t="s">
        <v>167</v>
      </c>
      <c r="F17" s="323" t="s">
        <v>60</v>
      </c>
      <c r="G17" s="311">
        <v>26601</v>
      </c>
      <c r="H17" s="349">
        <v>20109</v>
      </c>
      <c r="I17" s="359">
        <v>1146</v>
      </c>
      <c r="J17" s="359">
        <v>1088</v>
      </c>
      <c r="K17" s="359">
        <v>142</v>
      </c>
      <c r="L17" s="345">
        <v>49935</v>
      </c>
      <c r="M17" s="312">
        <v>1863.11</v>
      </c>
    </row>
    <row r="18" spans="1:13">
      <c r="A18" s="340">
        <v>87</v>
      </c>
      <c r="B18" s="329">
        <v>14</v>
      </c>
      <c r="C18" s="329">
        <v>2</v>
      </c>
      <c r="D18" s="323" t="s">
        <v>45</v>
      </c>
      <c r="E18" s="313" t="s">
        <v>165</v>
      </c>
      <c r="F18" s="323" t="s">
        <v>59</v>
      </c>
      <c r="G18" s="311">
        <v>22059</v>
      </c>
      <c r="H18" s="349">
        <v>18145</v>
      </c>
      <c r="I18" s="359">
        <v>567</v>
      </c>
      <c r="J18" s="359">
        <v>1060</v>
      </c>
      <c r="K18" s="359">
        <v>100</v>
      </c>
      <c r="L18" s="345">
        <v>47677</v>
      </c>
      <c r="M18" s="312">
        <v>1346.7</v>
      </c>
    </row>
    <row r="19" spans="1:13">
      <c r="A19" s="340">
        <v>60</v>
      </c>
      <c r="B19" s="329">
        <v>15</v>
      </c>
      <c r="C19" s="329">
        <v>2</v>
      </c>
      <c r="D19" s="323" t="s">
        <v>47</v>
      </c>
      <c r="E19" s="313" t="s">
        <v>219</v>
      </c>
      <c r="F19" s="323" t="s">
        <v>66</v>
      </c>
      <c r="G19" s="311">
        <v>50852</v>
      </c>
      <c r="H19" s="349">
        <v>36390</v>
      </c>
      <c r="I19" s="359">
        <v>843</v>
      </c>
      <c r="J19" s="359">
        <v>2062</v>
      </c>
      <c r="K19" s="359">
        <v>143</v>
      </c>
      <c r="L19" s="345">
        <v>52970</v>
      </c>
      <c r="M19" s="312">
        <v>1173.01</v>
      </c>
    </row>
    <row r="20" spans="1:13">
      <c r="A20" s="340">
        <v>61</v>
      </c>
      <c r="B20" s="329">
        <v>16</v>
      </c>
      <c r="C20" s="329">
        <v>2</v>
      </c>
      <c r="D20" s="323" t="s">
        <v>47</v>
      </c>
      <c r="E20" s="313" t="s">
        <v>220</v>
      </c>
      <c r="F20" s="323" t="s">
        <v>64</v>
      </c>
      <c r="G20" s="311">
        <v>37916</v>
      </c>
      <c r="H20" s="349">
        <v>28641</v>
      </c>
      <c r="I20" s="359">
        <v>930</v>
      </c>
      <c r="J20" s="359">
        <v>1975</v>
      </c>
      <c r="K20" s="359">
        <v>216</v>
      </c>
      <c r="L20" s="345">
        <v>48952</v>
      </c>
      <c r="M20" s="312">
        <v>1719.6</v>
      </c>
    </row>
    <row r="21" spans="1:13">
      <c r="A21" s="340">
        <v>34</v>
      </c>
      <c r="B21" s="329">
        <v>17</v>
      </c>
      <c r="C21" s="329">
        <v>2</v>
      </c>
      <c r="D21" s="323" t="s">
        <v>53</v>
      </c>
      <c r="E21" s="313" t="s">
        <v>213</v>
      </c>
      <c r="F21" s="323" t="s">
        <v>62</v>
      </c>
      <c r="G21" s="311">
        <v>25000</v>
      </c>
      <c r="H21" s="349">
        <v>19546</v>
      </c>
      <c r="I21" s="359">
        <v>819</v>
      </c>
      <c r="J21" s="359">
        <v>1572</v>
      </c>
      <c r="K21" s="359">
        <v>102</v>
      </c>
      <c r="L21" s="345">
        <v>59263</v>
      </c>
      <c r="M21" s="312">
        <v>2068.16</v>
      </c>
    </row>
    <row r="22" spans="1:13">
      <c r="A22" s="340">
        <v>75</v>
      </c>
      <c r="B22" s="330">
        <v>18</v>
      </c>
      <c r="C22" s="330">
        <v>3</v>
      </c>
      <c r="D22" s="324" t="s">
        <v>45</v>
      </c>
      <c r="E22" s="314">
        <v>11019</v>
      </c>
      <c r="F22" s="324" t="s">
        <v>81</v>
      </c>
      <c r="G22" s="311">
        <v>32172</v>
      </c>
      <c r="H22" s="349">
        <v>24618</v>
      </c>
      <c r="I22" s="359">
        <v>834</v>
      </c>
      <c r="J22" s="359">
        <v>1770</v>
      </c>
      <c r="K22" s="359">
        <v>162</v>
      </c>
      <c r="L22" s="345">
        <v>57865</v>
      </c>
      <c r="M22" s="312">
        <v>1248.02</v>
      </c>
    </row>
    <row r="23" spans="1:13">
      <c r="A23" s="340">
        <v>76</v>
      </c>
      <c r="B23" s="330">
        <v>19</v>
      </c>
      <c r="C23" s="330">
        <v>3</v>
      </c>
      <c r="D23" s="324" t="s">
        <v>45</v>
      </c>
      <c r="E23" s="314" t="s">
        <v>190</v>
      </c>
      <c r="F23" s="324" t="s">
        <v>76</v>
      </c>
      <c r="G23" s="311">
        <v>39520</v>
      </c>
      <c r="H23" s="349">
        <v>29397</v>
      </c>
      <c r="I23" s="359">
        <v>1040</v>
      </c>
      <c r="J23" s="359">
        <v>2111</v>
      </c>
      <c r="K23" s="359">
        <v>171</v>
      </c>
      <c r="L23" s="345">
        <v>73201</v>
      </c>
      <c r="M23" s="312">
        <v>1410.47</v>
      </c>
    </row>
    <row r="24" spans="1:13">
      <c r="A24" s="340">
        <v>82</v>
      </c>
      <c r="B24" s="330">
        <v>20</v>
      </c>
      <c r="C24" s="330">
        <v>3</v>
      </c>
      <c r="D24" s="324" t="s">
        <v>45</v>
      </c>
      <c r="E24" s="314" t="s">
        <v>196</v>
      </c>
      <c r="F24" s="324" t="s">
        <v>72</v>
      </c>
      <c r="G24" s="311">
        <v>29222</v>
      </c>
      <c r="H24" s="349">
        <v>22227</v>
      </c>
      <c r="I24" s="359">
        <v>847</v>
      </c>
      <c r="J24" s="359">
        <v>1614</v>
      </c>
      <c r="K24" s="359">
        <v>135</v>
      </c>
      <c r="L24" s="345">
        <v>62789</v>
      </c>
      <c r="M24" s="312">
        <v>1737.8</v>
      </c>
    </row>
    <row r="25" spans="1:13">
      <c r="A25" s="340">
        <v>85</v>
      </c>
      <c r="B25" s="329">
        <v>21</v>
      </c>
      <c r="C25" s="329">
        <v>3</v>
      </c>
      <c r="D25" s="323" t="s">
        <v>45</v>
      </c>
      <c r="E25" s="313" t="s">
        <v>199</v>
      </c>
      <c r="F25" s="323" t="s">
        <v>70</v>
      </c>
      <c r="G25" s="311">
        <v>24684</v>
      </c>
      <c r="H25" s="349">
        <v>19370</v>
      </c>
      <c r="I25" s="359">
        <v>781</v>
      </c>
      <c r="J25" s="359">
        <v>1269</v>
      </c>
      <c r="K25" s="359">
        <v>134</v>
      </c>
      <c r="L25" s="345">
        <v>60463</v>
      </c>
      <c r="M25" s="312">
        <v>1578.51</v>
      </c>
    </row>
    <row r="26" spans="1:13">
      <c r="A26" s="340">
        <v>22</v>
      </c>
      <c r="B26" s="329">
        <v>22</v>
      </c>
      <c r="C26" s="329">
        <v>3</v>
      </c>
      <c r="D26" s="323" t="s">
        <v>53</v>
      </c>
      <c r="E26" s="313" t="s">
        <v>202</v>
      </c>
      <c r="F26" s="323" t="s">
        <v>71</v>
      </c>
      <c r="G26" s="311">
        <v>26261</v>
      </c>
      <c r="H26" s="349">
        <v>21702</v>
      </c>
      <c r="I26" s="359">
        <v>998</v>
      </c>
      <c r="J26" s="359">
        <v>1343</v>
      </c>
      <c r="K26" s="359">
        <v>218</v>
      </c>
      <c r="L26" s="345">
        <v>60948</v>
      </c>
      <c r="M26" s="312">
        <v>2642.67</v>
      </c>
    </row>
    <row r="27" spans="1:13">
      <c r="A27" s="340">
        <v>26</v>
      </c>
      <c r="B27" s="329">
        <v>23</v>
      </c>
      <c r="C27" s="329">
        <v>3</v>
      </c>
      <c r="D27" s="323" t="s">
        <v>53</v>
      </c>
      <c r="E27" s="313" t="s">
        <v>205</v>
      </c>
      <c r="F27" s="323" t="s">
        <v>65</v>
      </c>
      <c r="G27" s="311">
        <v>22553</v>
      </c>
      <c r="H27" s="349">
        <v>17905</v>
      </c>
      <c r="I27" s="359">
        <v>967</v>
      </c>
      <c r="J27" s="359">
        <v>1838</v>
      </c>
      <c r="K27" s="359">
        <v>422</v>
      </c>
      <c r="L27" s="345">
        <v>61507</v>
      </c>
      <c r="M27" s="312">
        <v>1741.14</v>
      </c>
    </row>
    <row r="28" spans="1:13">
      <c r="A28" s="340">
        <v>37</v>
      </c>
      <c r="B28" s="329">
        <v>24</v>
      </c>
      <c r="C28" s="329">
        <v>3</v>
      </c>
      <c r="D28" s="323" t="s">
        <v>49</v>
      </c>
      <c r="E28" s="313" t="s">
        <v>223</v>
      </c>
      <c r="F28" s="323" t="s">
        <v>79</v>
      </c>
      <c r="G28" s="311">
        <v>32760</v>
      </c>
      <c r="H28" s="349">
        <v>23666</v>
      </c>
      <c r="I28" s="359">
        <v>1096</v>
      </c>
      <c r="J28" s="359">
        <v>2491</v>
      </c>
      <c r="K28" s="359">
        <v>266</v>
      </c>
      <c r="L28" s="345">
        <v>60303</v>
      </c>
      <c r="M28" s="312">
        <v>1403.14</v>
      </c>
    </row>
    <row r="29" spans="1:13">
      <c r="A29" s="340">
        <v>46</v>
      </c>
      <c r="B29" s="329">
        <v>25</v>
      </c>
      <c r="C29" s="329">
        <v>3</v>
      </c>
      <c r="D29" s="323" t="s">
        <v>49</v>
      </c>
      <c r="E29" s="313" t="s">
        <v>231</v>
      </c>
      <c r="F29" s="323" t="s">
        <v>78</v>
      </c>
      <c r="G29" s="311">
        <v>34562</v>
      </c>
      <c r="H29" s="349">
        <v>26258</v>
      </c>
      <c r="I29" s="359">
        <v>713</v>
      </c>
      <c r="J29" s="359">
        <v>1893</v>
      </c>
      <c r="K29" s="359">
        <v>179</v>
      </c>
      <c r="L29" s="345">
        <v>73428</v>
      </c>
      <c r="M29" s="312">
        <v>1981.17</v>
      </c>
    </row>
    <row r="30" spans="1:13">
      <c r="A30" s="340">
        <v>49</v>
      </c>
      <c r="B30" s="329">
        <v>26</v>
      </c>
      <c r="C30" s="329">
        <v>3</v>
      </c>
      <c r="D30" s="323" t="s">
        <v>49</v>
      </c>
      <c r="E30" s="313" t="s">
        <v>233</v>
      </c>
      <c r="F30" s="323" t="s">
        <v>82</v>
      </c>
      <c r="G30" s="311">
        <v>45186</v>
      </c>
      <c r="H30" s="349">
        <v>32937</v>
      </c>
      <c r="I30" s="359">
        <v>1111</v>
      </c>
      <c r="J30" s="359">
        <v>2187</v>
      </c>
      <c r="K30" s="359">
        <v>156</v>
      </c>
      <c r="L30" s="345">
        <v>72615</v>
      </c>
      <c r="M30" s="312">
        <v>1739.55</v>
      </c>
    </row>
    <row r="31" spans="1:13">
      <c r="A31" s="340">
        <v>50</v>
      </c>
      <c r="B31" s="329">
        <v>27</v>
      </c>
      <c r="C31" s="329">
        <v>3</v>
      </c>
      <c r="D31" s="323" t="s">
        <v>49</v>
      </c>
      <c r="E31" s="313" t="s">
        <v>234</v>
      </c>
      <c r="F31" s="323" t="s">
        <v>85</v>
      </c>
      <c r="G31" s="311">
        <v>37009</v>
      </c>
      <c r="H31" s="349">
        <v>27810</v>
      </c>
      <c r="I31" s="359">
        <v>1467</v>
      </c>
      <c r="J31" s="359">
        <v>1955</v>
      </c>
      <c r="K31" s="359">
        <v>208</v>
      </c>
      <c r="L31" s="345">
        <v>54777</v>
      </c>
      <c r="M31" s="312">
        <v>1496.79</v>
      </c>
    </row>
    <row r="32" spans="1:13">
      <c r="A32" s="340">
        <v>2</v>
      </c>
      <c r="B32" s="329">
        <v>28</v>
      </c>
      <c r="C32" s="329">
        <v>3</v>
      </c>
      <c r="D32" s="323" t="s">
        <v>51</v>
      </c>
      <c r="E32" s="313" t="s">
        <v>238</v>
      </c>
      <c r="F32" s="323" t="s">
        <v>69</v>
      </c>
      <c r="G32" s="341">
        <v>54482</v>
      </c>
      <c r="H32" s="349">
        <v>39082</v>
      </c>
      <c r="I32" s="359">
        <v>1582</v>
      </c>
      <c r="J32" s="359">
        <v>3024</v>
      </c>
      <c r="K32" s="359">
        <v>332</v>
      </c>
      <c r="L32" s="345">
        <v>82442</v>
      </c>
      <c r="M32" s="312">
        <v>1005.23</v>
      </c>
    </row>
    <row r="33" spans="1:13">
      <c r="A33" s="340">
        <v>3</v>
      </c>
      <c r="B33" s="329">
        <v>29</v>
      </c>
      <c r="C33" s="329">
        <v>3</v>
      </c>
      <c r="D33" s="323" t="s">
        <v>51</v>
      </c>
      <c r="E33" s="313" t="s">
        <v>239</v>
      </c>
      <c r="F33" s="323" t="s">
        <v>73</v>
      </c>
      <c r="G33" s="341">
        <v>59559</v>
      </c>
      <c r="H33" s="349">
        <v>44083</v>
      </c>
      <c r="I33" s="359">
        <v>2011</v>
      </c>
      <c r="J33" s="359">
        <v>3849</v>
      </c>
      <c r="K33" s="359">
        <v>593</v>
      </c>
      <c r="L33" s="345">
        <v>76524</v>
      </c>
      <c r="M33" s="312">
        <v>1327.67</v>
      </c>
    </row>
    <row r="34" spans="1:13">
      <c r="A34" s="340">
        <v>52</v>
      </c>
      <c r="B34" s="329">
        <v>30</v>
      </c>
      <c r="C34" s="329">
        <v>3</v>
      </c>
      <c r="D34" s="323" t="s">
        <v>49</v>
      </c>
      <c r="E34" s="313" t="s">
        <v>236</v>
      </c>
      <c r="F34" s="323" t="s">
        <v>132</v>
      </c>
      <c r="G34" s="311">
        <v>35858</v>
      </c>
      <c r="H34" s="349">
        <v>28357</v>
      </c>
      <c r="I34" s="359">
        <v>1010</v>
      </c>
      <c r="J34" s="359">
        <v>1963</v>
      </c>
      <c r="K34" s="359">
        <v>211</v>
      </c>
      <c r="L34" s="345">
        <v>51436</v>
      </c>
      <c r="M34" s="312">
        <v>1900.32</v>
      </c>
    </row>
    <row r="35" spans="1:13">
      <c r="A35" s="340">
        <v>27</v>
      </c>
      <c r="B35" s="329">
        <v>31</v>
      </c>
      <c r="C35" s="329">
        <v>4</v>
      </c>
      <c r="D35" s="323" t="s">
        <v>53</v>
      </c>
      <c r="E35" s="313" t="s">
        <v>206</v>
      </c>
      <c r="F35" s="323" t="s">
        <v>93</v>
      </c>
      <c r="G35" s="311">
        <v>27820</v>
      </c>
      <c r="H35" s="349">
        <v>20551</v>
      </c>
      <c r="I35" s="359">
        <v>1080</v>
      </c>
      <c r="J35" s="359">
        <v>2423</v>
      </c>
      <c r="K35" s="359">
        <v>1423</v>
      </c>
      <c r="L35" s="345">
        <v>56005</v>
      </c>
      <c r="M35" s="312">
        <v>1877.47</v>
      </c>
    </row>
    <row r="36" spans="1:13">
      <c r="A36" s="340">
        <v>29</v>
      </c>
      <c r="B36" s="329">
        <v>32</v>
      </c>
      <c r="C36" s="329">
        <v>4</v>
      </c>
      <c r="D36" s="323" t="s">
        <v>53</v>
      </c>
      <c r="E36" s="313" t="s">
        <v>208</v>
      </c>
      <c r="F36" s="323" t="s">
        <v>97</v>
      </c>
      <c r="G36" s="311">
        <v>34393</v>
      </c>
      <c r="H36" s="349">
        <v>26550</v>
      </c>
      <c r="I36" s="359">
        <v>937</v>
      </c>
      <c r="J36" s="359">
        <v>1844</v>
      </c>
      <c r="K36" s="359">
        <v>142</v>
      </c>
      <c r="L36" s="345">
        <v>67152</v>
      </c>
      <c r="M36" s="312">
        <v>2066.13</v>
      </c>
    </row>
    <row r="37" spans="1:13">
      <c r="A37" s="340">
        <v>30</v>
      </c>
      <c r="B37" s="329">
        <v>33</v>
      </c>
      <c r="C37" s="329">
        <v>4</v>
      </c>
      <c r="D37" s="323" t="s">
        <v>53</v>
      </c>
      <c r="E37" s="313" t="s">
        <v>209</v>
      </c>
      <c r="F37" s="323" t="s">
        <v>77</v>
      </c>
      <c r="G37" s="311">
        <v>24981</v>
      </c>
      <c r="H37" s="349">
        <v>20198</v>
      </c>
      <c r="I37" s="359">
        <v>791</v>
      </c>
      <c r="J37" s="359">
        <v>1689</v>
      </c>
      <c r="K37" s="359">
        <v>156</v>
      </c>
      <c r="L37" s="345">
        <v>58420</v>
      </c>
      <c r="M37" s="312">
        <v>2626.78</v>
      </c>
    </row>
    <row r="38" spans="1:13">
      <c r="A38" s="340">
        <v>56</v>
      </c>
      <c r="B38" s="329">
        <v>34</v>
      </c>
      <c r="C38" s="329">
        <v>4</v>
      </c>
      <c r="D38" s="323" t="s">
        <v>47</v>
      </c>
      <c r="E38" s="313" t="s">
        <v>217</v>
      </c>
      <c r="F38" s="323" t="s">
        <v>75</v>
      </c>
      <c r="G38" s="311">
        <v>25633</v>
      </c>
      <c r="H38" s="349">
        <v>20622</v>
      </c>
      <c r="I38" s="359">
        <v>616</v>
      </c>
      <c r="J38" s="359">
        <v>1481</v>
      </c>
      <c r="K38" s="359">
        <v>240</v>
      </c>
      <c r="L38" s="345">
        <v>109928</v>
      </c>
      <c r="M38" s="312">
        <v>1996.14</v>
      </c>
    </row>
    <row r="39" spans="1:13">
      <c r="A39" s="340">
        <v>19</v>
      </c>
      <c r="B39" s="329">
        <v>35</v>
      </c>
      <c r="C39" s="329">
        <v>4</v>
      </c>
      <c r="D39" s="323" t="s">
        <v>55</v>
      </c>
      <c r="E39" s="314" t="s">
        <v>176</v>
      </c>
      <c r="F39" s="323" t="s">
        <v>84</v>
      </c>
      <c r="G39" s="311">
        <v>39590</v>
      </c>
      <c r="H39" s="349">
        <v>31290</v>
      </c>
      <c r="I39" s="359">
        <v>1097</v>
      </c>
      <c r="J39" s="359">
        <v>2693</v>
      </c>
      <c r="K39" s="359">
        <v>219</v>
      </c>
      <c r="L39" s="345">
        <v>73234</v>
      </c>
      <c r="M39" s="315">
        <v>1687.63</v>
      </c>
    </row>
    <row r="40" spans="1:13">
      <c r="A40" s="340">
        <v>36</v>
      </c>
      <c r="B40" s="329">
        <v>36</v>
      </c>
      <c r="C40" s="329">
        <v>4</v>
      </c>
      <c r="D40" s="323" t="s">
        <v>49</v>
      </c>
      <c r="E40" s="313" t="s">
        <v>222</v>
      </c>
      <c r="F40" s="323" t="s">
        <v>91</v>
      </c>
      <c r="G40" s="311">
        <v>47794</v>
      </c>
      <c r="H40" s="349">
        <v>35641</v>
      </c>
      <c r="I40" s="359">
        <v>1544</v>
      </c>
      <c r="J40" s="359">
        <v>1745</v>
      </c>
      <c r="K40" s="359">
        <v>191</v>
      </c>
      <c r="L40" s="345">
        <v>70331</v>
      </c>
      <c r="M40" s="312">
        <v>1947.01</v>
      </c>
    </row>
    <row r="41" spans="1:13">
      <c r="A41" s="340">
        <v>40</v>
      </c>
      <c r="B41" s="329">
        <v>37</v>
      </c>
      <c r="C41" s="329">
        <v>4</v>
      </c>
      <c r="D41" s="323" t="s">
        <v>49</v>
      </c>
      <c r="E41" s="313" t="s">
        <v>226</v>
      </c>
      <c r="F41" s="323" t="s">
        <v>86</v>
      </c>
      <c r="G41" s="311">
        <v>52531</v>
      </c>
      <c r="H41" s="349">
        <v>37338</v>
      </c>
      <c r="I41" s="359">
        <v>1538</v>
      </c>
      <c r="J41" s="359">
        <v>4588</v>
      </c>
      <c r="K41" s="359">
        <v>411</v>
      </c>
      <c r="L41" s="345">
        <v>77479</v>
      </c>
      <c r="M41" s="312">
        <v>1906.84</v>
      </c>
    </row>
    <row r="42" spans="1:13">
      <c r="A42" s="340">
        <v>43</v>
      </c>
      <c r="B42" s="329">
        <v>38</v>
      </c>
      <c r="C42" s="329">
        <v>4</v>
      </c>
      <c r="D42" s="323" t="s">
        <v>49</v>
      </c>
      <c r="E42" s="313" t="s">
        <v>228</v>
      </c>
      <c r="F42" s="323" t="s">
        <v>94</v>
      </c>
      <c r="G42" s="311">
        <v>40126</v>
      </c>
      <c r="H42" s="349">
        <v>30224</v>
      </c>
      <c r="I42" s="359">
        <v>835</v>
      </c>
      <c r="J42" s="359">
        <v>2153</v>
      </c>
      <c r="K42" s="359">
        <v>175</v>
      </c>
      <c r="L42" s="345">
        <v>64909</v>
      </c>
      <c r="M42" s="312">
        <v>2600.5</v>
      </c>
    </row>
    <row r="43" spans="1:13">
      <c r="A43" s="340">
        <v>4</v>
      </c>
      <c r="B43" s="329">
        <v>39</v>
      </c>
      <c r="C43" s="329">
        <v>4</v>
      </c>
      <c r="D43" s="323" t="s">
        <v>51</v>
      </c>
      <c r="E43" s="313" t="s">
        <v>240</v>
      </c>
      <c r="F43" s="323" t="s">
        <v>74</v>
      </c>
      <c r="G43" s="341">
        <v>35340</v>
      </c>
      <c r="H43" s="351">
        <v>26804</v>
      </c>
      <c r="I43" s="355">
        <v>970</v>
      </c>
      <c r="J43" s="356">
        <v>2411</v>
      </c>
      <c r="K43" s="359">
        <v>316</v>
      </c>
      <c r="L43" s="345">
        <v>81252</v>
      </c>
      <c r="M43" s="312">
        <v>1957.31</v>
      </c>
    </row>
    <row r="44" spans="1:13">
      <c r="A44" s="340">
        <v>9</v>
      </c>
      <c r="B44" s="329">
        <v>40</v>
      </c>
      <c r="C44" s="329">
        <v>4</v>
      </c>
      <c r="D44" s="323" t="s">
        <v>51</v>
      </c>
      <c r="E44" s="313" t="s">
        <v>244</v>
      </c>
      <c r="F44" s="323" t="s">
        <v>83</v>
      </c>
      <c r="G44" s="341">
        <v>52073</v>
      </c>
      <c r="H44" s="349">
        <v>37353</v>
      </c>
      <c r="I44" s="359">
        <v>652</v>
      </c>
      <c r="J44" s="359">
        <v>3139</v>
      </c>
      <c r="K44" s="359">
        <v>250</v>
      </c>
      <c r="L44" s="345">
        <v>93988</v>
      </c>
      <c r="M44" s="312">
        <v>1719.32</v>
      </c>
    </row>
    <row r="45" spans="1:13">
      <c r="A45" s="340">
        <v>33</v>
      </c>
      <c r="B45" s="329">
        <v>41</v>
      </c>
      <c r="C45" s="329">
        <v>4</v>
      </c>
      <c r="D45" s="323" t="s">
        <v>53</v>
      </c>
      <c r="E45" s="313" t="s">
        <v>212</v>
      </c>
      <c r="F45" s="323" t="s">
        <v>87</v>
      </c>
      <c r="G45" s="311">
        <v>33966</v>
      </c>
      <c r="H45" s="349">
        <v>30645</v>
      </c>
      <c r="I45" s="359">
        <v>1059</v>
      </c>
      <c r="J45" s="359">
        <v>1715</v>
      </c>
      <c r="K45" s="359">
        <v>145</v>
      </c>
      <c r="L45" s="345">
        <v>64570</v>
      </c>
      <c r="M45" s="312">
        <v>1626.33</v>
      </c>
    </row>
    <row r="46" spans="1:13">
      <c r="A46" s="340">
        <v>67</v>
      </c>
      <c r="B46" s="329">
        <v>42</v>
      </c>
      <c r="C46" s="329">
        <v>4</v>
      </c>
      <c r="D46" s="323" t="s">
        <v>88</v>
      </c>
      <c r="E46" s="314" t="s">
        <v>182</v>
      </c>
      <c r="F46" s="323" t="s">
        <v>89</v>
      </c>
      <c r="G46" s="311">
        <v>37197</v>
      </c>
      <c r="H46" s="349">
        <v>28535</v>
      </c>
      <c r="I46" s="359">
        <v>894</v>
      </c>
      <c r="J46" s="359">
        <v>2018</v>
      </c>
      <c r="K46" s="359">
        <v>182</v>
      </c>
      <c r="L46" s="345">
        <v>53443</v>
      </c>
      <c r="M46" s="312">
        <v>2177.54</v>
      </c>
    </row>
    <row r="47" spans="1:13">
      <c r="A47" s="340">
        <v>77</v>
      </c>
      <c r="B47" s="330">
        <v>43</v>
      </c>
      <c r="C47" s="330">
        <v>5</v>
      </c>
      <c r="D47" s="324" t="s">
        <v>45</v>
      </c>
      <c r="E47" s="314" t="s">
        <v>191</v>
      </c>
      <c r="F47" s="324" t="s">
        <v>92</v>
      </c>
      <c r="G47" s="311">
        <v>48547</v>
      </c>
      <c r="H47" s="349">
        <v>35670</v>
      </c>
      <c r="I47" s="359">
        <v>1604</v>
      </c>
      <c r="J47" s="359">
        <v>4369</v>
      </c>
      <c r="K47" s="359">
        <v>330</v>
      </c>
      <c r="L47" s="345">
        <v>70562</v>
      </c>
      <c r="M47" s="312">
        <v>2033.22</v>
      </c>
    </row>
    <row r="48" spans="1:13">
      <c r="A48" s="340">
        <v>17</v>
      </c>
      <c r="B48" s="329">
        <v>44</v>
      </c>
      <c r="C48" s="329">
        <v>5</v>
      </c>
      <c r="D48" s="323" t="s">
        <v>55</v>
      </c>
      <c r="E48" s="314" t="s">
        <v>174</v>
      </c>
      <c r="F48" s="323" t="s">
        <v>101</v>
      </c>
      <c r="G48" s="311">
        <v>34761</v>
      </c>
      <c r="H48" s="349">
        <v>30357</v>
      </c>
      <c r="I48" s="359">
        <v>820</v>
      </c>
      <c r="J48" s="359">
        <v>1876</v>
      </c>
      <c r="K48" s="359">
        <v>197</v>
      </c>
      <c r="L48" s="345">
        <v>80198</v>
      </c>
      <c r="M48" s="312">
        <v>2452.11</v>
      </c>
    </row>
    <row r="49" spans="1:13">
      <c r="A49" s="340">
        <v>18</v>
      </c>
      <c r="B49" s="329">
        <v>45</v>
      </c>
      <c r="C49" s="329">
        <v>5</v>
      </c>
      <c r="D49" s="323" t="s">
        <v>55</v>
      </c>
      <c r="E49" s="314" t="s">
        <v>175</v>
      </c>
      <c r="F49" s="323" t="s">
        <v>98</v>
      </c>
      <c r="G49" s="311">
        <v>37755</v>
      </c>
      <c r="H49" s="349">
        <v>30863</v>
      </c>
      <c r="I49" s="359">
        <v>727</v>
      </c>
      <c r="J49" s="359">
        <v>2201</v>
      </c>
      <c r="K49" s="359">
        <v>251</v>
      </c>
      <c r="L49" s="345">
        <v>64254</v>
      </c>
      <c r="M49" s="315">
        <v>2160.0300000000002</v>
      </c>
    </row>
    <row r="50" spans="1:13">
      <c r="A50" s="340">
        <v>48</v>
      </c>
      <c r="B50" s="329">
        <v>46</v>
      </c>
      <c r="C50" s="329">
        <v>5</v>
      </c>
      <c r="D50" s="323" t="s">
        <v>49</v>
      </c>
      <c r="E50" s="313" t="s">
        <v>232</v>
      </c>
      <c r="F50" s="323" t="s">
        <v>95</v>
      </c>
      <c r="G50" s="311">
        <v>34423</v>
      </c>
      <c r="H50" s="349">
        <v>24605</v>
      </c>
      <c r="I50" s="359">
        <v>1683</v>
      </c>
      <c r="J50" s="359">
        <v>2938</v>
      </c>
      <c r="K50" s="359">
        <v>263</v>
      </c>
      <c r="L50" s="345">
        <v>80753</v>
      </c>
      <c r="M50" s="312">
        <v>2093.5500000000002</v>
      </c>
    </row>
    <row r="51" spans="1:13">
      <c r="A51" s="340">
        <v>6</v>
      </c>
      <c r="B51" s="329">
        <v>47</v>
      </c>
      <c r="C51" s="329">
        <v>5</v>
      </c>
      <c r="D51" s="323" t="s">
        <v>51</v>
      </c>
      <c r="E51" s="313" t="s">
        <v>241</v>
      </c>
      <c r="F51" s="323" t="s">
        <v>90</v>
      </c>
      <c r="G51" s="341">
        <v>45993</v>
      </c>
      <c r="H51" s="349">
        <v>32404</v>
      </c>
      <c r="I51" s="359">
        <v>1324</v>
      </c>
      <c r="J51" s="359">
        <v>4183</v>
      </c>
      <c r="K51" s="359">
        <v>364</v>
      </c>
      <c r="L51" s="345">
        <v>102614</v>
      </c>
      <c r="M51" s="312">
        <v>1971.05</v>
      </c>
    </row>
    <row r="52" spans="1:13">
      <c r="A52" s="340">
        <v>10</v>
      </c>
      <c r="B52" s="329">
        <v>48</v>
      </c>
      <c r="C52" s="329">
        <v>5</v>
      </c>
      <c r="D52" s="323" t="s">
        <v>51</v>
      </c>
      <c r="E52" s="313" t="s">
        <v>245</v>
      </c>
      <c r="F52" s="323" t="s">
        <v>80</v>
      </c>
      <c r="G52" s="341">
        <v>58089</v>
      </c>
      <c r="H52" s="349">
        <v>43331</v>
      </c>
      <c r="I52" s="359">
        <v>1180</v>
      </c>
      <c r="J52" s="359">
        <v>2368</v>
      </c>
      <c r="K52" s="359">
        <v>209</v>
      </c>
      <c r="L52" s="345">
        <v>96350</v>
      </c>
      <c r="M52" s="312">
        <v>1915.07</v>
      </c>
    </row>
    <row r="53" spans="1:13">
      <c r="A53" s="340">
        <v>64</v>
      </c>
      <c r="B53" s="329">
        <v>49</v>
      </c>
      <c r="C53" s="329">
        <v>6</v>
      </c>
      <c r="D53" s="323" t="s">
        <v>88</v>
      </c>
      <c r="E53" s="314" t="s">
        <v>179</v>
      </c>
      <c r="F53" s="323" t="s">
        <v>99</v>
      </c>
      <c r="G53" s="311">
        <v>64984</v>
      </c>
      <c r="H53" s="349">
        <v>46327</v>
      </c>
      <c r="I53" s="359">
        <v>1642</v>
      </c>
      <c r="J53" s="359">
        <v>3932</v>
      </c>
      <c r="K53" s="359">
        <v>313</v>
      </c>
      <c r="L53" s="345">
        <v>84240</v>
      </c>
      <c r="M53" s="312">
        <v>2360.25</v>
      </c>
    </row>
    <row r="54" spans="1:13">
      <c r="A54" s="340">
        <v>66</v>
      </c>
      <c r="B54" s="329">
        <v>50</v>
      </c>
      <c r="C54" s="329">
        <v>6</v>
      </c>
      <c r="D54" s="323" t="s">
        <v>88</v>
      </c>
      <c r="E54" s="314" t="s">
        <v>181</v>
      </c>
      <c r="F54" s="323" t="s">
        <v>109</v>
      </c>
      <c r="G54" s="311">
        <v>67902</v>
      </c>
      <c r="H54" s="349">
        <v>52638</v>
      </c>
      <c r="I54" s="359">
        <v>1302</v>
      </c>
      <c r="J54" s="359">
        <v>3159</v>
      </c>
      <c r="K54" s="359">
        <v>265</v>
      </c>
      <c r="L54" s="345">
        <v>78490</v>
      </c>
      <c r="M54" s="312">
        <v>1720.386</v>
      </c>
    </row>
    <row r="55" spans="1:13">
      <c r="A55" s="340">
        <v>73</v>
      </c>
      <c r="B55" s="329">
        <v>51</v>
      </c>
      <c r="C55" s="329">
        <v>6</v>
      </c>
      <c r="D55" s="323" t="s">
        <v>45</v>
      </c>
      <c r="E55" s="313" t="s">
        <v>187</v>
      </c>
      <c r="F55" s="323" t="s">
        <v>100</v>
      </c>
      <c r="G55" s="311">
        <v>49523</v>
      </c>
      <c r="H55" s="349">
        <v>36047</v>
      </c>
      <c r="I55" s="359">
        <v>1401</v>
      </c>
      <c r="J55" s="359">
        <v>3125</v>
      </c>
      <c r="K55" s="359">
        <v>245</v>
      </c>
      <c r="L55" s="345">
        <v>83099</v>
      </c>
      <c r="M55" s="312">
        <v>2340.83</v>
      </c>
    </row>
    <row r="56" spans="1:13">
      <c r="A56" s="340">
        <v>24</v>
      </c>
      <c r="B56" s="329">
        <v>52</v>
      </c>
      <c r="C56" s="329">
        <v>6</v>
      </c>
      <c r="D56" s="323" t="s">
        <v>53</v>
      </c>
      <c r="E56" s="313" t="s">
        <v>204</v>
      </c>
      <c r="F56" s="323" t="s">
        <v>96</v>
      </c>
      <c r="G56" s="311">
        <v>42281</v>
      </c>
      <c r="H56" s="349">
        <v>34991</v>
      </c>
      <c r="I56" s="359">
        <v>1000</v>
      </c>
      <c r="J56" s="359">
        <v>2287</v>
      </c>
      <c r="K56" s="359">
        <v>689</v>
      </c>
      <c r="L56" s="345">
        <v>76894</v>
      </c>
      <c r="M56" s="312">
        <v>3120.64</v>
      </c>
    </row>
    <row r="57" spans="1:13">
      <c r="A57" s="340">
        <v>14</v>
      </c>
      <c r="B57" s="329">
        <v>53</v>
      </c>
      <c r="C57" s="329">
        <v>6</v>
      </c>
      <c r="D57" s="323" t="s">
        <v>55</v>
      </c>
      <c r="E57" s="314" t="s">
        <v>171</v>
      </c>
      <c r="F57" s="323" t="s">
        <v>103</v>
      </c>
      <c r="G57" s="311">
        <v>44166</v>
      </c>
      <c r="H57" s="349">
        <v>41251</v>
      </c>
      <c r="I57" s="359">
        <v>1054</v>
      </c>
      <c r="J57" s="359">
        <v>2977</v>
      </c>
      <c r="K57" s="361">
        <v>252</v>
      </c>
      <c r="L57" s="345">
        <v>79852</v>
      </c>
      <c r="M57" s="312">
        <v>2415.58</v>
      </c>
    </row>
    <row r="58" spans="1:13">
      <c r="A58" s="340">
        <v>7</v>
      </c>
      <c r="B58" s="329">
        <v>54</v>
      </c>
      <c r="C58" s="329">
        <v>6</v>
      </c>
      <c r="D58" s="323" t="s">
        <v>51</v>
      </c>
      <c r="E58" s="313" t="s">
        <v>242</v>
      </c>
      <c r="F58" s="323" t="s">
        <v>106</v>
      </c>
      <c r="G58" s="341">
        <v>76638</v>
      </c>
      <c r="H58" s="351">
        <v>53811</v>
      </c>
      <c r="I58" s="355">
        <v>2265</v>
      </c>
      <c r="J58" s="356">
        <v>5801</v>
      </c>
      <c r="K58" s="359">
        <v>506</v>
      </c>
      <c r="L58" s="345">
        <v>99884</v>
      </c>
      <c r="M58" s="312">
        <v>2357.23</v>
      </c>
    </row>
    <row r="59" spans="1:13">
      <c r="A59" s="340">
        <v>69</v>
      </c>
      <c r="B59" s="329">
        <v>55</v>
      </c>
      <c r="C59" s="329">
        <v>7</v>
      </c>
      <c r="D59" s="323" t="s">
        <v>45</v>
      </c>
      <c r="E59" s="313" t="s">
        <v>184</v>
      </c>
      <c r="F59" s="323" t="s">
        <v>110</v>
      </c>
      <c r="G59" s="311">
        <v>65343</v>
      </c>
      <c r="H59" s="349">
        <v>50641</v>
      </c>
      <c r="I59" s="359">
        <v>3169</v>
      </c>
      <c r="J59" s="359">
        <v>3231</v>
      </c>
      <c r="K59" s="359">
        <v>329</v>
      </c>
      <c r="L59" s="345">
        <v>114171</v>
      </c>
      <c r="M59" s="312">
        <v>3195.04</v>
      </c>
    </row>
    <row r="60" spans="1:13">
      <c r="A60" s="340">
        <v>70</v>
      </c>
      <c r="B60" s="329">
        <v>56</v>
      </c>
      <c r="C60" s="329">
        <v>7</v>
      </c>
      <c r="D60" s="323" t="s">
        <v>45</v>
      </c>
      <c r="E60" s="313" t="s">
        <v>185</v>
      </c>
      <c r="F60" s="323" t="s">
        <v>108</v>
      </c>
      <c r="G60" s="311">
        <v>62332</v>
      </c>
      <c r="H60" s="349">
        <v>48600</v>
      </c>
      <c r="I60" s="359">
        <v>2213</v>
      </c>
      <c r="J60" s="359">
        <v>3164</v>
      </c>
      <c r="K60" s="359">
        <v>357</v>
      </c>
      <c r="L60" s="345">
        <v>97684</v>
      </c>
      <c r="M60" s="312">
        <v>2393.87</v>
      </c>
    </row>
    <row r="61" spans="1:13">
      <c r="A61" s="340">
        <v>78</v>
      </c>
      <c r="B61" s="330">
        <v>57</v>
      </c>
      <c r="C61" s="330">
        <v>7</v>
      </c>
      <c r="D61" s="324" t="s">
        <v>45</v>
      </c>
      <c r="E61" s="314" t="s">
        <v>192</v>
      </c>
      <c r="F61" s="324" t="s">
        <v>105</v>
      </c>
      <c r="G61" s="311">
        <v>58586</v>
      </c>
      <c r="H61" s="349">
        <v>42557</v>
      </c>
      <c r="I61" s="359">
        <v>1310</v>
      </c>
      <c r="J61" s="359">
        <v>3844</v>
      </c>
      <c r="K61" s="359">
        <v>310</v>
      </c>
      <c r="L61" s="345">
        <v>97548</v>
      </c>
      <c r="M61" s="312">
        <v>3413.48</v>
      </c>
    </row>
    <row r="62" spans="1:13">
      <c r="A62" s="340">
        <v>80</v>
      </c>
      <c r="B62" s="330">
        <v>58</v>
      </c>
      <c r="C62" s="330">
        <v>7</v>
      </c>
      <c r="D62" s="324" t="s">
        <v>45</v>
      </c>
      <c r="E62" s="314" t="s">
        <v>194</v>
      </c>
      <c r="F62" s="324" t="s">
        <v>112</v>
      </c>
      <c r="G62" s="311">
        <v>58641</v>
      </c>
      <c r="H62" s="349">
        <v>46637</v>
      </c>
      <c r="I62" s="359">
        <v>1685</v>
      </c>
      <c r="J62" s="359">
        <v>2885</v>
      </c>
      <c r="K62" s="359">
        <v>266</v>
      </c>
      <c r="L62" s="345">
        <v>103247</v>
      </c>
      <c r="M62" s="312">
        <v>3044.62</v>
      </c>
    </row>
    <row r="63" spans="1:13">
      <c r="A63" s="340">
        <v>31</v>
      </c>
      <c r="B63" s="329">
        <v>59</v>
      </c>
      <c r="C63" s="329">
        <v>7</v>
      </c>
      <c r="D63" s="323" t="s">
        <v>53</v>
      </c>
      <c r="E63" s="313" t="s">
        <v>210</v>
      </c>
      <c r="F63" s="323" t="s">
        <v>104</v>
      </c>
      <c r="G63" s="311">
        <v>41941</v>
      </c>
      <c r="H63" s="349">
        <v>31626</v>
      </c>
      <c r="I63" s="359">
        <v>1114</v>
      </c>
      <c r="J63" s="359">
        <v>2309</v>
      </c>
      <c r="K63" s="359">
        <v>190</v>
      </c>
      <c r="L63" s="345">
        <v>93207</v>
      </c>
      <c r="M63" s="312">
        <v>2974.41</v>
      </c>
    </row>
    <row r="64" spans="1:13">
      <c r="A64" s="340">
        <v>63</v>
      </c>
      <c r="B64" s="329">
        <v>60</v>
      </c>
      <c r="C64" s="329">
        <v>8</v>
      </c>
      <c r="D64" s="323" t="s">
        <v>88</v>
      </c>
      <c r="E64" s="314" t="s">
        <v>178</v>
      </c>
      <c r="F64" s="323" t="s">
        <v>115</v>
      </c>
      <c r="G64" s="311">
        <v>92282</v>
      </c>
      <c r="H64" s="349">
        <v>68869</v>
      </c>
      <c r="I64" s="359">
        <v>3041</v>
      </c>
      <c r="J64" s="359">
        <v>5157</v>
      </c>
      <c r="K64" s="359">
        <v>426</v>
      </c>
      <c r="L64" s="345">
        <v>171386</v>
      </c>
      <c r="M64" s="312">
        <v>3696.0750000000003</v>
      </c>
    </row>
    <row r="65" spans="1:13">
      <c r="A65" s="340">
        <v>23</v>
      </c>
      <c r="B65" s="329">
        <v>61</v>
      </c>
      <c r="C65" s="329">
        <v>8</v>
      </c>
      <c r="D65" s="323" t="s">
        <v>53</v>
      </c>
      <c r="E65" s="313" t="s">
        <v>203</v>
      </c>
      <c r="F65" s="323" t="s">
        <v>111</v>
      </c>
      <c r="G65" s="311">
        <v>60627</v>
      </c>
      <c r="H65" s="349">
        <v>47311</v>
      </c>
      <c r="I65" s="359">
        <v>2515</v>
      </c>
      <c r="J65" s="359">
        <v>4763</v>
      </c>
      <c r="K65" s="359">
        <v>1370</v>
      </c>
      <c r="L65" s="345">
        <v>110406</v>
      </c>
      <c r="M65" s="312">
        <v>4645.5</v>
      </c>
    </row>
    <row r="66" spans="1:13">
      <c r="A66" s="340">
        <v>15</v>
      </c>
      <c r="B66" s="329">
        <v>62</v>
      </c>
      <c r="C66" s="329">
        <v>8</v>
      </c>
      <c r="D66" s="323" t="s">
        <v>55</v>
      </c>
      <c r="E66" s="314" t="s">
        <v>172</v>
      </c>
      <c r="F66" s="323" t="s">
        <v>107</v>
      </c>
      <c r="G66" s="311">
        <v>71579</v>
      </c>
      <c r="H66" s="349">
        <v>48522</v>
      </c>
      <c r="I66" s="359">
        <v>1444</v>
      </c>
      <c r="J66" s="359">
        <v>3448</v>
      </c>
      <c r="K66" s="359">
        <v>304</v>
      </c>
      <c r="L66" s="345">
        <v>113643</v>
      </c>
      <c r="M66" s="312">
        <v>4067.69</v>
      </c>
    </row>
    <row r="67" spans="1:13">
      <c r="A67" s="340">
        <v>38</v>
      </c>
      <c r="B67" s="329">
        <v>63</v>
      </c>
      <c r="C67" s="329">
        <v>8</v>
      </c>
      <c r="D67" s="323" t="s">
        <v>49</v>
      </c>
      <c r="E67" s="313" t="s">
        <v>224</v>
      </c>
      <c r="F67" s="323" t="s">
        <v>133</v>
      </c>
      <c r="G67" s="311">
        <v>80186</v>
      </c>
      <c r="H67" s="349">
        <v>53904</v>
      </c>
      <c r="I67" s="359">
        <v>3948</v>
      </c>
      <c r="J67" s="359">
        <v>6679</v>
      </c>
      <c r="K67" s="359">
        <v>681</v>
      </c>
      <c r="L67" s="345">
        <v>118684</v>
      </c>
      <c r="M67" s="312">
        <v>6232.05</v>
      </c>
    </row>
    <row r="68" spans="1:13">
      <c r="A68" s="340">
        <v>44</v>
      </c>
      <c r="B68" s="329">
        <v>64</v>
      </c>
      <c r="C68" s="329">
        <v>8</v>
      </c>
      <c r="D68" s="323" t="s">
        <v>49</v>
      </c>
      <c r="E68" s="313" t="s">
        <v>229</v>
      </c>
      <c r="F68" s="323" t="s">
        <v>1161</v>
      </c>
      <c r="G68" s="311">
        <v>70847</v>
      </c>
      <c r="H68" s="349">
        <v>52045</v>
      </c>
      <c r="I68" s="359">
        <v>1363</v>
      </c>
      <c r="J68" s="359">
        <v>3837</v>
      </c>
      <c r="K68" s="359">
        <v>376</v>
      </c>
      <c r="L68" s="345">
        <v>116431</v>
      </c>
      <c r="M68" s="312">
        <v>3678.85</v>
      </c>
    </row>
    <row r="69" spans="1:13">
      <c r="A69" s="340">
        <v>32</v>
      </c>
      <c r="B69" s="329">
        <v>65</v>
      </c>
      <c r="C69" s="329">
        <v>8</v>
      </c>
      <c r="D69" s="323" t="s">
        <v>53</v>
      </c>
      <c r="E69" s="313" t="s">
        <v>211</v>
      </c>
      <c r="F69" s="323" t="s">
        <v>116</v>
      </c>
      <c r="G69" s="311">
        <v>51589</v>
      </c>
      <c r="H69" s="349">
        <v>41696</v>
      </c>
      <c r="I69" s="359">
        <v>1685</v>
      </c>
      <c r="J69" s="359">
        <v>4662</v>
      </c>
      <c r="K69" s="359">
        <v>534</v>
      </c>
      <c r="L69" s="345">
        <v>118737</v>
      </c>
      <c r="M69" s="312">
        <v>3711.9</v>
      </c>
    </row>
    <row r="70" spans="1:13">
      <c r="A70" s="340">
        <v>65</v>
      </c>
      <c r="B70" s="331">
        <v>66</v>
      </c>
      <c r="C70" s="331">
        <v>9</v>
      </c>
      <c r="D70" s="325" t="s">
        <v>88</v>
      </c>
      <c r="E70" s="316" t="s">
        <v>180</v>
      </c>
      <c r="F70" s="325" t="s">
        <v>121</v>
      </c>
      <c r="G70" s="311">
        <v>109310</v>
      </c>
      <c r="H70" s="349">
        <v>80657</v>
      </c>
      <c r="I70" s="359">
        <v>3032</v>
      </c>
      <c r="J70" s="359">
        <v>6133</v>
      </c>
      <c r="K70" s="359">
        <v>502</v>
      </c>
      <c r="L70" s="345">
        <v>111249</v>
      </c>
      <c r="M70" s="312">
        <v>4936.8689999999997</v>
      </c>
    </row>
    <row r="71" spans="1:13">
      <c r="A71" s="340">
        <v>16</v>
      </c>
      <c r="B71" s="329">
        <v>67</v>
      </c>
      <c r="C71" s="329">
        <v>9</v>
      </c>
      <c r="D71" s="323" t="s">
        <v>55</v>
      </c>
      <c r="E71" s="314" t="s">
        <v>173</v>
      </c>
      <c r="F71" s="323" t="s">
        <v>118</v>
      </c>
      <c r="G71" s="311">
        <v>86875</v>
      </c>
      <c r="H71" s="349">
        <v>52869</v>
      </c>
      <c r="I71" s="359">
        <v>1824</v>
      </c>
      <c r="J71" s="359">
        <v>5593</v>
      </c>
      <c r="K71" s="359">
        <v>542</v>
      </c>
      <c r="L71" s="345">
        <v>98743</v>
      </c>
      <c r="M71" s="312">
        <v>6083.91</v>
      </c>
    </row>
    <row r="72" spans="1:13">
      <c r="A72" s="340">
        <v>39</v>
      </c>
      <c r="B72" s="329">
        <v>68</v>
      </c>
      <c r="C72" s="329">
        <v>9</v>
      </c>
      <c r="D72" s="323" t="s">
        <v>49</v>
      </c>
      <c r="E72" s="313" t="s">
        <v>225</v>
      </c>
      <c r="F72" s="323" t="s">
        <v>117</v>
      </c>
      <c r="G72" s="311">
        <v>52326</v>
      </c>
      <c r="H72" s="349">
        <v>37937</v>
      </c>
      <c r="I72" s="359">
        <v>2640</v>
      </c>
      <c r="J72" s="359">
        <v>4304</v>
      </c>
      <c r="K72" s="359">
        <v>546</v>
      </c>
      <c r="L72" s="345">
        <v>108883</v>
      </c>
      <c r="M72" s="312">
        <v>7520.44</v>
      </c>
    </row>
    <row r="73" spans="1:13">
      <c r="A73" s="340">
        <v>45</v>
      </c>
      <c r="B73" s="329">
        <v>69</v>
      </c>
      <c r="C73" s="329">
        <v>9</v>
      </c>
      <c r="D73" s="323" t="s">
        <v>49</v>
      </c>
      <c r="E73" s="313" t="s">
        <v>230</v>
      </c>
      <c r="F73" s="323" t="s">
        <v>119</v>
      </c>
      <c r="G73" s="311">
        <v>72086</v>
      </c>
      <c r="H73" s="349">
        <v>52329</v>
      </c>
      <c r="I73" s="359">
        <v>2019</v>
      </c>
      <c r="J73" s="359">
        <v>5461</v>
      </c>
      <c r="K73" s="359">
        <v>470</v>
      </c>
      <c r="L73" s="345">
        <v>128158</v>
      </c>
      <c r="M73" s="312">
        <v>5391.73</v>
      </c>
    </row>
    <row r="74" spans="1:13">
      <c r="A74" s="340">
        <v>8</v>
      </c>
      <c r="B74" s="329">
        <v>70</v>
      </c>
      <c r="C74" s="329">
        <v>9</v>
      </c>
      <c r="D74" s="323" t="s">
        <v>51</v>
      </c>
      <c r="E74" s="313" t="s">
        <v>243</v>
      </c>
      <c r="F74" s="323" t="s">
        <v>113</v>
      </c>
      <c r="G74" s="341">
        <v>69581</v>
      </c>
      <c r="H74" s="349">
        <v>52906</v>
      </c>
      <c r="I74" s="359">
        <v>1331</v>
      </c>
      <c r="J74" s="359">
        <v>4044</v>
      </c>
      <c r="K74" s="359">
        <v>388</v>
      </c>
      <c r="L74" s="345">
        <v>147091</v>
      </c>
      <c r="M74" s="312">
        <v>4257.9399999999996</v>
      </c>
    </row>
    <row r="75" spans="1:13">
      <c r="A75" s="340">
        <v>74</v>
      </c>
      <c r="B75" s="329">
        <v>71</v>
      </c>
      <c r="C75" s="329">
        <v>10</v>
      </c>
      <c r="D75" s="323" t="s">
        <v>45</v>
      </c>
      <c r="E75" s="313" t="s">
        <v>188</v>
      </c>
      <c r="F75" s="323" t="s">
        <v>124</v>
      </c>
      <c r="G75" s="311">
        <v>116249</v>
      </c>
      <c r="H75" s="349">
        <v>90398</v>
      </c>
      <c r="I75" s="359">
        <v>4765</v>
      </c>
      <c r="J75" s="359">
        <v>5806</v>
      </c>
      <c r="K75" s="359">
        <v>613</v>
      </c>
      <c r="L75" s="345">
        <v>162035</v>
      </c>
      <c r="M75" s="312">
        <v>12317.9</v>
      </c>
    </row>
    <row r="76" spans="1:13">
      <c r="A76" s="340">
        <v>79</v>
      </c>
      <c r="B76" s="330">
        <v>72</v>
      </c>
      <c r="C76" s="330">
        <v>10</v>
      </c>
      <c r="D76" s="324" t="s">
        <v>45</v>
      </c>
      <c r="E76" s="314" t="s">
        <v>193</v>
      </c>
      <c r="F76" s="324" t="s">
        <v>125</v>
      </c>
      <c r="G76" s="311">
        <v>109580</v>
      </c>
      <c r="H76" s="349">
        <v>85449</v>
      </c>
      <c r="I76" s="359">
        <v>4105</v>
      </c>
      <c r="J76" s="359">
        <v>5870</v>
      </c>
      <c r="K76" s="359">
        <v>552</v>
      </c>
      <c r="L76" s="345">
        <v>328117</v>
      </c>
      <c r="M76" s="312">
        <v>9649.6200000000008</v>
      </c>
    </row>
    <row r="77" spans="1:13">
      <c r="A77" s="340">
        <v>81</v>
      </c>
      <c r="B77" s="332">
        <v>73</v>
      </c>
      <c r="C77" s="332">
        <v>10</v>
      </c>
      <c r="D77" s="326" t="s">
        <v>45</v>
      </c>
      <c r="E77" s="317" t="s">
        <v>195</v>
      </c>
      <c r="F77" s="326" t="s">
        <v>122</v>
      </c>
      <c r="G77" s="311">
        <v>116147</v>
      </c>
      <c r="H77" s="349">
        <v>87744</v>
      </c>
      <c r="I77" s="359">
        <v>4814</v>
      </c>
      <c r="J77" s="359">
        <v>5373</v>
      </c>
      <c r="K77" s="359">
        <v>515</v>
      </c>
      <c r="L77" s="345">
        <v>164380</v>
      </c>
      <c r="M77" s="312">
        <v>6525.47</v>
      </c>
    </row>
    <row r="78" spans="1:13">
      <c r="A78" s="340">
        <v>28</v>
      </c>
      <c r="B78" s="329">
        <v>74</v>
      </c>
      <c r="C78" s="329">
        <v>10</v>
      </c>
      <c r="D78" s="323" t="s">
        <v>53</v>
      </c>
      <c r="E78" s="313" t="s">
        <v>207</v>
      </c>
      <c r="F78" s="323" t="s">
        <v>123</v>
      </c>
      <c r="G78" s="311">
        <v>110540</v>
      </c>
      <c r="H78" s="349">
        <v>84991</v>
      </c>
      <c r="I78" s="359">
        <v>5049</v>
      </c>
      <c r="J78" s="359">
        <v>7837</v>
      </c>
      <c r="K78" s="359">
        <v>760</v>
      </c>
      <c r="L78" s="345">
        <v>179143</v>
      </c>
      <c r="M78" s="312">
        <v>9569.58</v>
      </c>
    </row>
    <row r="79" spans="1:13">
      <c r="A79" s="340">
        <v>54</v>
      </c>
      <c r="B79" s="329">
        <v>75</v>
      </c>
      <c r="C79" s="329">
        <v>10</v>
      </c>
      <c r="D79" s="323" t="s">
        <v>47</v>
      </c>
      <c r="E79" s="313" t="s">
        <v>215</v>
      </c>
      <c r="F79" s="323" t="s">
        <v>120</v>
      </c>
      <c r="G79" s="311">
        <v>98135</v>
      </c>
      <c r="H79" s="349">
        <v>58977</v>
      </c>
      <c r="I79" s="359">
        <v>2881</v>
      </c>
      <c r="J79" s="359">
        <v>5992</v>
      </c>
      <c r="K79" s="359">
        <v>985</v>
      </c>
      <c r="L79" s="345">
        <v>141351</v>
      </c>
      <c r="M79" s="312">
        <v>6645.73</v>
      </c>
    </row>
    <row r="80" spans="1:13">
      <c r="A80" s="340">
        <v>86</v>
      </c>
      <c r="B80" s="329">
        <v>76</v>
      </c>
      <c r="C80" s="329">
        <v>10</v>
      </c>
      <c r="D80" s="323" t="s">
        <v>45</v>
      </c>
      <c r="E80" s="313" t="s">
        <v>200</v>
      </c>
      <c r="F80" s="323" t="s">
        <v>126</v>
      </c>
      <c r="G80" s="311">
        <v>126966</v>
      </c>
      <c r="H80" s="349">
        <v>96992</v>
      </c>
      <c r="I80" s="359">
        <v>3953</v>
      </c>
      <c r="J80" s="359">
        <v>5919</v>
      </c>
      <c r="K80" s="359">
        <v>727</v>
      </c>
      <c r="L80" s="345">
        <v>304598</v>
      </c>
      <c r="M80" s="312">
        <v>11009.8</v>
      </c>
    </row>
    <row r="81" spans="1:13">
      <c r="A81" s="340">
        <v>11</v>
      </c>
      <c r="B81" s="329">
        <v>77</v>
      </c>
      <c r="C81" s="329">
        <v>10</v>
      </c>
      <c r="D81" s="323" t="s">
        <v>51</v>
      </c>
      <c r="E81" s="313" t="s">
        <v>246</v>
      </c>
      <c r="F81" s="323" t="s">
        <v>102</v>
      </c>
      <c r="G81" s="341">
        <v>81715</v>
      </c>
      <c r="H81" s="349">
        <v>59978</v>
      </c>
      <c r="I81" s="359">
        <v>2503</v>
      </c>
      <c r="J81" s="359">
        <v>5999</v>
      </c>
      <c r="K81" s="359">
        <v>910</v>
      </c>
      <c r="L81" s="345">
        <v>159380</v>
      </c>
      <c r="M81" s="312">
        <v>9773.18</v>
      </c>
    </row>
    <row r="82" spans="1:13">
      <c r="A82" s="340">
        <v>71</v>
      </c>
      <c r="B82" s="329">
        <v>78</v>
      </c>
      <c r="C82" s="329">
        <v>11</v>
      </c>
      <c r="D82" s="323" t="s">
        <v>45</v>
      </c>
      <c r="E82" s="313" t="s">
        <v>186</v>
      </c>
      <c r="F82" s="323" t="s">
        <v>128</v>
      </c>
      <c r="G82" s="311">
        <v>127715</v>
      </c>
      <c r="H82" s="349">
        <v>82745</v>
      </c>
      <c r="I82" s="362">
        <v>7021</v>
      </c>
      <c r="J82" s="359">
        <v>8657</v>
      </c>
      <c r="K82" s="359">
        <v>806</v>
      </c>
      <c r="L82" s="345">
        <v>252445</v>
      </c>
      <c r="M82" s="312">
        <v>25515.9</v>
      </c>
    </row>
    <row r="83" spans="1:13">
      <c r="A83" s="340">
        <v>13</v>
      </c>
      <c r="B83" s="329">
        <v>79</v>
      </c>
      <c r="C83" s="329">
        <v>11</v>
      </c>
      <c r="D83" s="323" t="s">
        <v>55</v>
      </c>
      <c r="E83" s="314" t="s">
        <v>170</v>
      </c>
      <c r="F83" s="323" t="s">
        <v>55</v>
      </c>
      <c r="G83" s="311">
        <v>92913</v>
      </c>
      <c r="H83" s="349">
        <v>75286</v>
      </c>
      <c r="I83" s="359">
        <v>8539</v>
      </c>
      <c r="J83" s="359">
        <v>7412</v>
      </c>
      <c r="K83" s="359">
        <v>987</v>
      </c>
      <c r="L83" s="345">
        <v>214672</v>
      </c>
      <c r="M83" s="312">
        <v>21228.400000000001</v>
      </c>
    </row>
    <row r="84" spans="1:13">
      <c r="A84" s="340">
        <v>42</v>
      </c>
      <c r="B84" s="329">
        <v>80</v>
      </c>
      <c r="C84" s="329">
        <v>11</v>
      </c>
      <c r="D84" s="323" t="s">
        <v>49</v>
      </c>
      <c r="E84" s="313" t="s">
        <v>227</v>
      </c>
      <c r="F84" s="323" t="s">
        <v>127</v>
      </c>
      <c r="G84" s="311">
        <v>126370</v>
      </c>
      <c r="H84" s="349">
        <v>91702</v>
      </c>
      <c r="I84" s="359">
        <v>3397</v>
      </c>
      <c r="J84" s="359">
        <v>7939</v>
      </c>
      <c r="K84" s="359">
        <v>650</v>
      </c>
      <c r="L84" s="345">
        <v>226642</v>
      </c>
      <c r="M84" s="312">
        <v>22120.6</v>
      </c>
    </row>
    <row r="85" spans="1:13">
      <c r="A85" s="340">
        <v>57</v>
      </c>
      <c r="B85" s="329">
        <v>81</v>
      </c>
      <c r="C85" s="329">
        <v>11</v>
      </c>
      <c r="D85" s="323" t="s">
        <v>47</v>
      </c>
      <c r="E85" s="313" t="s">
        <v>218</v>
      </c>
      <c r="F85" s="323" t="s">
        <v>130</v>
      </c>
      <c r="G85" s="311">
        <v>82021</v>
      </c>
      <c r="H85" s="349">
        <v>62328</v>
      </c>
      <c r="I85" s="359">
        <v>4127</v>
      </c>
      <c r="J85" s="359">
        <v>6380</v>
      </c>
      <c r="K85" s="359">
        <v>1818</v>
      </c>
      <c r="L85" s="345">
        <v>206277</v>
      </c>
      <c r="M85" s="312">
        <v>21137</v>
      </c>
    </row>
    <row r="86" spans="1:13">
      <c r="A86" s="340">
        <v>51</v>
      </c>
      <c r="B86" s="329">
        <v>82</v>
      </c>
      <c r="C86" s="329">
        <v>11</v>
      </c>
      <c r="D86" s="323" t="s">
        <v>49</v>
      </c>
      <c r="E86" s="313" t="s">
        <v>235</v>
      </c>
      <c r="F86" s="323" t="s">
        <v>129</v>
      </c>
      <c r="G86" s="311">
        <v>150062</v>
      </c>
      <c r="H86" s="349">
        <v>112572</v>
      </c>
      <c r="I86" s="359">
        <v>5883</v>
      </c>
      <c r="J86" s="359">
        <v>9451</v>
      </c>
      <c r="K86" s="359">
        <v>962</v>
      </c>
      <c r="L86" s="345">
        <v>278062</v>
      </c>
      <c r="M86" s="312">
        <v>19873.599999999999</v>
      </c>
    </row>
    <row r="87" spans="1:13">
      <c r="A87" s="340">
        <v>62</v>
      </c>
      <c r="B87" s="329">
        <v>83</v>
      </c>
      <c r="C87" s="329">
        <v>12</v>
      </c>
      <c r="D87" s="323" t="s">
        <v>88</v>
      </c>
      <c r="E87" s="314" t="s">
        <v>177</v>
      </c>
      <c r="F87" s="323" t="s">
        <v>88</v>
      </c>
      <c r="G87" s="311">
        <v>136641</v>
      </c>
      <c r="H87" s="349">
        <v>100956</v>
      </c>
      <c r="I87" s="359">
        <v>11793</v>
      </c>
      <c r="J87" s="359">
        <v>10719</v>
      </c>
      <c r="K87" s="359">
        <v>1219</v>
      </c>
      <c r="L87" s="345">
        <v>256634</v>
      </c>
      <c r="M87" s="312">
        <v>29321.5</v>
      </c>
    </row>
    <row r="88" spans="1:13">
      <c r="A88" s="340">
        <v>21</v>
      </c>
      <c r="B88" s="329">
        <v>84</v>
      </c>
      <c r="C88" s="329">
        <v>12</v>
      </c>
      <c r="D88" s="323" t="s">
        <v>53</v>
      </c>
      <c r="E88" s="313" t="s">
        <v>201</v>
      </c>
      <c r="F88" s="323" t="s">
        <v>53</v>
      </c>
      <c r="G88" s="311">
        <v>123666</v>
      </c>
      <c r="H88" s="349">
        <v>91973</v>
      </c>
      <c r="I88" s="359">
        <v>6751</v>
      </c>
      <c r="J88" s="359">
        <v>11956</v>
      </c>
      <c r="K88" s="359">
        <v>1150</v>
      </c>
      <c r="L88" s="345">
        <v>348666</v>
      </c>
      <c r="M88" s="312">
        <v>51891.6</v>
      </c>
    </row>
    <row r="89" spans="1:13">
      <c r="A89" s="340">
        <v>53</v>
      </c>
      <c r="B89" s="329">
        <v>85</v>
      </c>
      <c r="C89" s="329">
        <v>12</v>
      </c>
      <c r="D89" s="323" t="s">
        <v>47</v>
      </c>
      <c r="E89" s="313" t="s">
        <v>214</v>
      </c>
      <c r="F89" s="323" t="s">
        <v>47</v>
      </c>
      <c r="G89" s="311">
        <v>149652</v>
      </c>
      <c r="H89" s="349">
        <v>111946</v>
      </c>
      <c r="I89" s="359">
        <v>17389</v>
      </c>
      <c r="J89" s="359">
        <v>14338</v>
      </c>
      <c r="K89" s="359">
        <v>4823</v>
      </c>
      <c r="L89" s="345">
        <v>373301</v>
      </c>
      <c r="M89" s="312">
        <v>46387.9</v>
      </c>
    </row>
    <row r="90" spans="1:13">
      <c r="A90" s="340">
        <v>1</v>
      </c>
      <c r="B90" s="329">
        <v>86</v>
      </c>
      <c r="C90" s="329">
        <v>12</v>
      </c>
      <c r="D90" s="323" t="s">
        <v>51</v>
      </c>
      <c r="E90" s="313" t="s">
        <v>237</v>
      </c>
      <c r="F90" s="323" t="s">
        <v>51</v>
      </c>
      <c r="G90" s="341">
        <v>143840</v>
      </c>
      <c r="H90" s="349">
        <v>106007</v>
      </c>
      <c r="I90" s="359">
        <v>6325</v>
      </c>
      <c r="J90" s="359">
        <v>8001</v>
      </c>
      <c r="K90" s="359">
        <v>872</v>
      </c>
      <c r="L90" s="345">
        <v>319731</v>
      </c>
      <c r="M90" s="312">
        <v>33879.78</v>
      </c>
    </row>
    <row r="91" spans="1:13">
      <c r="A91" s="340">
        <v>68</v>
      </c>
      <c r="B91" s="329">
        <v>87</v>
      </c>
      <c r="C91" s="329">
        <v>13</v>
      </c>
      <c r="D91" s="323" t="s">
        <v>45</v>
      </c>
      <c r="E91" s="313">
        <v>10671</v>
      </c>
      <c r="F91" s="323" t="s">
        <v>45</v>
      </c>
      <c r="G91" s="311">
        <v>399642</v>
      </c>
      <c r="H91" s="349">
        <v>259662</v>
      </c>
      <c r="I91" s="359">
        <v>56276</v>
      </c>
      <c r="J91" s="359">
        <v>49886</v>
      </c>
      <c r="K91" s="359">
        <v>11073</v>
      </c>
      <c r="L91" s="345">
        <v>669837</v>
      </c>
      <c r="M91" s="312">
        <v>151821</v>
      </c>
    </row>
    <row r="92" spans="1:13">
      <c r="A92" s="340">
        <v>35</v>
      </c>
      <c r="B92" s="329">
        <v>88</v>
      </c>
      <c r="C92" s="329">
        <v>13</v>
      </c>
      <c r="D92" s="323" t="s">
        <v>49</v>
      </c>
      <c r="E92" s="313" t="s">
        <v>221</v>
      </c>
      <c r="F92" s="323" t="s">
        <v>49</v>
      </c>
      <c r="G92" s="311">
        <v>193882</v>
      </c>
      <c r="H92" s="352">
        <v>143786</v>
      </c>
      <c r="I92" s="363">
        <v>24540</v>
      </c>
      <c r="J92" s="363">
        <v>21370</v>
      </c>
      <c r="K92" s="359">
        <v>3332</v>
      </c>
      <c r="L92" s="345">
        <v>660516</v>
      </c>
      <c r="M92" s="312">
        <v>88282.44</v>
      </c>
    </row>
    <row r="93" spans="1:13" ht="27.6" customHeight="1">
      <c r="A93" s="391" t="s">
        <v>1162</v>
      </c>
      <c r="B93" s="391"/>
      <c r="C93" s="391"/>
      <c r="D93" s="391"/>
      <c r="E93" s="391"/>
      <c r="F93" s="391"/>
      <c r="G93" s="318">
        <f>SUM(G5:G92)</f>
        <v>5518351</v>
      </c>
      <c r="H93" s="353">
        <f t="shared" ref="H93:K93" si="0">SUM(H5:H92)</f>
        <v>4080432</v>
      </c>
      <c r="I93" s="364">
        <f t="shared" si="0"/>
        <v>269529</v>
      </c>
      <c r="J93" s="364">
        <f>SUM(J5:J92)</f>
        <v>384609</v>
      </c>
      <c r="K93" s="364">
        <f t="shared" si="0"/>
        <v>54093</v>
      </c>
      <c r="L93" s="346">
        <f>SUM(L5:L92)</f>
        <v>10551931</v>
      </c>
      <c r="M93" s="319">
        <f>SUM(M5:M92)</f>
        <v>738646.28429999994</v>
      </c>
    </row>
    <row r="94" spans="1:13">
      <c r="A94" s="387" t="s">
        <v>1404</v>
      </c>
      <c r="B94" s="387"/>
      <c r="C94" s="387"/>
      <c r="D94" s="387"/>
      <c r="E94" s="387"/>
      <c r="F94" s="387"/>
      <c r="G94" s="387"/>
      <c r="H94" s="387"/>
      <c r="I94" s="387"/>
      <c r="J94" s="387"/>
      <c r="K94" s="387"/>
      <c r="L94" s="387"/>
      <c r="M94" s="387"/>
    </row>
  </sheetData>
  <autoFilter ref="A3:M94" xr:uid="{00000000-0009-0000-0000-000003000000}">
    <filterColumn colId="6" showButton="0"/>
    <filterColumn colId="7" showButton="0"/>
    <filterColumn colId="8" showButton="0"/>
    <filterColumn colId="9" showButton="0"/>
  </autoFilter>
  <mergeCells count="11">
    <mergeCell ref="A94:M94"/>
    <mergeCell ref="B1:M1"/>
    <mergeCell ref="A2:F2"/>
    <mergeCell ref="A93:F93"/>
    <mergeCell ref="G3:K3"/>
    <mergeCell ref="A3:A4"/>
    <mergeCell ref="B3:B4"/>
    <mergeCell ref="C3:C4"/>
    <mergeCell ref="D3:D4"/>
    <mergeCell ref="E3:E4"/>
    <mergeCell ref="F3:F4"/>
  </mergeCells>
  <phoneticPr fontId="55" type="noConversion"/>
  <hyperlinks>
    <hyperlink ref="M2" r:id="rId1" xr:uid="{00000000-0004-0000-0300-000000000000}"/>
  </hyperlinks>
  <pageMargins left="0.70866141732283472" right="0.51181102362204722" top="0.35433070866141736" bottom="0.15748031496062992" header="0.31496062992125984" footer="0.31496062992125984"/>
  <pageSetup paperSize="9" scale="58" orientation="landscape" r:id="rId2"/>
  <rowBreaks count="1" manualBreakCount="1">
    <brk id="63" max="12" man="1"/>
  </rowBreaks>
  <ignoredErrors>
    <ignoredError sqref="E5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filterMode="1"/>
  <dimension ref="A1:CN634"/>
  <sheetViews>
    <sheetView zoomScale="50" zoomScaleNormal="50" workbookViewId="0">
      <pane xSplit="3" topLeftCell="BW1" activePane="topRight" state="frozen"/>
      <selection pane="topRight" activeCell="BX35" sqref="BX35"/>
    </sheetView>
  </sheetViews>
  <sheetFormatPr defaultColWidth="8.6640625" defaultRowHeight="25.95" customHeight="1"/>
  <cols>
    <col min="1" max="1" width="8.109375" style="114" customWidth="1"/>
    <col min="2" max="2" width="20.88671875" style="114" customWidth="1"/>
    <col min="3" max="3" width="71.6640625" style="114" customWidth="1"/>
    <col min="4" max="4" width="17.88671875" style="114" customWidth="1"/>
    <col min="5" max="5" width="15.5546875" style="114" customWidth="1"/>
    <col min="6" max="37" width="16.33203125" style="114" customWidth="1"/>
    <col min="38" max="38" width="19.88671875" style="114" customWidth="1"/>
    <col min="39" max="70" width="16.33203125" style="114" customWidth="1"/>
    <col min="71" max="71" width="18.6640625" style="114" customWidth="1"/>
    <col min="72" max="90" width="16.33203125" style="114" customWidth="1"/>
    <col min="91" max="91" width="21.88671875" style="114" customWidth="1"/>
    <col min="92" max="16384" width="8.6640625" style="114"/>
  </cols>
  <sheetData>
    <row r="1" spans="1:91" ht="25.95" customHeight="1">
      <c r="D1" s="115" t="s">
        <v>51</v>
      </c>
      <c r="E1" s="115" t="s">
        <v>51</v>
      </c>
      <c r="F1" s="115" t="s">
        <v>51</v>
      </c>
      <c r="G1" s="115" t="s">
        <v>51</v>
      </c>
      <c r="H1" s="115" t="s">
        <v>51</v>
      </c>
      <c r="I1" s="115" t="s">
        <v>51</v>
      </c>
      <c r="J1" s="115" t="s">
        <v>51</v>
      </c>
      <c r="K1" s="115" t="s">
        <v>51</v>
      </c>
      <c r="L1" s="115" t="s">
        <v>51</v>
      </c>
      <c r="M1" s="115" t="s">
        <v>51</v>
      </c>
      <c r="N1" s="115" t="s">
        <v>51</v>
      </c>
      <c r="O1" s="115" t="s">
        <v>51</v>
      </c>
      <c r="P1" s="115" t="s">
        <v>55</v>
      </c>
      <c r="Q1" s="115" t="s">
        <v>55</v>
      </c>
      <c r="R1" s="115" t="s">
        <v>55</v>
      </c>
      <c r="S1" s="115" t="s">
        <v>55</v>
      </c>
      <c r="T1" s="115" t="s">
        <v>55</v>
      </c>
      <c r="U1" s="115" t="s">
        <v>55</v>
      </c>
      <c r="V1" s="115" t="s">
        <v>55</v>
      </c>
      <c r="W1" s="115" t="s">
        <v>55</v>
      </c>
      <c r="X1" s="115" t="s">
        <v>53</v>
      </c>
      <c r="Y1" s="115" t="s">
        <v>53</v>
      </c>
      <c r="Z1" s="115" t="s">
        <v>53</v>
      </c>
      <c r="AA1" s="115" t="s">
        <v>53</v>
      </c>
      <c r="AB1" s="115" t="s">
        <v>53</v>
      </c>
      <c r="AC1" s="115" t="s">
        <v>53</v>
      </c>
      <c r="AD1" s="115" t="s">
        <v>53</v>
      </c>
      <c r="AE1" s="115" t="s">
        <v>53</v>
      </c>
      <c r="AF1" s="115" t="s">
        <v>53</v>
      </c>
      <c r="AG1" s="115" t="s">
        <v>53</v>
      </c>
      <c r="AH1" s="115" t="s">
        <v>53</v>
      </c>
      <c r="AI1" s="115" t="s">
        <v>53</v>
      </c>
      <c r="AJ1" s="115" t="s">
        <v>53</v>
      </c>
      <c r="AK1" s="115" t="s">
        <v>53</v>
      </c>
      <c r="AL1" s="115" t="s">
        <v>49</v>
      </c>
      <c r="AM1" s="115" t="s">
        <v>49</v>
      </c>
      <c r="AN1" s="115" t="s">
        <v>49</v>
      </c>
      <c r="AO1" s="115" t="s">
        <v>49</v>
      </c>
      <c r="AP1" s="115" t="s">
        <v>49</v>
      </c>
      <c r="AQ1" s="115" t="s">
        <v>49</v>
      </c>
      <c r="AR1" s="115" t="s">
        <v>49</v>
      </c>
      <c r="AS1" s="115" t="s">
        <v>49</v>
      </c>
      <c r="AT1" s="115" t="s">
        <v>49</v>
      </c>
      <c r="AU1" s="115" t="s">
        <v>49</v>
      </c>
      <c r="AV1" s="115" t="s">
        <v>49</v>
      </c>
      <c r="AW1" s="115" t="s">
        <v>49</v>
      </c>
      <c r="AX1" s="115" t="s">
        <v>49</v>
      </c>
      <c r="AY1" s="115" t="s">
        <v>49</v>
      </c>
      <c r="AZ1" s="115" t="s">
        <v>49</v>
      </c>
      <c r="BA1" s="115" t="s">
        <v>49</v>
      </c>
      <c r="BB1" s="115" t="s">
        <v>49</v>
      </c>
      <c r="BC1" s="115" t="s">
        <v>49</v>
      </c>
      <c r="BD1" s="115" t="s">
        <v>47</v>
      </c>
      <c r="BE1" s="115" t="s">
        <v>47</v>
      </c>
      <c r="BF1" s="115" t="s">
        <v>47</v>
      </c>
      <c r="BG1" s="115" t="s">
        <v>47</v>
      </c>
      <c r="BH1" s="115" t="s">
        <v>47</v>
      </c>
      <c r="BI1" s="115" t="s">
        <v>47</v>
      </c>
      <c r="BJ1" s="115" t="s">
        <v>47</v>
      </c>
      <c r="BK1" s="115" t="s">
        <v>47</v>
      </c>
      <c r="BL1" s="115" t="s">
        <v>47</v>
      </c>
      <c r="BM1" s="115" t="s">
        <v>88</v>
      </c>
      <c r="BN1" s="115" t="s">
        <v>88</v>
      </c>
      <c r="BO1" s="115" t="s">
        <v>88</v>
      </c>
      <c r="BP1" s="115" t="s">
        <v>88</v>
      </c>
      <c r="BQ1" s="115" t="s">
        <v>88</v>
      </c>
      <c r="BR1" s="115" t="s">
        <v>88</v>
      </c>
      <c r="BS1" s="115" t="s">
        <v>45</v>
      </c>
      <c r="BT1" s="115" t="s">
        <v>45</v>
      </c>
      <c r="BU1" s="115" t="s">
        <v>45</v>
      </c>
      <c r="BV1" s="115" t="s">
        <v>45</v>
      </c>
      <c r="BW1" s="115" t="s">
        <v>45</v>
      </c>
      <c r="BX1" s="115" t="s">
        <v>45</v>
      </c>
      <c r="BY1" s="115" t="s">
        <v>45</v>
      </c>
      <c r="BZ1" s="115" t="s">
        <v>45</v>
      </c>
      <c r="CA1" s="115" t="s">
        <v>45</v>
      </c>
      <c r="CB1" s="115" t="s">
        <v>45</v>
      </c>
      <c r="CC1" s="115" t="s">
        <v>45</v>
      </c>
      <c r="CD1" s="115" t="s">
        <v>45</v>
      </c>
      <c r="CE1" s="115" t="s">
        <v>45</v>
      </c>
      <c r="CF1" s="115" t="s">
        <v>45</v>
      </c>
      <c r="CG1" s="115" t="s">
        <v>45</v>
      </c>
      <c r="CH1" s="115" t="s">
        <v>45</v>
      </c>
      <c r="CI1" s="115" t="s">
        <v>45</v>
      </c>
      <c r="CJ1" s="115" t="s">
        <v>45</v>
      </c>
      <c r="CK1" s="115" t="s">
        <v>45</v>
      </c>
      <c r="CL1" s="115" t="s">
        <v>45</v>
      </c>
      <c r="CM1" s="115" t="s">
        <v>45</v>
      </c>
    </row>
    <row r="2" spans="1:91" ht="25.95" customHeight="1">
      <c r="B2" s="116"/>
      <c r="C2" s="117"/>
      <c r="D2" s="115" t="s">
        <v>237</v>
      </c>
      <c r="E2" s="115" t="s">
        <v>238</v>
      </c>
      <c r="F2" s="115" t="s">
        <v>239</v>
      </c>
      <c r="G2" s="115" t="s">
        <v>240</v>
      </c>
      <c r="H2" s="115" t="s">
        <v>169</v>
      </c>
      <c r="I2" s="115" t="s">
        <v>241</v>
      </c>
      <c r="J2" s="115" t="s">
        <v>242</v>
      </c>
      <c r="K2" s="115" t="s">
        <v>243</v>
      </c>
      <c r="L2" s="115" t="s">
        <v>244</v>
      </c>
      <c r="M2" s="115" t="s">
        <v>245</v>
      </c>
      <c r="N2" s="115" t="s">
        <v>246</v>
      </c>
      <c r="O2" s="115" t="s">
        <v>163</v>
      </c>
      <c r="P2" s="115" t="s">
        <v>170</v>
      </c>
      <c r="Q2" s="115" t="s">
        <v>171</v>
      </c>
      <c r="R2" s="115" t="s">
        <v>172</v>
      </c>
      <c r="S2" s="115" t="s">
        <v>173</v>
      </c>
      <c r="T2" s="115" t="s">
        <v>174</v>
      </c>
      <c r="U2" s="115" t="s">
        <v>175</v>
      </c>
      <c r="V2" s="115" t="s">
        <v>176</v>
      </c>
      <c r="W2" s="115" t="s">
        <v>158</v>
      </c>
      <c r="X2" s="115" t="s">
        <v>201</v>
      </c>
      <c r="Y2" s="115" t="s">
        <v>202</v>
      </c>
      <c r="Z2" s="115" t="s">
        <v>203</v>
      </c>
      <c r="AA2" s="115" t="s">
        <v>204</v>
      </c>
      <c r="AB2" s="115" t="s">
        <v>160</v>
      </c>
      <c r="AC2" s="115" t="s">
        <v>205</v>
      </c>
      <c r="AD2" s="115" t="s">
        <v>206</v>
      </c>
      <c r="AE2" s="115" t="s">
        <v>207</v>
      </c>
      <c r="AF2" s="115" t="s">
        <v>208</v>
      </c>
      <c r="AG2" s="115" t="s">
        <v>209</v>
      </c>
      <c r="AH2" s="115" t="s">
        <v>210</v>
      </c>
      <c r="AI2" s="115" t="s">
        <v>211</v>
      </c>
      <c r="AJ2" s="115" t="s">
        <v>212</v>
      </c>
      <c r="AK2" s="115" t="s">
        <v>213</v>
      </c>
      <c r="AL2" s="115" t="s">
        <v>221</v>
      </c>
      <c r="AM2" s="115" t="s">
        <v>222</v>
      </c>
      <c r="AN2" s="115" t="s">
        <v>223</v>
      </c>
      <c r="AO2" s="115" t="s">
        <v>224</v>
      </c>
      <c r="AP2" s="115" t="s">
        <v>225</v>
      </c>
      <c r="AQ2" s="115" t="s">
        <v>226</v>
      </c>
      <c r="AR2" s="115" t="s">
        <v>162</v>
      </c>
      <c r="AS2" s="115" t="s">
        <v>227</v>
      </c>
      <c r="AT2" s="115" t="s">
        <v>228</v>
      </c>
      <c r="AU2" s="115" t="s">
        <v>229</v>
      </c>
      <c r="AV2" s="115" t="s">
        <v>230</v>
      </c>
      <c r="AW2" s="115" t="s">
        <v>231</v>
      </c>
      <c r="AX2" s="115" t="s">
        <v>168</v>
      </c>
      <c r="AY2" s="115" t="s">
        <v>232</v>
      </c>
      <c r="AZ2" s="115" t="s">
        <v>233</v>
      </c>
      <c r="BA2" s="115" t="s">
        <v>234</v>
      </c>
      <c r="BB2" s="115" t="s">
        <v>235</v>
      </c>
      <c r="BC2" s="115" t="s">
        <v>236</v>
      </c>
      <c r="BD2" s="115" t="s">
        <v>214</v>
      </c>
      <c r="BE2" s="115" t="s">
        <v>215</v>
      </c>
      <c r="BF2" s="115" t="s">
        <v>216</v>
      </c>
      <c r="BG2" s="115" t="s">
        <v>217</v>
      </c>
      <c r="BH2" s="115" t="s">
        <v>218</v>
      </c>
      <c r="BI2" s="115" t="s">
        <v>167</v>
      </c>
      <c r="BJ2" s="115" t="s">
        <v>161</v>
      </c>
      <c r="BK2" s="115" t="s">
        <v>219</v>
      </c>
      <c r="BL2" s="115" t="s">
        <v>220</v>
      </c>
      <c r="BM2" s="115" t="s">
        <v>177</v>
      </c>
      <c r="BN2" s="115" t="s">
        <v>178</v>
      </c>
      <c r="BO2" s="115" t="s">
        <v>179</v>
      </c>
      <c r="BP2" s="115" t="s">
        <v>180</v>
      </c>
      <c r="BQ2" s="115" t="s">
        <v>181</v>
      </c>
      <c r="BR2" s="115" t="s">
        <v>182</v>
      </c>
      <c r="BS2" s="115" t="s">
        <v>183</v>
      </c>
      <c r="BT2" s="115" t="s">
        <v>184</v>
      </c>
      <c r="BU2" s="115" t="s">
        <v>185</v>
      </c>
      <c r="BV2" s="115" t="s">
        <v>186</v>
      </c>
      <c r="BW2" s="115" t="s">
        <v>159</v>
      </c>
      <c r="BX2" s="115" t="s">
        <v>187</v>
      </c>
      <c r="BY2" s="115" t="s">
        <v>188</v>
      </c>
      <c r="BZ2" s="115" t="s">
        <v>189</v>
      </c>
      <c r="CA2" s="115" t="s">
        <v>190</v>
      </c>
      <c r="CB2" s="115" t="s">
        <v>191</v>
      </c>
      <c r="CC2" s="115" t="s">
        <v>192</v>
      </c>
      <c r="CD2" s="115" t="s">
        <v>193</v>
      </c>
      <c r="CE2" s="115" t="s">
        <v>194</v>
      </c>
      <c r="CF2" s="115" t="s">
        <v>195</v>
      </c>
      <c r="CG2" s="115" t="s">
        <v>196</v>
      </c>
      <c r="CH2" s="115" t="s">
        <v>197</v>
      </c>
      <c r="CI2" s="115" t="s">
        <v>198</v>
      </c>
      <c r="CJ2" s="115" t="s">
        <v>199</v>
      </c>
      <c r="CK2" s="115" t="s">
        <v>200</v>
      </c>
      <c r="CL2" s="115" t="s">
        <v>165</v>
      </c>
      <c r="CM2" s="115" t="s">
        <v>166</v>
      </c>
    </row>
    <row r="3" spans="1:91" ht="25.95" customHeight="1">
      <c r="B3" s="118" t="s">
        <v>293</v>
      </c>
      <c r="C3" s="118" t="s">
        <v>294</v>
      </c>
      <c r="D3" s="119" t="s">
        <v>371</v>
      </c>
      <c r="E3" s="119" t="s">
        <v>372</v>
      </c>
      <c r="F3" s="119" t="s">
        <v>373</v>
      </c>
      <c r="G3" s="119" t="s">
        <v>374</v>
      </c>
      <c r="H3" s="119" t="s">
        <v>375</v>
      </c>
      <c r="I3" s="119" t="s">
        <v>376</v>
      </c>
      <c r="J3" s="119" t="s">
        <v>377</v>
      </c>
      <c r="K3" s="119" t="s">
        <v>378</v>
      </c>
      <c r="L3" s="119" t="s">
        <v>379</v>
      </c>
      <c r="M3" s="119" t="s">
        <v>380</v>
      </c>
      <c r="N3" s="119" t="s">
        <v>381</v>
      </c>
      <c r="O3" s="119" t="s">
        <v>382</v>
      </c>
      <c r="P3" s="119" t="s">
        <v>295</v>
      </c>
      <c r="Q3" s="119" t="s">
        <v>296</v>
      </c>
      <c r="R3" s="119" t="s">
        <v>297</v>
      </c>
      <c r="S3" s="119" t="s">
        <v>298</v>
      </c>
      <c r="T3" s="119" t="s">
        <v>299</v>
      </c>
      <c r="U3" s="119" t="s">
        <v>300</v>
      </c>
      <c r="V3" s="119" t="s">
        <v>301</v>
      </c>
      <c r="W3" s="119" t="s">
        <v>302</v>
      </c>
      <c r="X3" s="119" t="s">
        <v>330</v>
      </c>
      <c r="Y3" s="119" t="s">
        <v>331</v>
      </c>
      <c r="Z3" s="119" t="s">
        <v>332</v>
      </c>
      <c r="AA3" s="119" t="s">
        <v>333</v>
      </c>
      <c r="AB3" s="119" t="s">
        <v>334</v>
      </c>
      <c r="AC3" s="119" t="s">
        <v>335</v>
      </c>
      <c r="AD3" s="119" t="s">
        <v>336</v>
      </c>
      <c r="AE3" s="119" t="s">
        <v>337</v>
      </c>
      <c r="AF3" s="119" t="s">
        <v>338</v>
      </c>
      <c r="AG3" s="119" t="s">
        <v>339</v>
      </c>
      <c r="AH3" s="119" t="s">
        <v>340</v>
      </c>
      <c r="AI3" s="119" t="s">
        <v>341</v>
      </c>
      <c r="AJ3" s="119" t="s">
        <v>342</v>
      </c>
      <c r="AK3" s="119" t="s">
        <v>343</v>
      </c>
      <c r="AL3" s="119" t="s">
        <v>353</v>
      </c>
      <c r="AM3" s="119" t="s">
        <v>354</v>
      </c>
      <c r="AN3" s="119" t="s">
        <v>355</v>
      </c>
      <c r="AO3" s="119" t="s">
        <v>356</v>
      </c>
      <c r="AP3" s="119" t="s">
        <v>357</v>
      </c>
      <c r="AQ3" s="119" t="s">
        <v>358</v>
      </c>
      <c r="AR3" s="119" t="s">
        <v>359</v>
      </c>
      <c r="AS3" s="119" t="s">
        <v>360</v>
      </c>
      <c r="AT3" s="119" t="s">
        <v>361</v>
      </c>
      <c r="AU3" s="119" t="s">
        <v>1355</v>
      </c>
      <c r="AV3" s="119" t="s">
        <v>363</v>
      </c>
      <c r="AW3" s="119" t="s">
        <v>1354</v>
      </c>
      <c r="AX3" s="119" t="s">
        <v>365</v>
      </c>
      <c r="AY3" s="119" t="s">
        <v>366</v>
      </c>
      <c r="AZ3" s="119" t="s">
        <v>367</v>
      </c>
      <c r="BA3" s="119" t="s">
        <v>368</v>
      </c>
      <c r="BB3" s="119" t="s">
        <v>369</v>
      </c>
      <c r="BC3" s="119" t="s">
        <v>370</v>
      </c>
      <c r="BD3" s="119" t="s">
        <v>344</v>
      </c>
      <c r="BE3" s="119" t="s">
        <v>345</v>
      </c>
      <c r="BF3" s="119" t="s">
        <v>346</v>
      </c>
      <c r="BG3" s="119" t="s">
        <v>347</v>
      </c>
      <c r="BH3" s="119" t="s">
        <v>348</v>
      </c>
      <c r="BI3" s="119" t="s">
        <v>349</v>
      </c>
      <c r="BJ3" s="119" t="s">
        <v>350</v>
      </c>
      <c r="BK3" s="119" t="s">
        <v>351</v>
      </c>
      <c r="BL3" s="119" t="s">
        <v>352</v>
      </c>
      <c r="BM3" s="119" t="s">
        <v>303</v>
      </c>
      <c r="BN3" s="119" t="s">
        <v>304</v>
      </c>
      <c r="BO3" s="119" t="s">
        <v>305</v>
      </c>
      <c r="BP3" s="119" t="s">
        <v>306</v>
      </c>
      <c r="BQ3" s="119" t="s">
        <v>307</v>
      </c>
      <c r="BR3" s="119" t="s">
        <v>308</v>
      </c>
      <c r="BS3" s="119" t="s">
        <v>309</v>
      </c>
      <c r="BT3" s="119" t="s">
        <v>310</v>
      </c>
      <c r="BU3" s="119" t="s">
        <v>311</v>
      </c>
      <c r="BV3" s="119" t="s">
        <v>312</v>
      </c>
      <c r="BW3" s="119" t="s">
        <v>313</v>
      </c>
      <c r="BX3" s="119" t="s">
        <v>314</v>
      </c>
      <c r="BY3" s="119" t="s">
        <v>315</v>
      </c>
      <c r="BZ3" s="119" t="s">
        <v>316</v>
      </c>
      <c r="CA3" s="119" t="s">
        <v>317</v>
      </c>
      <c r="CB3" s="119" t="s">
        <v>318</v>
      </c>
      <c r="CC3" s="119" t="s">
        <v>319</v>
      </c>
      <c r="CD3" s="119" t="s">
        <v>320</v>
      </c>
      <c r="CE3" s="119" t="s">
        <v>321</v>
      </c>
      <c r="CF3" s="119" t="s">
        <v>322</v>
      </c>
      <c r="CG3" s="119" t="s">
        <v>323</v>
      </c>
      <c r="CH3" s="119" t="s">
        <v>324</v>
      </c>
      <c r="CI3" s="119" t="s">
        <v>325</v>
      </c>
      <c r="CJ3" s="119" t="s">
        <v>326</v>
      </c>
      <c r="CK3" s="119" t="s">
        <v>327</v>
      </c>
      <c r="CL3" s="119" t="s">
        <v>328</v>
      </c>
      <c r="CM3" s="119" t="s">
        <v>329</v>
      </c>
    </row>
    <row r="4" spans="1:91" ht="21" hidden="1">
      <c r="A4" s="120"/>
      <c r="B4" s="220" t="s">
        <v>722</v>
      </c>
      <c r="C4" s="121" t="s">
        <v>1187</v>
      </c>
      <c r="D4" s="184">
        <v>150000</v>
      </c>
      <c r="E4" s="184"/>
      <c r="F4" s="184"/>
      <c r="G4" s="184"/>
      <c r="H4" s="184"/>
      <c r="I4" s="184"/>
      <c r="J4" s="184"/>
      <c r="K4" s="184"/>
      <c r="L4" s="184"/>
      <c r="M4" s="184"/>
      <c r="N4" s="184"/>
      <c r="O4" s="184"/>
      <c r="P4" s="184"/>
      <c r="Q4" s="184"/>
      <c r="R4" s="184"/>
      <c r="S4" s="184"/>
      <c r="T4" s="184"/>
      <c r="U4" s="184"/>
      <c r="V4" s="184"/>
      <c r="W4" s="184"/>
      <c r="X4" s="184">
        <v>1311064.02</v>
      </c>
      <c r="Y4" s="184"/>
      <c r="Z4" s="184"/>
      <c r="AA4" s="184"/>
      <c r="AB4" s="184"/>
      <c r="AC4" s="184"/>
      <c r="AD4" s="184"/>
      <c r="AE4" s="184"/>
      <c r="AF4" s="184"/>
      <c r="AG4" s="184"/>
      <c r="AH4" s="184"/>
      <c r="AI4" s="184"/>
      <c r="AJ4" s="184"/>
      <c r="AK4" s="184"/>
      <c r="AL4" s="184"/>
      <c r="AM4" s="184"/>
      <c r="AN4" s="184"/>
      <c r="AO4" s="184"/>
      <c r="AP4" s="184"/>
      <c r="AQ4" s="184"/>
      <c r="AR4" s="184"/>
      <c r="AS4" s="184"/>
      <c r="AT4" s="184"/>
      <c r="AU4" s="184"/>
      <c r="AV4" s="184"/>
      <c r="AW4" s="184"/>
      <c r="AX4" s="184"/>
      <c r="AY4" s="184"/>
      <c r="AZ4" s="184"/>
      <c r="BA4" s="184"/>
      <c r="BB4" s="184"/>
      <c r="BC4" s="184"/>
      <c r="BD4" s="184"/>
      <c r="BE4" s="184"/>
      <c r="BF4" s="184"/>
      <c r="BG4" s="184"/>
      <c r="BH4" s="184"/>
      <c r="BI4" s="184"/>
      <c r="BJ4" s="184"/>
      <c r="BK4" s="184"/>
      <c r="BL4" s="184"/>
      <c r="BM4" s="184"/>
      <c r="BN4" s="184"/>
      <c r="BO4" s="184"/>
      <c r="BP4" s="184"/>
      <c r="BQ4" s="184"/>
      <c r="BR4" s="184"/>
      <c r="BS4" s="184"/>
      <c r="BT4" s="184"/>
      <c r="BU4" s="184"/>
      <c r="BV4" s="184"/>
      <c r="BW4" s="184"/>
      <c r="BX4" s="184"/>
      <c r="BY4" s="184"/>
      <c r="BZ4" s="184"/>
      <c r="CA4" s="184"/>
      <c r="CB4" s="184"/>
      <c r="CC4" s="184"/>
      <c r="CD4" s="184"/>
      <c r="CE4" s="184"/>
      <c r="CF4" s="184"/>
      <c r="CG4" s="184"/>
      <c r="CH4" s="184"/>
      <c r="CI4" s="184"/>
      <c r="CJ4" s="184"/>
      <c r="CK4" s="184"/>
      <c r="CL4" s="184"/>
      <c r="CM4" s="184"/>
    </row>
    <row r="5" spans="1:91" ht="21" hidden="1">
      <c r="A5" s="120"/>
      <c r="B5" s="220" t="s">
        <v>723</v>
      </c>
      <c r="C5" s="121" t="s">
        <v>1188</v>
      </c>
      <c r="D5" s="184">
        <v>22855.66</v>
      </c>
      <c r="E5" s="184"/>
      <c r="F5" s="184"/>
      <c r="G5" s="184"/>
      <c r="H5" s="184"/>
      <c r="I5" s="184"/>
      <c r="J5" s="184"/>
      <c r="K5" s="184"/>
      <c r="L5" s="184"/>
      <c r="M5" s="184"/>
      <c r="N5" s="184"/>
      <c r="O5" s="184"/>
      <c r="P5" s="184"/>
      <c r="Q5" s="184"/>
      <c r="R5" s="184"/>
      <c r="S5" s="184"/>
      <c r="T5" s="184"/>
      <c r="U5" s="184"/>
      <c r="V5" s="184"/>
      <c r="W5" s="184"/>
      <c r="X5" s="184"/>
      <c r="Y5" s="184"/>
      <c r="Z5" s="184"/>
      <c r="AA5" s="184"/>
      <c r="AB5" s="184"/>
      <c r="AC5" s="184"/>
      <c r="AD5" s="184"/>
      <c r="AE5" s="184"/>
      <c r="AF5" s="184"/>
      <c r="AG5" s="184"/>
      <c r="AH5" s="184"/>
      <c r="AI5" s="184"/>
      <c r="AJ5" s="184"/>
      <c r="AK5" s="184"/>
      <c r="AL5" s="184"/>
      <c r="AM5" s="184"/>
      <c r="AN5" s="184"/>
      <c r="AO5" s="184"/>
      <c r="AP5" s="184"/>
      <c r="AQ5" s="184"/>
      <c r="AR5" s="184"/>
      <c r="AS5" s="184">
        <v>48600</v>
      </c>
      <c r="AT5" s="184"/>
      <c r="AU5" s="184"/>
      <c r="AV5" s="184"/>
      <c r="AW5" s="184"/>
      <c r="AX5" s="184"/>
      <c r="AY5" s="184"/>
      <c r="AZ5" s="184"/>
      <c r="BA5" s="184"/>
      <c r="BB5" s="184"/>
      <c r="BC5" s="184"/>
      <c r="BD5" s="184"/>
      <c r="BE5" s="184"/>
      <c r="BF5" s="184"/>
      <c r="BG5" s="184"/>
      <c r="BH5" s="184"/>
      <c r="BI5" s="184"/>
      <c r="BJ5" s="184"/>
      <c r="BK5" s="184"/>
      <c r="BL5" s="184"/>
      <c r="BM5" s="184"/>
      <c r="BN5" s="184"/>
      <c r="BO5" s="184"/>
      <c r="BP5" s="184"/>
      <c r="BQ5" s="184"/>
      <c r="BR5" s="184"/>
      <c r="BS5" s="186">
        <v>49876</v>
      </c>
      <c r="BT5" s="186"/>
      <c r="BU5" s="186"/>
      <c r="BV5" s="186"/>
      <c r="BW5" s="186"/>
      <c r="BX5" s="186"/>
      <c r="BY5" s="186"/>
      <c r="BZ5" s="186"/>
      <c r="CA5" s="186"/>
      <c r="CB5" s="186"/>
      <c r="CC5" s="186"/>
      <c r="CD5" s="186"/>
      <c r="CE5" s="186"/>
      <c r="CF5" s="186"/>
      <c r="CG5" s="186"/>
      <c r="CH5" s="186"/>
      <c r="CI5" s="186"/>
      <c r="CJ5" s="186"/>
      <c r="CK5" s="186"/>
      <c r="CL5" s="186"/>
      <c r="CM5" s="186"/>
    </row>
    <row r="6" spans="1:91" ht="21" hidden="1">
      <c r="A6" s="120"/>
      <c r="B6" s="220" t="s">
        <v>724</v>
      </c>
      <c r="C6" s="121" t="s">
        <v>383</v>
      </c>
      <c r="D6" s="184">
        <v>1800</v>
      </c>
      <c r="E6" s="184"/>
      <c r="F6" s="184"/>
      <c r="G6" s="184"/>
      <c r="H6" s="184"/>
      <c r="I6" s="184"/>
      <c r="J6" s="184"/>
      <c r="K6" s="184"/>
      <c r="L6" s="184"/>
      <c r="M6" s="184"/>
      <c r="N6" s="184"/>
      <c r="O6" s="184"/>
      <c r="P6" s="184">
        <v>9800</v>
      </c>
      <c r="Q6" s="184"/>
      <c r="R6" s="184"/>
      <c r="S6" s="184"/>
      <c r="T6" s="184"/>
      <c r="U6" s="184"/>
      <c r="V6" s="184"/>
      <c r="W6" s="184"/>
      <c r="X6" s="184">
        <v>9700</v>
      </c>
      <c r="Y6" s="184"/>
      <c r="Z6" s="184"/>
      <c r="AA6" s="184"/>
      <c r="AB6" s="184"/>
      <c r="AC6" s="184"/>
      <c r="AD6" s="184"/>
      <c r="AE6" s="184"/>
      <c r="AF6" s="184"/>
      <c r="AG6" s="184"/>
      <c r="AH6" s="184"/>
      <c r="AI6" s="184"/>
      <c r="AJ6" s="184"/>
      <c r="AK6" s="184"/>
      <c r="AL6" s="184">
        <v>5200</v>
      </c>
      <c r="AM6" s="184"/>
      <c r="AN6" s="184"/>
      <c r="AO6" s="184"/>
      <c r="AP6" s="184"/>
      <c r="AQ6" s="184"/>
      <c r="AR6" s="184"/>
      <c r="AS6" s="184"/>
      <c r="AT6" s="184"/>
      <c r="AU6" s="184"/>
      <c r="AV6" s="184"/>
      <c r="AW6" s="184"/>
      <c r="AX6" s="184"/>
      <c r="AY6" s="184"/>
      <c r="AZ6" s="184"/>
      <c r="BA6" s="184"/>
      <c r="BB6" s="184"/>
      <c r="BC6" s="184"/>
      <c r="BD6" s="184">
        <v>7200</v>
      </c>
      <c r="BE6" s="184"/>
      <c r="BF6" s="184"/>
      <c r="BG6" s="184"/>
      <c r="BH6" s="184"/>
      <c r="BI6" s="184"/>
      <c r="BJ6" s="184"/>
      <c r="BK6" s="184"/>
      <c r="BL6" s="184"/>
      <c r="BM6" s="184">
        <v>11600</v>
      </c>
      <c r="BN6" s="184"/>
      <c r="BO6" s="184"/>
      <c r="BP6" s="184"/>
      <c r="BQ6" s="184"/>
      <c r="BR6" s="184"/>
      <c r="BS6" s="186">
        <v>20400</v>
      </c>
      <c r="BT6" s="186"/>
      <c r="BU6" s="186"/>
      <c r="BV6" s="186"/>
      <c r="BW6" s="184"/>
      <c r="BX6" s="186"/>
      <c r="BY6" s="186"/>
      <c r="BZ6" s="186"/>
      <c r="CA6" s="186"/>
      <c r="CB6" s="186"/>
      <c r="CC6" s="186"/>
      <c r="CD6" s="186"/>
      <c r="CE6" s="186"/>
      <c r="CF6" s="186"/>
      <c r="CG6" s="186"/>
      <c r="CH6" s="186">
        <v>6114</v>
      </c>
      <c r="CI6" s="186"/>
      <c r="CJ6" s="186"/>
      <c r="CK6" s="186"/>
      <c r="CL6" s="186"/>
      <c r="CM6" s="186"/>
    </row>
    <row r="7" spans="1:91" ht="21" hidden="1">
      <c r="A7" s="120"/>
      <c r="B7" s="220" t="s">
        <v>725</v>
      </c>
      <c r="C7" s="121" t="s">
        <v>384</v>
      </c>
      <c r="D7" s="184"/>
      <c r="E7" s="184"/>
      <c r="F7" s="184"/>
      <c r="G7" s="184"/>
      <c r="H7" s="184"/>
      <c r="I7" s="184"/>
      <c r="J7" s="184"/>
      <c r="K7" s="184"/>
      <c r="L7" s="184"/>
      <c r="M7" s="184"/>
      <c r="N7" s="184"/>
      <c r="O7" s="184"/>
      <c r="P7" s="184"/>
      <c r="Q7" s="184"/>
      <c r="R7" s="184"/>
      <c r="S7" s="184"/>
      <c r="T7" s="184"/>
      <c r="U7" s="184"/>
      <c r="V7" s="184"/>
      <c r="W7" s="184"/>
      <c r="X7" s="184">
        <v>72000</v>
      </c>
      <c r="Y7" s="184"/>
      <c r="Z7" s="184"/>
      <c r="AA7" s="184"/>
      <c r="AB7" s="184"/>
      <c r="AC7" s="184"/>
      <c r="AD7" s="184"/>
      <c r="AE7" s="184"/>
      <c r="AF7" s="184"/>
      <c r="AG7" s="184"/>
      <c r="AH7" s="184"/>
      <c r="AI7" s="184"/>
      <c r="AJ7" s="184"/>
      <c r="AK7" s="184"/>
      <c r="AL7" s="184">
        <v>13500</v>
      </c>
      <c r="AM7" s="184"/>
      <c r="AN7" s="184"/>
      <c r="AO7" s="184"/>
      <c r="AP7" s="184"/>
      <c r="AQ7" s="184"/>
      <c r="AR7" s="184"/>
      <c r="AS7" s="184"/>
      <c r="AT7" s="184"/>
      <c r="AU7" s="184"/>
      <c r="AV7" s="184"/>
      <c r="AW7" s="184"/>
      <c r="AX7" s="184"/>
      <c r="AY7" s="184"/>
      <c r="AZ7" s="184"/>
      <c r="BA7" s="184"/>
      <c r="BB7" s="184"/>
      <c r="BC7" s="184"/>
      <c r="BD7" s="184"/>
      <c r="BE7" s="184"/>
      <c r="BF7" s="184"/>
      <c r="BG7" s="184"/>
      <c r="BH7" s="184"/>
      <c r="BI7" s="184"/>
      <c r="BJ7" s="184"/>
      <c r="BK7" s="184"/>
      <c r="BL7" s="184"/>
      <c r="BM7" s="184"/>
      <c r="BN7" s="184"/>
      <c r="BO7" s="184"/>
      <c r="BP7" s="184"/>
      <c r="BQ7" s="184"/>
      <c r="BR7" s="184"/>
      <c r="BS7" s="186"/>
      <c r="BT7" s="186"/>
      <c r="BU7" s="186"/>
      <c r="BV7" s="186"/>
      <c r="BW7" s="186"/>
      <c r="BX7" s="186"/>
      <c r="BY7" s="186"/>
      <c r="BZ7" s="186"/>
      <c r="CA7" s="186"/>
      <c r="CB7" s="186"/>
      <c r="CC7" s="186"/>
      <c r="CD7" s="186"/>
      <c r="CE7" s="186"/>
      <c r="CF7" s="184"/>
      <c r="CG7" s="184"/>
      <c r="CH7" s="186"/>
      <c r="CI7" s="186"/>
      <c r="CJ7" s="186"/>
      <c r="CK7" s="186"/>
      <c r="CL7" s="184"/>
      <c r="CM7" s="184"/>
    </row>
    <row r="8" spans="1:91" ht="21" hidden="1">
      <c r="A8" s="120"/>
      <c r="B8" s="220" t="s">
        <v>726</v>
      </c>
      <c r="C8" s="121" t="s">
        <v>385</v>
      </c>
      <c r="D8" s="184">
        <v>256975</v>
      </c>
      <c r="E8" s="184"/>
      <c r="F8" s="184"/>
      <c r="G8" s="184"/>
      <c r="H8" s="184"/>
      <c r="I8" s="184"/>
      <c r="J8" s="184"/>
      <c r="K8" s="184"/>
      <c r="L8" s="184"/>
      <c r="M8" s="184"/>
      <c r="N8" s="184"/>
      <c r="O8" s="184"/>
      <c r="P8" s="184"/>
      <c r="Q8" s="184"/>
      <c r="R8" s="184"/>
      <c r="S8" s="184"/>
      <c r="T8" s="184"/>
      <c r="U8" s="184"/>
      <c r="V8" s="184"/>
      <c r="W8" s="184"/>
      <c r="X8" s="184"/>
      <c r="Y8" s="184"/>
      <c r="Z8" s="184"/>
      <c r="AA8" s="184"/>
      <c r="AB8" s="184"/>
      <c r="AC8" s="184"/>
      <c r="AD8" s="184"/>
      <c r="AE8" s="184"/>
      <c r="AF8" s="184"/>
      <c r="AG8" s="184"/>
      <c r="AH8" s="184"/>
      <c r="AI8" s="184"/>
      <c r="AJ8" s="184"/>
      <c r="AK8" s="184"/>
      <c r="AL8" s="184">
        <v>322000</v>
      </c>
      <c r="AM8" s="184"/>
      <c r="AN8" s="184"/>
      <c r="AO8" s="184"/>
      <c r="AP8" s="184"/>
      <c r="AQ8" s="184"/>
      <c r="AR8" s="184"/>
      <c r="AS8" s="184"/>
      <c r="AT8" s="184"/>
      <c r="AU8" s="184"/>
      <c r="AV8" s="184"/>
      <c r="AW8" s="184"/>
      <c r="AX8" s="184"/>
      <c r="AY8" s="184"/>
      <c r="AZ8" s="184"/>
      <c r="BA8" s="184"/>
      <c r="BB8" s="184"/>
      <c r="BC8" s="184"/>
      <c r="BD8" s="184">
        <v>3000</v>
      </c>
      <c r="BE8" s="184"/>
      <c r="BF8" s="184"/>
      <c r="BG8" s="184"/>
      <c r="BH8" s="184"/>
      <c r="BI8" s="184"/>
      <c r="BJ8" s="184"/>
      <c r="BK8" s="184"/>
      <c r="BL8" s="184"/>
      <c r="BM8" s="184"/>
      <c r="BN8" s="184"/>
      <c r="BO8" s="184"/>
      <c r="BP8" s="184"/>
      <c r="BQ8" s="184"/>
      <c r="BR8" s="184"/>
      <c r="BS8" s="186">
        <v>452792</v>
      </c>
      <c r="BT8" s="186"/>
      <c r="BU8" s="186"/>
      <c r="BV8" s="186"/>
      <c r="BW8" s="184"/>
      <c r="BX8" s="186"/>
      <c r="BY8" s="186"/>
      <c r="BZ8" s="186"/>
      <c r="CA8" s="186"/>
      <c r="CB8" s="186"/>
      <c r="CC8" s="186"/>
      <c r="CD8" s="186"/>
      <c r="CE8" s="186"/>
      <c r="CF8" s="184"/>
      <c r="CG8" s="184"/>
      <c r="CH8" s="186"/>
      <c r="CI8" s="186"/>
      <c r="CJ8" s="186"/>
      <c r="CK8" s="186"/>
      <c r="CL8" s="184"/>
      <c r="CM8" s="186"/>
    </row>
    <row r="9" spans="1:91" ht="21" hidden="1">
      <c r="A9" s="120"/>
      <c r="B9" s="220" t="s">
        <v>727</v>
      </c>
      <c r="C9" s="121" t="s">
        <v>386</v>
      </c>
      <c r="D9" s="184"/>
      <c r="E9" s="184"/>
      <c r="F9" s="184"/>
      <c r="G9" s="184"/>
      <c r="H9" s="184"/>
      <c r="I9" s="184"/>
      <c r="J9" s="184"/>
      <c r="K9" s="184"/>
      <c r="L9" s="184"/>
      <c r="M9" s="184"/>
      <c r="N9" s="184"/>
      <c r="O9" s="184"/>
      <c r="P9" s="184">
        <v>1239.42</v>
      </c>
      <c r="Q9" s="184"/>
      <c r="R9" s="184"/>
      <c r="S9" s="184"/>
      <c r="T9" s="184"/>
      <c r="U9" s="184"/>
      <c r="V9" s="184"/>
      <c r="W9" s="184"/>
      <c r="X9" s="184"/>
      <c r="Y9" s="184"/>
      <c r="Z9" s="184"/>
      <c r="AA9" s="184"/>
      <c r="AB9" s="184"/>
      <c r="AC9" s="184"/>
      <c r="AD9" s="184"/>
      <c r="AE9" s="184"/>
      <c r="AF9" s="184"/>
      <c r="AG9" s="184"/>
      <c r="AH9" s="184"/>
      <c r="AI9" s="184"/>
      <c r="AJ9" s="184"/>
      <c r="AK9" s="184"/>
      <c r="AL9" s="184"/>
      <c r="AM9" s="184"/>
      <c r="AN9" s="184"/>
      <c r="AO9" s="184"/>
      <c r="AP9" s="184"/>
      <c r="AQ9" s="184"/>
      <c r="AR9" s="184"/>
      <c r="AS9" s="184">
        <v>1643.18</v>
      </c>
      <c r="AT9" s="184">
        <v>32925.699999999997</v>
      </c>
      <c r="AU9" s="184"/>
      <c r="AV9" s="184"/>
      <c r="AW9" s="184"/>
      <c r="AX9" s="184"/>
      <c r="AY9" s="184"/>
      <c r="AZ9" s="184"/>
      <c r="BA9" s="184"/>
      <c r="BB9" s="184">
        <v>111.43</v>
      </c>
      <c r="BC9" s="184"/>
      <c r="BD9" s="184">
        <v>3922.02</v>
      </c>
      <c r="BE9" s="184">
        <v>0</v>
      </c>
      <c r="BF9" s="184"/>
      <c r="BG9" s="184"/>
      <c r="BH9" s="184">
        <v>7774.74</v>
      </c>
      <c r="BI9" s="184"/>
      <c r="BJ9" s="184"/>
      <c r="BK9" s="184"/>
      <c r="BL9" s="184"/>
      <c r="BM9" s="184">
        <v>1144.1400000000001</v>
      </c>
      <c r="BN9" s="184"/>
      <c r="BO9" s="184"/>
      <c r="BP9" s="184"/>
      <c r="BQ9" s="184"/>
      <c r="BR9" s="184"/>
      <c r="BS9" s="186">
        <v>63869.58</v>
      </c>
      <c r="BT9" s="186">
        <v>867.92</v>
      </c>
      <c r="BU9" s="186"/>
      <c r="BV9" s="186"/>
      <c r="BW9" s="186"/>
      <c r="BX9" s="186"/>
      <c r="BY9" s="186"/>
      <c r="BZ9" s="186"/>
      <c r="CA9" s="186"/>
      <c r="CB9" s="186"/>
      <c r="CC9" s="186"/>
      <c r="CD9" s="186"/>
      <c r="CE9" s="186"/>
      <c r="CF9" s="186"/>
      <c r="CG9" s="186"/>
      <c r="CH9" s="186"/>
      <c r="CI9" s="186"/>
      <c r="CJ9" s="186"/>
      <c r="CK9" s="186"/>
      <c r="CL9" s="186"/>
      <c r="CM9" s="186"/>
    </row>
    <row r="10" spans="1:91" ht="21" hidden="1">
      <c r="A10" s="120"/>
      <c r="B10" s="220" t="s">
        <v>728</v>
      </c>
      <c r="C10" s="121" t="s">
        <v>387</v>
      </c>
      <c r="D10" s="184"/>
      <c r="E10" s="184"/>
      <c r="F10" s="184"/>
      <c r="G10" s="184"/>
      <c r="H10" s="184"/>
      <c r="I10" s="184"/>
      <c r="J10" s="184"/>
      <c r="K10" s="184"/>
      <c r="L10" s="184"/>
      <c r="M10" s="184"/>
      <c r="N10" s="184"/>
      <c r="O10" s="184"/>
      <c r="P10" s="184">
        <v>7500</v>
      </c>
      <c r="Q10" s="184"/>
      <c r="R10" s="184"/>
      <c r="S10" s="184"/>
      <c r="T10" s="184"/>
      <c r="U10" s="184"/>
      <c r="V10" s="184"/>
      <c r="W10" s="184"/>
      <c r="X10" s="184"/>
      <c r="Y10" s="184"/>
      <c r="Z10" s="184"/>
      <c r="AA10" s="184"/>
      <c r="AB10" s="184"/>
      <c r="AC10" s="184"/>
      <c r="AD10" s="184"/>
      <c r="AE10" s="184"/>
      <c r="AF10" s="184"/>
      <c r="AG10" s="184"/>
      <c r="AH10" s="184"/>
      <c r="AI10" s="184"/>
      <c r="AJ10" s="184"/>
      <c r="AK10" s="184"/>
      <c r="AL10" s="184"/>
      <c r="AM10" s="184"/>
      <c r="AN10" s="184"/>
      <c r="AO10" s="184"/>
      <c r="AP10" s="184"/>
      <c r="AQ10" s="184"/>
      <c r="AR10" s="184"/>
      <c r="AS10" s="184"/>
      <c r="AT10" s="184"/>
      <c r="AU10" s="184"/>
      <c r="AV10" s="184"/>
      <c r="AW10" s="184"/>
      <c r="AX10" s="184"/>
      <c r="AY10" s="184"/>
      <c r="AZ10" s="184"/>
      <c r="BA10" s="184"/>
      <c r="BB10" s="184"/>
      <c r="BC10" s="184"/>
      <c r="BD10" s="184"/>
      <c r="BE10" s="184"/>
      <c r="BF10" s="184"/>
      <c r="BG10" s="184"/>
      <c r="BH10" s="184"/>
      <c r="BI10" s="184"/>
      <c r="BJ10" s="184"/>
      <c r="BK10" s="184"/>
      <c r="BL10" s="184"/>
      <c r="BM10" s="184"/>
      <c r="BN10" s="184"/>
      <c r="BO10" s="184"/>
      <c r="BP10" s="184"/>
      <c r="BQ10" s="184"/>
      <c r="BR10" s="184"/>
      <c r="BS10" s="186"/>
      <c r="BT10" s="186"/>
      <c r="BU10" s="186"/>
      <c r="BV10" s="186"/>
      <c r="BW10" s="184"/>
      <c r="BX10" s="186"/>
      <c r="BY10" s="186"/>
      <c r="BZ10" s="186"/>
      <c r="CA10" s="186"/>
      <c r="CB10" s="186"/>
      <c r="CC10" s="186"/>
      <c r="CD10" s="186"/>
      <c r="CE10" s="186"/>
      <c r="CF10" s="186"/>
      <c r="CG10" s="186"/>
      <c r="CH10" s="186"/>
      <c r="CI10" s="186"/>
      <c r="CJ10" s="186"/>
      <c r="CK10" s="186"/>
      <c r="CL10" s="186"/>
      <c r="CM10" s="186"/>
    </row>
    <row r="11" spans="1:91" ht="21" hidden="1">
      <c r="A11" s="120"/>
      <c r="B11" s="220" t="s">
        <v>729</v>
      </c>
      <c r="C11" s="121" t="s">
        <v>388</v>
      </c>
      <c r="D11" s="184"/>
      <c r="E11" s="184"/>
      <c r="F11" s="184"/>
      <c r="G11" s="184"/>
      <c r="H11" s="184"/>
      <c r="I11" s="184"/>
      <c r="J11" s="184"/>
      <c r="K11" s="184"/>
      <c r="L11" s="184"/>
      <c r="M11" s="184"/>
      <c r="N11" s="184"/>
      <c r="O11" s="184"/>
      <c r="P11" s="184">
        <v>141640</v>
      </c>
      <c r="Q11" s="184"/>
      <c r="R11" s="184"/>
      <c r="S11" s="184"/>
      <c r="T11" s="184"/>
      <c r="U11" s="184"/>
      <c r="V11" s="184"/>
      <c r="W11" s="184"/>
      <c r="X11" s="184"/>
      <c r="Y11" s="184"/>
      <c r="Z11" s="184"/>
      <c r="AA11" s="184"/>
      <c r="AB11" s="184">
        <v>1400</v>
      </c>
      <c r="AC11" s="184"/>
      <c r="AD11" s="184"/>
      <c r="AE11" s="184"/>
      <c r="AF11" s="184"/>
      <c r="AG11" s="184"/>
      <c r="AH11" s="184"/>
      <c r="AI11" s="184"/>
      <c r="AJ11" s="184"/>
      <c r="AK11" s="184"/>
      <c r="AL11" s="184"/>
      <c r="AM11" s="184"/>
      <c r="AN11" s="184"/>
      <c r="AO11" s="184"/>
      <c r="AP11" s="184"/>
      <c r="AQ11" s="184"/>
      <c r="AR11" s="184"/>
      <c r="AS11" s="184"/>
      <c r="AT11" s="184"/>
      <c r="AU11" s="184"/>
      <c r="AV11" s="184"/>
      <c r="AW11" s="184"/>
      <c r="AX11" s="184"/>
      <c r="AY11" s="184"/>
      <c r="AZ11" s="184"/>
      <c r="BA11" s="184"/>
      <c r="BB11" s="184">
        <v>71500</v>
      </c>
      <c r="BC11" s="184"/>
      <c r="BD11" s="184">
        <v>514000</v>
      </c>
      <c r="BE11" s="184"/>
      <c r="BF11" s="184"/>
      <c r="BG11" s="184"/>
      <c r="BH11" s="184"/>
      <c r="BI11" s="184"/>
      <c r="BJ11" s="184"/>
      <c r="BK11" s="184"/>
      <c r="BL11" s="184"/>
      <c r="BM11" s="184"/>
      <c r="BN11" s="184"/>
      <c r="BO11" s="184"/>
      <c r="BP11" s="184"/>
      <c r="BQ11" s="184"/>
      <c r="BR11" s="184"/>
      <c r="BS11" s="186"/>
      <c r="BT11" s="186"/>
      <c r="BU11" s="186"/>
      <c r="BV11" s="186"/>
      <c r="BW11" s="186"/>
      <c r="BX11" s="186"/>
      <c r="BY11" s="186"/>
      <c r="BZ11" s="186"/>
      <c r="CA11" s="186"/>
      <c r="CB11" s="186"/>
      <c r="CC11" s="186"/>
      <c r="CD11" s="186"/>
      <c r="CE11" s="186"/>
      <c r="CF11" s="186"/>
      <c r="CG11" s="186"/>
      <c r="CH11" s="186"/>
      <c r="CI11" s="186"/>
      <c r="CJ11" s="186"/>
      <c r="CK11" s="186"/>
      <c r="CL11" s="186"/>
      <c r="CM11" s="186"/>
    </row>
    <row r="12" spans="1:91" ht="21" hidden="1">
      <c r="A12" s="120"/>
      <c r="B12" s="220" t="s">
        <v>730</v>
      </c>
      <c r="C12" s="121" t="s">
        <v>389</v>
      </c>
      <c r="D12" s="184">
        <v>24521.74</v>
      </c>
      <c r="E12" s="184"/>
      <c r="F12" s="184"/>
      <c r="G12" s="184"/>
      <c r="H12" s="184"/>
      <c r="I12" s="184"/>
      <c r="J12" s="184"/>
      <c r="K12" s="184"/>
      <c r="L12" s="184"/>
      <c r="M12" s="184"/>
      <c r="N12" s="184"/>
      <c r="O12" s="184"/>
      <c r="P12" s="184">
        <v>52153.74</v>
      </c>
      <c r="Q12" s="184"/>
      <c r="R12" s="184"/>
      <c r="S12" s="184"/>
      <c r="T12" s="184"/>
      <c r="U12" s="184"/>
      <c r="V12" s="184"/>
      <c r="W12" s="184"/>
      <c r="X12" s="184">
        <v>45954.11</v>
      </c>
      <c r="Y12" s="184"/>
      <c r="Z12" s="184"/>
      <c r="AA12" s="184"/>
      <c r="AB12" s="184"/>
      <c r="AC12" s="184"/>
      <c r="AD12" s="184"/>
      <c r="AE12" s="184"/>
      <c r="AF12" s="184"/>
      <c r="AG12" s="184"/>
      <c r="AH12" s="184"/>
      <c r="AI12" s="184"/>
      <c r="AJ12" s="184"/>
      <c r="AK12" s="184"/>
      <c r="AL12" s="184">
        <v>3546932.79</v>
      </c>
      <c r="AM12" s="184"/>
      <c r="AN12" s="184"/>
      <c r="AO12" s="184"/>
      <c r="AP12" s="184"/>
      <c r="AQ12" s="184"/>
      <c r="AR12" s="184"/>
      <c r="AS12" s="184">
        <v>12335.23</v>
      </c>
      <c r="AT12" s="184"/>
      <c r="AU12" s="184"/>
      <c r="AV12" s="184"/>
      <c r="AW12" s="184"/>
      <c r="AX12" s="184"/>
      <c r="AY12" s="184"/>
      <c r="AZ12" s="184"/>
      <c r="BA12" s="184"/>
      <c r="BB12" s="184">
        <v>7576.99</v>
      </c>
      <c r="BC12" s="184"/>
      <c r="BD12" s="184"/>
      <c r="BE12" s="184"/>
      <c r="BF12" s="184"/>
      <c r="BG12" s="184"/>
      <c r="BH12" s="184"/>
      <c r="BI12" s="184"/>
      <c r="BJ12" s="184"/>
      <c r="BK12" s="184"/>
      <c r="BL12" s="184"/>
      <c r="BM12" s="184">
        <v>10714.07</v>
      </c>
      <c r="BN12" s="184"/>
      <c r="BO12" s="184"/>
      <c r="BP12" s="184"/>
      <c r="BQ12" s="184"/>
      <c r="BR12" s="184"/>
      <c r="BS12" s="186">
        <v>627405.99</v>
      </c>
      <c r="BT12" s="186"/>
      <c r="BU12" s="186"/>
      <c r="BV12" s="186"/>
      <c r="BW12" s="184"/>
      <c r="BX12" s="186"/>
      <c r="BY12" s="186"/>
      <c r="BZ12" s="186"/>
      <c r="CA12" s="186"/>
      <c r="CB12" s="186"/>
      <c r="CC12" s="186"/>
      <c r="CD12" s="186"/>
      <c r="CE12" s="186"/>
      <c r="CF12" s="186"/>
      <c r="CG12" s="186"/>
      <c r="CH12" s="186"/>
      <c r="CI12" s="186"/>
      <c r="CJ12" s="186"/>
      <c r="CK12" s="186"/>
      <c r="CL12" s="186"/>
      <c r="CM12" s="186"/>
    </row>
    <row r="13" spans="1:91" ht="21" hidden="1">
      <c r="A13" s="120"/>
      <c r="B13" s="220" t="s">
        <v>731</v>
      </c>
      <c r="C13" s="121" t="s">
        <v>390</v>
      </c>
      <c r="D13" s="184"/>
      <c r="E13" s="184"/>
      <c r="F13" s="184"/>
      <c r="G13" s="184"/>
      <c r="H13" s="184"/>
      <c r="I13" s="184"/>
      <c r="J13" s="184"/>
      <c r="K13" s="184"/>
      <c r="L13" s="184"/>
      <c r="M13" s="184"/>
      <c r="N13" s="184"/>
      <c r="O13" s="184"/>
      <c r="P13" s="184"/>
      <c r="Q13" s="184"/>
      <c r="R13" s="184"/>
      <c r="S13" s="184"/>
      <c r="T13" s="184"/>
      <c r="U13" s="184"/>
      <c r="V13" s="184"/>
      <c r="W13" s="184"/>
      <c r="X13" s="184"/>
      <c r="Y13" s="184"/>
      <c r="Z13" s="184"/>
      <c r="AA13" s="184"/>
      <c r="AB13" s="184"/>
      <c r="AC13" s="184"/>
      <c r="AD13" s="184"/>
      <c r="AE13" s="184"/>
      <c r="AF13" s="184"/>
      <c r="AG13" s="184"/>
      <c r="AH13" s="184"/>
      <c r="AI13" s="184"/>
      <c r="AJ13" s="184"/>
      <c r="AK13" s="184"/>
      <c r="AL13" s="184"/>
      <c r="AM13" s="184"/>
      <c r="AN13" s="184"/>
      <c r="AO13" s="184"/>
      <c r="AP13" s="184"/>
      <c r="AQ13" s="184"/>
      <c r="AR13" s="184"/>
      <c r="AS13" s="184"/>
      <c r="AT13" s="184"/>
      <c r="AU13" s="184"/>
      <c r="AV13" s="184"/>
      <c r="AW13" s="184"/>
      <c r="AX13" s="184"/>
      <c r="AY13" s="184"/>
      <c r="AZ13" s="184"/>
      <c r="BA13" s="184"/>
      <c r="BB13" s="184"/>
      <c r="BC13" s="184"/>
      <c r="BD13" s="184"/>
      <c r="BE13" s="184"/>
      <c r="BF13" s="184"/>
      <c r="BG13" s="184"/>
      <c r="BH13" s="184"/>
      <c r="BI13" s="184"/>
      <c r="BJ13" s="184"/>
      <c r="BK13" s="184"/>
      <c r="BL13" s="184"/>
      <c r="BM13" s="184"/>
      <c r="BN13" s="184"/>
      <c r="BO13" s="184"/>
      <c r="BP13" s="184"/>
      <c r="BQ13" s="184"/>
      <c r="BR13" s="184"/>
      <c r="BS13" s="186"/>
      <c r="BT13" s="186"/>
      <c r="BU13" s="186"/>
      <c r="BV13" s="184"/>
      <c r="BW13" s="184"/>
      <c r="BX13" s="184"/>
      <c r="BY13" s="186"/>
      <c r="BZ13" s="184"/>
      <c r="CA13" s="184"/>
      <c r="CB13" s="186"/>
      <c r="CC13" s="186"/>
      <c r="CD13" s="186"/>
      <c r="CE13" s="186"/>
      <c r="CF13" s="184"/>
      <c r="CG13" s="184"/>
      <c r="CH13" s="184"/>
      <c r="CI13" s="186"/>
      <c r="CJ13" s="184"/>
      <c r="CK13" s="186"/>
      <c r="CL13" s="184"/>
      <c r="CM13" s="186"/>
    </row>
    <row r="14" spans="1:91" ht="21" hidden="1">
      <c r="A14" s="120"/>
      <c r="B14" s="220" t="s">
        <v>732</v>
      </c>
      <c r="C14" s="121" t="s">
        <v>391</v>
      </c>
      <c r="D14" s="184"/>
      <c r="E14" s="184"/>
      <c r="F14" s="184"/>
      <c r="G14" s="184"/>
      <c r="H14" s="184"/>
      <c r="I14" s="184"/>
      <c r="J14" s="184"/>
      <c r="K14" s="184"/>
      <c r="L14" s="184"/>
      <c r="M14" s="184"/>
      <c r="N14" s="184"/>
      <c r="O14" s="184"/>
      <c r="P14" s="184"/>
      <c r="Q14" s="184"/>
      <c r="R14" s="184"/>
      <c r="S14" s="184"/>
      <c r="T14" s="184"/>
      <c r="U14" s="184"/>
      <c r="V14" s="184"/>
      <c r="W14" s="184"/>
      <c r="X14" s="184"/>
      <c r="Y14" s="184"/>
      <c r="Z14" s="184"/>
      <c r="AA14" s="184"/>
      <c r="AB14" s="184"/>
      <c r="AC14" s="184"/>
      <c r="AD14" s="184"/>
      <c r="AE14" s="184"/>
      <c r="AF14" s="184"/>
      <c r="AG14" s="184"/>
      <c r="AH14" s="184"/>
      <c r="AI14" s="184"/>
      <c r="AJ14" s="184"/>
      <c r="AK14" s="184"/>
      <c r="AL14" s="184"/>
      <c r="AM14" s="184"/>
      <c r="AN14" s="184"/>
      <c r="AO14" s="184"/>
      <c r="AP14" s="184"/>
      <c r="AQ14" s="184"/>
      <c r="AR14" s="184"/>
      <c r="AS14" s="184"/>
      <c r="AT14" s="184"/>
      <c r="AU14" s="184"/>
      <c r="AV14" s="184"/>
      <c r="AW14" s="184"/>
      <c r="AX14" s="184"/>
      <c r="AY14" s="184"/>
      <c r="AZ14" s="184"/>
      <c r="BA14" s="184"/>
      <c r="BB14" s="184"/>
      <c r="BC14" s="184"/>
      <c r="BD14" s="184"/>
      <c r="BE14" s="184"/>
      <c r="BF14" s="184"/>
      <c r="BG14" s="184"/>
      <c r="BH14" s="184"/>
      <c r="BI14" s="184"/>
      <c r="BJ14" s="184"/>
      <c r="BK14" s="184"/>
      <c r="BL14" s="184"/>
      <c r="BM14" s="184"/>
      <c r="BN14" s="184"/>
      <c r="BO14" s="184"/>
      <c r="BP14" s="184"/>
      <c r="BQ14" s="184"/>
      <c r="BR14" s="184"/>
      <c r="BS14" s="186"/>
      <c r="BT14" s="186"/>
      <c r="BU14" s="184"/>
      <c r="BV14" s="184"/>
      <c r="BW14" s="184"/>
      <c r="BX14" s="184"/>
      <c r="BY14" s="186"/>
      <c r="BZ14" s="184"/>
      <c r="CA14" s="184"/>
      <c r="CB14" s="186"/>
      <c r="CC14" s="184"/>
      <c r="CD14" s="186"/>
      <c r="CE14" s="186"/>
      <c r="CF14" s="184"/>
      <c r="CG14" s="184"/>
      <c r="CH14" s="186"/>
      <c r="CI14" s="186"/>
      <c r="CJ14" s="184"/>
      <c r="CK14" s="186"/>
      <c r="CL14" s="184"/>
      <c r="CM14" s="184"/>
    </row>
    <row r="15" spans="1:91" ht="21" hidden="1">
      <c r="A15" s="120">
        <v>15</v>
      </c>
      <c r="B15" s="220" t="s">
        <v>733</v>
      </c>
      <c r="C15" s="122" t="s">
        <v>1189</v>
      </c>
      <c r="D15" s="184"/>
      <c r="E15" s="184"/>
      <c r="F15" s="184"/>
      <c r="G15" s="184"/>
      <c r="H15" s="184"/>
      <c r="I15" s="184">
        <v>160246</v>
      </c>
      <c r="J15" s="184"/>
      <c r="K15" s="184"/>
      <c r="L15" s="184"/>
      <c r="M15" s="184"/>
      <c r="N15" s="184"/>
      <c r="O15" s="184"/>
      <c r="P15" s="184"/>
      <c r="Q15" s="184"/>
      <c r="R15" s="184"/>
      <c r="S15" s="184"/>
      <c r="T15" s="184"/>
      <c r="U15" s="184"/>
      <c r="V15" s="184"/>
      <c r="W15" s="184"/>
      <c r="X15" s="184"/>
      <c r="Y15" s="184"/>
      <c r="Z15" s="184"/>
      <c r="AA15" s="184"/>
      <c r="AB15" s="184"/>
      <c r="AC15" s="184"/>
      <c r="AD15" s="184"/>
      <c r="AE15" s="184"/>
      <c r="AF15" s="184"/>
      <c r="AG15" s="184"/>
      <c r="AH15" s="184"/>
      <c r="AI15" s="184"/>
      <c r="AJ15" s="184"/>
      <c r="AK15" s="184"/>
      <c r="AL15" s="184"/>
      <c r="AM15" s="184"/>
      <c r="AN15" s="184"/>
      <c r="AO15" s="184">
        <v>4898691</v>
      </c>
      <c r="AP15" s="184"/>
      <c r="AQ15" s="184"/>
      <c r="AR15" s="184"/>
      <c r="AS15" s="184"/>
      <c r="AT15" s="184"/>
      <c r="AU15" s="184"/>
      <c r="AV15" s="184"/>
      <c r="AW15" s="184"/>
      <c r="AX15" s="184"/>
      <c r="AY15" s="184"/>
      <c r="AZ15" s="184"/>
      <c r="BA15" s="184"/>
      <c r="BB15" s="184"/>
      <c r="BC15" s="184"/>
      <c r="BD15" s="184"/>
      <c r="BE15" s="184">
        <v>84867</v>
      </c>
      <c r="BF15" s="184"/>
      <c r="BG15" s="184"/>
      <c r="BH15" s="184"/>
      <c r="BI15" s="184"/>
      <c r="BJ15" s="184"/>
      <c r="BK15" s="184"/>
      <c r="BL15" s="184"/>
      <c r="BM15" s="184"/>
      <c r="BN15" s="184"/>
      <c r="BO15" s="184"/>
      <c r="BP15" s="184"/>
      <c r="BQ15" s="184"/>
      <c r="BR15" s="184"/>
      <c r="BS15" s="184"/>
      <c r="BT15" s="184"/>
      <c r="BU15" s="184"/>
      <c r="BV15" s="186"/>
      <c r="BW15" s="184"/>
      <c r="BX15" s="184"/>
      <c r="BY15" s="186"/>
      <c r="BZ15" s="184"/>
      <c r="CA15" s="184"/>
      <c r="CB15" s="184"/>
      <c r="CC15" s="184"/>
      <c r="CD15" s="186"/>
      <c r="CE15" s="184"/>
      <c r="CF15" s="184"/>
      <c r="CG15" s="184"/>
      <c r="CH15" s="184"/>
      <c r="CI15" s="184"/>
      <c r="CJ15" s="186"/>
      <c r="CK15" s="184"/>
      <c r="CL15" s="186"/>
      <c r="CM15" s="184"/>
    </row>
    <row r="16" spans="1:91" ht="21" hidden="1">
      <c r="A16" s="120">
        <v>15</v>
      </c>
      <c r="B16" s="220" t="s">
        <v>734</v>
      </c>
      <c r="C16" s="122" t="s">
        <v>1190</v>
      </c>
      <c r="D16" s="184"/>
      <c r="E16" s="184"/>
      <c r="F16" s="184"/>
      <c r="G16" s="184"/>
      <c r="H16" s="184"/>
      <c r="I16" s="184"/>
      <c r="J16" s="184"/>
      <c r="K16" s="184"/>
      <c r="L16" s="184"/>
      <c r="M16" s="184"/>
      <c r="N16" s="184"/>
      <c r="O16" s="184"/>
      <c r="P16" s="184"/>
      <c r="Q16" s="184"/>
      <c r="R16" s="184"/>
      <c r="S16" s="184"/>
      <c r="T16" s="184"/>
      <c r="U16" s="184"/>
      <c r="V16" s="184"/>
      <c r="W16" s="184"/>
      <c r="X16" s="184"/>
      <c r="Y16" s="184"/>
      <c r="Z16" s="184"/>
      <c r="AA16" s="184"/>
      <c r="AB16" s="184"/>
      <c r="AC16" s="184"/>
      <c r="AD16" s="184"/>
      <c r="AE16" s="184"/>
      <c r="AF16" s="184"/>
      <c r="AG16" s="184"/>
      <c r="AH16" s="184"/>
      <c r="AI16" s="184"/>
      <c r="AJ16" s="184"/>
      <c r="AK16" s="184"/>
      <c r="AL16" s="184"/>
      <c r="AM16" s="184"/>
      <c r="AN16" s="184"/>
      <c r="AO16" s="184"/>
      <c r="AP16" s="184"/>
      <c r="AQ16" s="184"/>
      <c r="AR16" s="184"/>
      <c r="AS16" s="184">
        <v>1200</v>
      </c>
      <c r="AT16" s="184"/>
      <c r="AU16" s="184"/>
      <c r="AV16" s="184"/>
      <c r="AW16" s="184"/>
      <c r="AX16" s="184"/>
      <c r="AY16" s="184"/>
      <c r="AZ16" s="184"/>
      <c r="BA16" s="184"/>
      <c r="BB16" s="184"/>
      <c r="BC16" s="184"/>
      <c r="BD16" s="184"/>
      <c r="BE16" s="184"/>
      <c r="BF16" s="184"/>
      <c r="BG16" s="184"/>
      <c r="BH16" s="184"/>
      <c r="BI16" s="184"/>
      <c r="BJ16" s="184"/>
      <c r="BK16" s="184"/>
      <c r="BL16" s="184"/>
      <c r="BM16" s="184"/>
      <c r="BN16" s="184"/>
      <c r="BO16" s="184"/>
      <c r="BP16" s="184"/>
      <c r="BQ16" s="184"/>
      <c r="BR16" s="184"/>
      <c r="BS16" s="184"/>
      <c r="BT16" s="184"/>
      <c r="BU16" s="184"/>
      <c r="BV16" s="186"/>
      <c r="BW16" s="184"/>
      <c r="BX16" s="184"/>
      <c r="BY16" s="184"/>
      <c r="BZ16" s="184"/>
      <c r="CA16" s="184"/>
      <c r="CB16" s="184"/>
      <c r="CC16" s="184"/>
      <c r="CD16" s="186"/>
      <c r="CE16" s="184"/>
      <c r="CF16" s="184"/>
      <c r="CG16" s="184"/>
      <c r="CH16" s="184"/>
      <c r="CI16" s="184"/>
      <c r="CJ16" s="186"/>
      <c r="CK16" s="184"/>
      <c r="CL16" s="186"/>
      <c r="CM16" s="184"/>
    </row>
    <row r="17" spans="1:91" ht="21" hidden="1">
      <c r="A17" s="120">
        <v>15</v>
      </c>
      <c r="B17" s="220" t="s">
        <v>735</v>
      </c>
      <c r="C17" s="122" t="s">
        <v>1191</v>
      </c>
      <c r="D17" s="184"/>
      <c r="E17" s="184"/>
      <c r="F17" s="184"/>
      <c r="G17" s="184"/>
      <c r="H17" s="184"/>
      <c r="I17" s="184"/>
      <c r="J17" s="184"/>
      <c r="K17" s="184"/>
      <c r="L17" s="184"/>
      <c r="M17" s="184"/>
      <c r="N17" s="184"/>
      <c r="O17" s="184"/>
      <c r="P17" s="184"/>
      <c r="Q17" s="184"/>
      <c r="R17" s="184"/>
      <c r="S17" s="184"/>
      <c r="T17" s="184"/>
      <c r="U17" s="184"/>
      <c r="V17" s="184"/>
      <c r="W17" s="184"/>
      <c r="X17" s="184"/>
      <c r="Y17" s="184"/>
      <c r="Z17" s="184"/>
      <c r="AA17" s="184"/>
      <c r="AB17" s="184"/>
      <c r="AC17" s="184"/>
      <c r="AD17" s="184"/>
      <c r="AE17" s="184"/>
      <c r="AF17" s="184"/>
      <c r="AG17" s="184"/>
      <c r="AH17" s="184"/>
      <c r="AI17" s="184"/>
      <c r="AJ17" s="184"/>
      <c r="AK17" s="184"/>
      <c r="AL17" s="184"/>
      <c r="AM17" s="184"/>
      <c r="AN17" s="184"/>
      <c r="AO17" s="184">
        <v>13549030</v>
      </c>
      <c r="AP17" s="184"/>
      <c r="AQ17" s="184"/>
      <c r="AR17" s="184"/>
      <c r="AS17" s="184"/>
      <c r="AT17" s="184"/>
      <c r="AU17" s="184"/>
      <c r="AV17" s="184"/>
      <c r="AW17" s="184"/>
      <c r="AX17" s="184"/>
      <c r="AY17" s="184"/>
      <c r="AZ17" s="184"/>
      <c r="BA17" s="184"/>
      <c r="BB17" s="184"/>
      <c r="BC17" s="184"/>
      <c r="BD17" s="184"/>
      <c r="BE17" s="184">
        <v>784000</v>
      </c>
      <c r="BF17" s="184"/>
      <c r="BG17" s="184"/>
      <c r="BH17" s="184"/>
      <c r="BI17" s="184"/>
      <c r="BJ17" s="184"/>
      <c r="BK17" s="184"/>
      <c r="BL17" s="184"/>
      <c r="BM17" s="184"/>
      <c r="BN17" s="184"/>
      <c r="BO17" s="184"/>
      <c r="BP17" s="184"/>
      <c r="BQ17" s="184"/>
      <c r="BR17" s="184"/>
      <c r="BS17" s="184"/>
      <c r="BT17" s="184"/>
      <c r="BU17" s="184"/>
      <c r="BV17" s="184"/>
      <c r="BW17" s="184">
        <v>2068030</v>
      </c>
      <c r="BX17" s="186"/>
      <c r="BY17" s="184"/>
      <c r="BZ17" s="184"/>
      <c r="CA17" s="184"/>
      <c r="CB17" s="184"/>
      <c r="CC17" s="184"/>
      <c r="CD17" s="186"/>
      <c r="CE17" s="184"/>
      <c r="CF17" s="184"/>
      <c r="CG17" s="184"/>
      <c r="CH17" s="184"/>
      <c r="CI17" s="184"/>
      <c r="CJ17" s="184"/>
      <c r="CK17" s="184"/>
      <c r="CL17" s="184"/>
      <c r="CM17" s="184"/>
    </row>
    <row r="18" spans="1:91" ht="21" hidden="1">
      <c r="A18" s="120">
        <v>15</v>
      </c>
      <c r="B18" s="220" t="s">
        <v>736</v>
      </c>
      <c r="C18" s="122" t="s">
        <v>1192</v>
      </c>
      <c r="D18" s="184"/>
      <c r="E18" s="184"/>
      <c r="F18" s="184"/>
      <c r="G18" s="184"/>
      <c r="H18" s="184">
        <v>303908</v>
      </c>
      <c r="I18" s="184"/>
      <c r="J18" s="184"/>
      <c r="K18" s="184">
        <v>263726.09999999998</v>
      </c>
      <c r="L18" s="184"/>
      <c r="M18" s="184"/>
      <c r="N18" s="184"/>
      <c r="O18" s="184"/>
      <c r="P18" s="184"/>
      <c r="Q18" s="184"/>
      <c r="R18" s="184"/>
      <c r="S18" s="184"/>
      <c r="T18" s="184"/>
      <c r="U18" s="184"/>
      <c r="V18" s="184"/>
      <c r="W18" s="184"/>
      <c r="X18" s="184"/>
      <c r="Y18" s="184"/>
      <c r="Z18" s="184"/>
      <c r="AA18" s="184"/>
      <c r="AB18" s="184"/>
      <c r="AC18" s="184"/>
      <c r="AD18" s="184"/>
      <c r="AE18" s="184"/>
      <c r="AF18" s="184"/>
      <c r="AG18" s="184"/>
      <c r="AH18" s="184"/>
      <c r="AI18" s="184"/>
      <c r="AJ18" s="184"/>
      <c r="AK18" s="184"/>
      <c r="AL18" s="184"/>
      <c r="AM18" s="184"/>
      <c r="AN18" s="184"/>
      <c r="AO18" s="184"/>
      <c r="AP18" s="184"/>
      <c r="AQ18" s="184"/>
      <c r="AR18" s="184"/>
      <c r="AS18" s="184">
        <v>20500</v>
      </c>
      <c r="AT18" s="184"/>
      <c r="AU18" s="184"/>
      <c r="AV18" s="184"/>
      <c r="AW18" s="184"/>
      <c r="AX18" s="184"/>
      <c r="AY18" s="184"/>
      <c r="AZ18" s="184"/>
      <c r="BA18" s="184"/>
      <c r="BB18" s="184"/>
      <c r="BC18" s="184"/>
      <c r="BD18" s="184"/>
      <c r="BE18" s="184"/>
      <c r="BF18" s="184"/>
      <c r="BG18" s="184"/>
      <c r="BH18" s="184"/>
      <c r="BI18" s="184"/>
      <c r="BJ18" s="184"/>
      <c r="BK18" s="184"/>
      <c r="BL18" s="184"/>
      <c r="BM18" s="184">
        <v>563092.76</v>
      </c>
      <c r="BN18" s="184"/>
      <c r="BO18" s="184"/>
      <c r="BP18" s="184"/>
      <c r="BQ18" s="184"/>
      <c r="BR18" s="184"/>
      <c r="BS18" s="184"/>
      <c r="BT18" s="184"/>
      <c r="BU18" s="184"/>
      <c r="BV18" s="184"/>
      <c r="BW18" s="184"/>
      <c r="BX18" s="184"/>
      <c r="BY18" s="184"/>
      <c r="BZ18" s="184"/>
      <c r="CA18" s="184"/>
      <c r="CB18" s="184"/>
      <c r="CC18" s="184"/>
      <c r="CD18" s="184"/>
      <c r="CE18" s="184"/>
      <c r="CF18" s="184"/>
      <c r="CG18" s="184"/>
      <c r="CH18" s="184"/>
      <c r="CI18" s="184"/>
      <c r="CJ18" s="184"/>
      <c r="CK18" s="184"/>
      <c r="CL18" s="184"/>
      <c r="CM18" s="184"/>
    </row>
    <row r="19" spans="1:91" ht="21" hidden="1">
      <c r="A19" s="120">
        <v>15</v>
      </c>
      <c r="B19" s="220" t="s">
        <v>737</v>
      </c>
      <c r="C19" s="122" t="s">
        <v>392</v>
      </c>
      <c r="D19" s="184"/>
      <c r="E19" s="184"/>
      <c r="F19" s="184"/>
      <c r="G19" s="184"/>
      <c r="H19" s="184"/>
      <c r="I19" s="184"/>
      <c r="J19" s="184"/>
      <c r="K19" s="184"/>
      <c r="L19" s="184"/>
      <c r="M19" s="184"/>
      <c r="N19" s="184"/>
      <c r="O19" s="184"/>
      <c r="P19" s="184"/>
      <c r="Q19" s="184"/>
      <c r="R19" s="184"/>
      <c r="S19" s="184"/>
      <c r="T19" s="184"/>
      <c r="U19" s="184"/>
      <c r="V19" s="184"/>
      <c r="W19" s="184"/>
      <c r="X19" s="184">
        <v>51100</v>
      </c>
      <c r="Y19" s="184"/>
      <c r="Z19" s="184"/>
      <c r="AA19" s="184"/>
      <c r="AB19" s="184"/>
      <c r="AC19" s="184"/>
      <c r="AD19" s="184"/>
      <c r="AE19" s="184"/>
      <c r="AF19" s="184"/>
      <c r="AG19" s="184"/>
      <c r="AH19" s="184"/>
      <c r="AI19" s="184"/>
      <c r="AJ19" s="184"/>
      <c r="AK19" s="184"/>
      <c r="AL19" s="184"/>
      <c r="AM19" s="184"/>
      <c r="AN19" s="184"/>
      <c r="AO19" s="184"/>
      <c r="AP19" s="184"/>
      <c r="AQ19" s="184"/>
      <c r="AR19" s="184"/>
      <c r="AS19" s="184"/>
      <c r="AT19" s="184"/>
      <c r="AU19" s="184"/>
      <c r="AV19" s="184"/>
      <c r="AW19" s="184"/>
      <c r="AX19" s="184"/>
      <c r="AY19" s="184"/>
      <c r="AZ19" s="184"/>
      <c r="BA19" s="184"/>
      <c r="BB19" s="184">
        <v>50480</v>
      </c>
      <c r="BC19" s="184"/>
      <c r="BD19" s="184">
        <v>1154169</v>
      </c>
      <c r="BE19" s="184"/>
      <c r="BF19" s="184">
        <v>32400</v>
      </c>
      <c r="BG19" s="184"/>
      <c r="BH19" s="184">
        <v>7000</v>
      </c>
      <c r="BI19" s="184"/>
      <c r="BJ19" s="184"/>
      <c r="BK19" s="184"/>
      <c r="BL19" s="184"/>
      <c r="BM19" s="184"/>
      <c r="BN19" s="184"/>
      <c r="BO19" s="184"/>
      <c r="BP19" s="184"/>
      <c r="BQ19" s="184"/>
      <c r="BR19" s="184"/>
      <c r="BS19" s="186">
        <v>349610</v>
      </c>
      <c r="BT19" s="186"/>
      <c r="BU19" s="186"/>
      <c r="BV19" s="186">
        <v>167795</v>
      </c>
      <c r="BW19" s="186"/>
      <c r="BX19" s="186"/>
      <c r="BY19" s="186">
        <v>51740</v>
      </c>
      <c r="BZ19" s="186"/>
      <c r="CA19" s="186"/>
      <c r="CB19" s="186"/>
      <c r="CC19" s="186"/>
      <c r="CD19" s="186"/>
      <c r="CE19" s="186">
        <v>212030</v>
      </c>
      <c r="CF19" s="186">
        <v>107476.41</v>
      </c>
      <c r="CG19" s="186"/>
      <c r="CH19" s="186"/>
      <c r="CI19" s="186"/>
      <c r="CJ19" s="186"/>
      <c r="CK19" s="186"/>
      <c r="CL19" s="186"/>
      <c r="CM19" s="186"/>
    </row>
    <row r="20" spans="1:91" ht="21" hidden="1">
      <c r="A20" s="120">
        <v>15</v>
      </c>
      <c r="B20" s="220" t="s">
        <v>738</v>
      </c>
      <c r="C20" s="122" t="s">
        <v>393</v>
      </c>
      <c r="D20" s="184">
        <v>255340</v>
      </c>
      <c r="E20" s="184"/>
      <c r="F20" s="184"/>
      <c r="G20" s="184"/>
      <c r="H20" s="184">
        <v>4000</v>
      </c>
      <c r="I20" s="184"/>
      <c r="J20" s="184"/>
      <c r="K20" s="184">
        <v>8150</v>
      </c>
      <c r="L20" s="184"/>
      <c r="M20" s="184"/>
      <c r="N20" s="184">
        <v>23800</v>
      </c>
      <c r="O20" s="184"/>
      <c r="P20" s="184">
        <v>1349064.45</v>
      </c>
      <c r="Q20" s="184"/>
      <c r="R20" s="184"/>
      <c r="S20" s="184"/>
      <c r="T20" s="184"/>
      <c r="U20" s="184"/>
      <c r="V20" s="184"/>
      <c r="W20" s="184"/>
      <c r="X20" s="184">
        <v>827559</v>
      </c>
      <c r="Y20" s="184"/>
      <c r="Z20" s="184"/>
      <c r="AA20" s="184"/>
      <c r="AB20" s="184"/>
      <c r="AC20" s="184"/>
      <c r="AD20" s="184"/>
      <c r="AE20" s="184"/>
      <c r="AF20" s="184"/>
      <c r="AG20" s="184"/>
      <c r="AH20" s="184"/>
      <c r="AI20" s="184"/>
      <c r="AJ20" s="184"/>
      <c r="AK20" s="184"/>
      <c r="AL20" s="184">
        <v>10251096</v>
      </c>
      <c r="AM20" s="184">
        <v>70550</v>
      </c>
      <c r="AN20" s="184">
        <v>13240</v>
      </c>
      <c r="AO20" s="184"/>
      <c r="AP20" s="184">
        <v>214320</v>
      </c>
      <c r="AQ20" s="184"/>
      <c r="AR20" s="184"/>
      <c r="AS20" s="184">
        <v>24250</v>
      </c>
      <c r="AT20" s="184"/>
      <c r="AU20" s="184"/>
      <c r="AV20" s="184">
        <v>16270</v>
      </c>
      <c r="AW20" s="184"/>
      <c r="AX20" s="184"/>
      <c r="AY20" s="184"/>
      <c r="AZ20" s="184"/>
      <c r="BA20" s="184"/>
      <c r="BB20" s="184"/>
      <c r="BC20" s="184"/>
      <c r="BD20" s="184">
        <v>1802895.5</v>
      </c>
      <c r="BE20" s="184">
        <v>26750</v>
      </c>
      <c r="BF20" s="184">
        <v>28940</v>
      </c>
      <c r="BG20" s="184">
        <v>46500</v>
      </c>
      <c r="BH20" s="184">
        <v>95904</v>
      </c>
      <c r="BI20" s="184"/>
      <c r="BJ20" s="184"/>
      <c r="BK20" s="184"/>
      <c r="BL20" s="184"/>
      <c r="BM20" s="184">
        <v>96290</v>
      </c>
      <c r="BN20" s="184"/>
      <c r="BO20" s="184">
        <v>8835</v>
      </c>
      <c r="BP20" s="184"/>
      <c r="BQ20" s="184"/>
      <c r="BR20" s="184">
        <v>33870</v>
      </c>
      <c r="BS20" s="186">
        <v>62275</v>
      </c>
      <c r="BT20" s="186">
        <v>43400</v>
      </c>
      <c r="BU20" s="186"/>
      <c r="BV20" s="186">
        <v>239305</v>
      </c>
      <c r="BW20" s="184"/>
      <c r="BX20" s="186"/>
      <c r="BY20" s="186">
        <v>180000</v>
      </c>
      <c r="BZ20" s="186">
        <v>3560</v>
      </c>
      <c r="CA20" s="186"/>
      <c r="CB20" s="186"/>
      <c r="CC20" s="186"/>
      <c r="CD20" s="186">
        <v>31035</v>
      </c>
      <c r="CE20" s="186"/>
      <c r="CF20" s="186"/>
      <c r="CG20" s="186"/>
      <c r="CH20" s="186">
        <v>10350</v>
      </c>
      <c r="CI20" s="186"/>
      <c r="CJ20" s="186"/>
      <c r="CK20" s="186">
        <v>8975</v>
      </c>
      <c r="CL20" s="186"/>
      <c r="CM20" s="186"/>
    </row>
    <row r="21" spans="1:91" ht="21" hidden="1">
      <c r="A21" s="120">
        <v>15</v>
      </c>
      <c r="B21" s="220" t="s">
        <v>739</v>
      </c>
      <c r="C21" s="122" t="s">
        <v>394</v>
      </c>
      <c r="D21" s="184">
        <v>3578991</v>
      </c>
      <c r="E21" s="184">
        <v>14500</v>
      </c>
      <c r="F21" s="184"/>
      <c r="G21" s="184"/>
      <c r="H21" s="184"/>
      <c r="I21" s="184"/>
      <c r="J21" s="184"/>
      <c r="K21" s="184">
        <v>9000</v>
      </c>
      <c r="L21" s="184"/>
      <c r="M21" s="184"/>
      <c r="N21" s="184">
        <v>26000</v>
      </c>
      <c r="O21" s="184"/>
      <c r="P21" s="184">
        <v>54395</v>
      </c>
      <c r="Q21" s="184"/>
      <c r="R21" s="184"/>
      <c r="S21" s="184"/>
      <c r="T21" s="184"/>
      <c r="U21" s="184"/>
      <c r="V21" s="184"/>
      <c r="W21" s="184"/>
      <c r="X21" s="184">
        <v>7407333</v>
      </c>
      <c r="Y21" s="184"/>
      <c r="Z21" s="184"/>
      <c r="AA21" s="184"/>
      <c r="AB21" s="184"/>
      <c r="AC21" s="184"/>
      <c r="AD21" s="184"/>
      <c r="AE21" s="184"/>
      <c r="AF21" s="184"/>
      <c r="AG21" s="184"/>
      <c r="AH21" s="184"/>
      <c r="AI21" s="184">
        <v>30700</v>
      </c>
      <c r="AJ21" s="184"/>
      <c r="AK21" s="184">
        <v>39500</v>
      </c>
      <c r="AL21" s="184">
        <v>2622540</v>
      </c>
      <c r="AM21" s="184"/>
      <c r="AN21" s="184"/>
      <c r="AO21" s="184"/>
      <c r="AP21" s="184"/>
      <c r="AQ21" s="184"/>
      <c r="AR21" s="184">
        <v>400</v>
      </c>
      <c r="AS21" s="184">
        <v>7950</v>
      </c>
      <c r="AT21" s="184"/>
      <c r="AU21" s="184">
        <v>7975</v>
      </c>
      <c r="AV21" s="184"/>
      <c r="AW21" s="184"/>
      <c r="AX21" s="184"/>
      <c r="AY21" s="184"/>
      <c r="AZ21" s="184"/>
      <c r="BA21" s="184">
        <v>400</v>
      </c>
      <c r="BB21" s="184">
        <v>343245</v>
      </c>
      <c r="BC21" s="184"/>
      <c r="BD21" s="184">
        <v>581225</v>
      </c>
      <c r="BE21" s="184">
        <v>61045</v>
      </c>
      <c r="BF21" s="184"/>
      <c r="BG21" s="184">
        <v>8900</v>
      </c>
      <c r="BH21" s="184">
        <v>70145</v>
      </c>
      <c r="BI21" s="184"/>
      <c r="BJ21" s="184">
        <v>7000</v>
      </c>
      <c r="BK21" s="184"/>
      <c r="BL21" s="184"/>
      <c r="BM21" s="184">
        <v>4491429.8</v>
      </c>
      <c r="BN21" s="184"/>
      <c r="BO21" s="184"/>
      <c r="BP21" s="184"/>
      <c r="BQ21" s="184"/>
      <c r="BR21" s="184"/>
      <c r="BS21" s="186">
        <v>4183113.58</v>
      </c>
      <c r="BT21" s="186"/>
      <c r="BU21" s="186"/>
      <c r="BV21" s="186">
        <v>425205</v>
      </c>
      <c r="BW21" s="186"/>
      <c r="BX21" s="186"/>
      <c r="BY21" s="186">
        <v>166895</v>
      </c>
      <c r="BZ21" s="186"/>
      <c r="CA21" s="186"/>
      <c r="CB21" s="186"/>
      <c r="CC21" s="186"/>
      <c r="CD21" s="186"/>
      <c r="CE21" s="186"/>
      <c r="CF21" s="186"/>
      <c r="CG21" s="186"/>
      <c r="CH21" s="186"/>
      <c r="CI21" s="186"/>
      <c r="CJ21" s="186"/>
      <c r="CK21" s="186"/>
      <c r="CL21" s="186"/>
      <c r="CM21" s="186"/>
    </row>
    <row r="22" spans="1:91" ht="21" hidden="1">
      <c r="A22" s="120">
        <v>15</v>
      </c>
      <c r="B22" s="220" t="s">
        <v>740</v>
      </c>
      <c r="C22" s="122" t="s">
        <v>395</v>
      </c>
      <c r="D22" s="184">
        <v>977255</v>
      </c>
      <c r="E22" s="184"/>
      <c r="F22" s="184">
        <v>610</v>
      </c>
      <c r="G22" s="184">
        <v>3110</v>
      </c>
      <c r="H22" s="184">
        <v>595</v>
      </c>
      <c r="I22" s="184">
        <v>32740</v>
      </c>
      <c r="J22" s="184"/>
      <c r="K22" s="184">
        <v>50260</v>
      </c>
      <c r="L22" s="184"/>
      <c r="M22" s="184">
        <v>78307</v>
      </c>
      <c r="N22" s="184">
        <v>123950</v>
      </c>
      <c r="O22" s="184"/>
      <c r="P22" s="184">
        <v>535150</v>
      </c>
      <c r="Q22" s="184">
        <v>5020</v>
      </c>
      <c r="R22" s="184">
        <v>46890</v>
      </c>
      <c r="S22" s="184">
        <v>24490</v>
      </c>
      <c r="T22" s="184">
        <v>74850</v>
      </c>
      <c r="U22" s="184">
        <v>82852.5</v>
      </c>
      <c r="V22" s="184">
        <v>87170</v>
      </c>
      <c r="W22" s="184"/>
      <c r="X22" s="184">
        <v>1264498.5</v>
      </c>
      <c r="Y22" s="184">
        <v>129380</v>
      </c>
      <c r="Z22" s="184">
        <v>74400</v>
      </c>
      <c r="AA22" s="184">
        <v>61197</v>
      </c>
      <c r="AB22" s="184"/>
      <c r="AC22" s="184">
        <v>77914</v>
      </c>
      <c r="AD22" s="184">
        <v>58154</v>
      </c>
      <c r="AE22" s="184">
        <v>168033</v>
      </c>
      <c r="AF22" s="184"/>
      <c r="AG22" s="184">
        <v>62120</v>
      </c>
      <c r="AH22" s="184">
        <v>54289.48</v>
      </c>
      <c r="AI22" s="184">
        <v>107425</v>
      </c>
      <c r="AJ22" s="184">
        <v>46115</v>
      </c>
      <c r="AK22" s="184">
        <v>26504</v>
      </c>
      <c r="AL22" s="184">
        <v>2449305.25</v>
      </c>
      <c r="AM22" s="184">
        <v>49635</v>
      </c>
      <c r="AN22" s="184">
        <v>56870</v>
      </c>
      <c r="AO22" s="184">
        <v>236961</v>
      </c>
      <c r="AP22" s="184"/>
      <c r="AQ22" s="184">
        <v>91495</v>
      </c>
      <c r="AR22" s="184">
        <v>30800</v>
      </c>
      <c r="AS22" s="184">
        <v>243252</v>
      </c>
      <c r="AT22" s="184"/>
      <c r="AU22" s="184"/>
      <c r="AV22" s="184">
        <v>70750</v>
      </c>
      <c r="AW22" s="184">
        <v>42020</v>
      </c>
      <c r="AX22" s="184">
        <v>49915</v>
      </c>
      <c r="AY22" s="184"/>
      <c r="AZ22" s="184"/>
      <c r="BA22" s="184"/>
      <c r="BB22" s="184">
        <v>619823</v>
      </c>
      <c r="BC22" s="184"/>
      <c r="BD22" s="184">
        <v>1436985</v>
      </c>
      <c r="BE22" s="184">
        <v>83815</v>
      </c>
      <c r="BF22" s="184">
        <v>48460</v>
      </c>
      <c r="BG22" s="184">
        <v>81741.5</v>
      </c>
      <c r="BH22" s="184">
        <v>1345003.75</v>
      </c>
      <c r="BI22" s="184">
        <v>73430</v>
      </c>
      <c r="BJ22" s="184">
        <v>97504</v>
      </c>
      <c r="BK22" s="184">
        <v>238354</v>
      </c>
      <c r="BL22" s="184">
        <v>53830</v>
      </c>
      <c r="BM22" s="184">
        <v>237650</v>
      </c>
      <c r="BN22" s="184">
        <v>93275</v>
      </c>
      <c r="BO22" s="184">
        <v>83018.5</v>
      </c>
      <c r="BP22" s="184">
        <v>94159</v>
      </c>
      <c r="BQ22" s="184">
        <v>76430</v>
      </c>
      <c r="BR22" s="184"/>
      <c r="BS22" s="186">
        <v>396867</v>
      </c>
      <c r="BT22" s="184">
        <v>47940</v>
      </c>
      <c r="BU22" s="184"/>
      <c r="BV22" s="184">
        <v>2490</v>
      </c>
      <c r="BW22" s="184">
        <v>30520</v>
      </c>
      <c r="BX22" s="186">
        <v>3100</v>
      </c>
      <c r="BY22" s="184">
        <v>169252</v>
      </c>
      <c r="BZ22" s="184">
        <v>310</v>
      </c>
      <c r="CA22" s="184"/>
      <c r="CB22" s="184"/>
      <c r="CC22" s="184"/>
      <c r="CD22" s="184">
        <v>37640</v>
      </c>
      <c r="CE22" s="184"/>
      <c r="CF22" s="184">
        <v>144685</v>
      </c>
      <c r="CG22" s="184"/>
      <c r="CH22" s="184">
        <v>34390</v>
      </c>
      <c r="CI22" s="186"/>
      <c r="CJ22" s="184"/>
      <c r="CK22" s="186">
        <v>95545</v>
      </c>
      <c r="CL22" s="184"/>
      <c r="CM22" s="184"/>
    </row>
    <row r="23" spans="1:91" ht="21" hidden="1">
      <c r="A23" s="120">
        <v>4</v>
      </c>
      <c r="B23" s="220" t="s">
        <v>741</v>
      </c>
      <c r="C23" s="123" t="s">
        <v>396</v>
      </c>
      <c r="D23" s="184">
        <v>1220450</v>
      </c>
      <c r="E23" s="184">
        <v>92100</v>
      </c>
      <c r="F23" s="184">
        <v>203950</v>
      </c>
      <c r="G23" s="184">
        <v>67200</v>
      </c>
      <c r="H23" s="184">
        <v>63800</v>
      </c>
      <c r="I23" s="184">
        <v>109450</v>
      </c>
      <c r="J23" s="184">
        <v>226350</v>
      </c>
      <c r="K23" s="184">
        <v>234250</v>
      </c>
      <c r="L23" s="184">
        <v>145450</v>
      </c>
      <c r="M23" s="184">
        <v>145100</v>
      </c>
      <c r="N23" s="184">
        <v>391650</v>
      </c>
      <c r="O23" s="184">
        <v>40500</v>
      </c>
      <c r="P23" s="184">
        <v>389350</v>
      </c>
      <c r="Q23" s="184">
        <v>229550</v>
      </c>
      <c r="R23" s="184">
        <v>157000</v>
      </c>
      <c r="S23" s="184">
        <v>98400</v>
      </c>
      <c r="T23" s="184">
        <v>87480</v>
      </c>
      <c r="U23" s="184">
        <v>66450</v>
      </c>
      <c r="V23" s="184">
        <v>323500</v>
      </c>
      <c r="W23" s="184">
        <v>65550</v>
      </c>
      <c r="X23" s="184">
        <v>1182270</v>
      </c>
      <c r="Y23" s="184">
        <v>193250</v>
      </c>
      <c r="Z23" s="184">
        <v>475900</v>
      </c>
      <c r="AA23" s="184">
        <v>384650</v>
      </c>
      <c r="AB23" s="184">
        <v>137250</v>
      </c>
      <c r="AC23" s="184">
        <v>122600</v>
      </c>
      <c r="AD23" s="184">
        <v>624150</v>
      </c>
      <c r="AE23" s="184">
        <v>525350</v>
      </c>
      <c r="AF23" s="184">
        <v>250350</v>
      </c>
      <c r="AG23" s="184">
        <v>118660</v>
      </c>
      <c r="AH23" s="184">
        <v>256300</v>
      </c>
      <c r="AI23" s="184">
        <v>201500</v>
      </c>
      <c r="AJ23" s="184">
        <v>124000</v>
      </c>
      <c r="AK23" s="184">
        <v>503450</v>
      </c>
      <c r="AL23" s="184">
        <v>824850</v>
      </c>
      <c r="AM23" s="184">
        <v>98250</v>
      </c>
      <c r="AN23" s="184">
        <v>103100</v>
      </c>
      <c r="AO23" s="184">
        <v>162950</v>
      </c>
      <c r="AP23" s="184">
        <v>303300</v>
      </c>
      <c r="AQ23" s="184">
        <v>393950</v>
      </c>
      <c r="AR23" s="184">
        <v>132250</v>
      </c>
      <c r="AS23" s="184">
        <v>960250</v>
      </c>
      <c r="AT23" s="184">
        <v>222950</v>
      </c>
      <c r="AU23" s="184">
        <v>268550</v>
      </c>
      <c r="AV23" s="184">
        <v>443700</v>
      </c>
      <c r="AW23" s="184">
        <v>463100</v>
      </c>
      <c r="AX23" s="184">
        <v>49350</v>
      </c>
      <c r="AY23" s="184">
        <v>64200</v>
      </c>
      <c r="AZ23" s="184">
        <v>106450</v>
      </c>
      <c r="BA23" s="184">
        <v>71000</v>
      </c>
      <c r="BB23" s="184">
        <v>785400</v>
      </c>
      <c r="BC23" s="184">
        <v>132750</v>
      </c>
      <c r="BD23" s="184">
        <v>458220</v>
      </c>
      <c r="BE23" s="184">
        <v>145500</v>
      </c>
      <c r="BF23" s="184">
        <v>85200</v>
      </c>
      <c r="BG23" s="184">
        <v>20350</v>
      </c>
      <c r="BH23" s="184">
        <v>152750</v>
      </c>
      <c r="BI23" s="184">
        <v>41900</v>
      </c>
      <c r="BJ23" s="184">
        <v>10250</v>
      </c>
      <c r="BK23" s="184">
        <v>141900</v>
      </c>
      <c r="BL23" s="184">
        <v>83750</v>
      </c>
      <c r="BM23" s="184">
        <v>807350</v>
      </c>
      <c r="BN23" s="184">
        <v>343100</v>
      </c>
      <c r="BO23" s="184">
        <v>215900</v>
      </c>
      <c r="BP23" s="184">
        <v>238800</v>
      </c>
      <c r="BQ23" s="184">
        <v>130950</v>
      </c>
      <c r="BR23" s="184">
        <v>107900</v>
      </c>
      <c r="BS23" s="186">
        <v>1707050</v>
      </c>
      <c r="BT23" s="184">
        <v>124800</v>
      </c>
      <c r="BU23" s="184">
        <v>145100</v>
      </c>
      <c r="BV23" s="184">
        <v>952400</v>
      </c>
      <c r="BW23" s="184"/>
      <c r="BX23" s="184">
        <v>102200</v>
      </c>
      <c r="BY23" s="184">
        <v>395450</v>
      </c>
      <c r="BZ23" s="184">
        <v>163200</v>
      </c>
      <c r="CA23" s="184">
        <v>110100</v>
      </c>
      <c r="CB23" s="186">
        <v>68400</v>
      </c>
      <c r="CC23" s="184">
        <v>71700</v>
      </c>
      <c r="CD23" s="186">
        <v>436700</v>
      </c>
      <c r="CE23" s="184">
        <v>46850</v>
      </c>
      <c r="CF23" s="186">
        <v>232200</v>
      </c>
      <c r="CG23" s="184">
        <v>162300</v>
      </c>
      <c r="CH23" s="184">
        <v>43700</v>
      </c>
      <c r="CI23" s="184">
        <v>104850</v>
      </c>
      <c r="CJ23" s="184">
        <v>40000</v>
      </c>
      <c r="CK23" s="186">
        <v>213150</v>
      </c>
      <c r="CL23" s="184">
        <v>37950</v>
      </c>
      <c r="CM23" s="186">
        <v>51150</v>
      </c>
    </row>
    <row r="24" spans="1:91" ht="21" hidden="1">
      <c r="A24" s="120">
        <v>19</v>
      </c>
      <c r="B24" s="220" t="s">
        <v>742</v>
      </c>
      <c r="C24" s="124" t="s">
        <v>1343</v>
      </c>
      <c r="D24" s="184">
        <v>10810378.49</v>
      </c>
      <c r="E24" s="184">
        <v>1781395.33</v>
      </c>
      <c r="F24" s="184">
        <v>347216.33</v>
      </c>
      <c r="G24" s="184">
        <v>401486.88</v>
      </c>
      <c r="H24" s="184">
        <v>574250.21</v>
      </c>
      <c r="I24" s="184">
        <v>2506051.42</v>
      </c>
      <c r="J24" s="184">
        <v>289796.45</v>
      </c>
      <c r="K24" s="184">
        <v>3840561.26</v>
      </c>
      <c r="L24" s="184">
        <v>2819670.27</v>
      </c>
      <c r="M24" s="184">
        <v>1420716.25</v>
      </c>
      <c r="N24" s="184">
        <v>3535468.44</v>
      </c>
      <c r="O24" s="184">
        <v>675547.37</v>
      </c>
      <c r="P24" s="184">
        <v>31720.62</v>
      </c>
      <c r="Q24" s="184">
        <v>128144.9</v>
      </c>
      <c r="R24" s="184">
        <v>274869.06</v>
      </c>
      <c r="S24" s="184">
        <v>4399121.2300000004</v>
      </c>
      <c r="T24" s="184">
        <v>42080.63</v>
      </c>
      <c r="U24" s="184">
        <v>213225.99</v>
      </c>
      <c r="V24" s="184">
        <v>691627.51</v>
      </c>
      <c r="W24" s="184">
        <v>96047.74</v>
      </c>
      <c r="X24" s="184">
        <v>1051409.33</v>
      </c>
      <c r="Y24" s="184">
        <v>168002.53</v>
      </c>
      <c r="Z24" s="184">
        <v>1847596.99</v>
      </c>
      <c r="AA24" s="184"/>
      <c r="AB24" s="184">
        <v>15963.08</v>
      </c>
      <c r="AC24" s="184">
        <v>126733.41</v>
      </c>
      <c r="AD24" s="184">
        <v>19250</v>
      </c>
      <c r="AE24" s="184">
        <v>3239516.25</v>
      </c>
      <c r="AF24" s="184"/>
      <c r="AG24" s="184">
        <v>154472.39000000001</v>
      </c>
      <c r="AH24" s="184">
        <v>154360.82</v>
      </c>
      <c r="AI24" s="184">
        <v>338716.23</v>
      </c>
      <c r="AJ24" s="184">
        <v>1907907.06</v>
      </c>
      <c r="AK24" s="184">
        <v>32768</v>
      </c>
      <c r="AL24" s="184">
        <v>1704460</v>
      </c>
      <c r="AM24" s="184">
        <v>885817.14</v>
      </c>
      <c r="AN24" s="184"/>
      <c r="AO24" s="184">
        <v>4332035.82</v>
      </c>
      <c r="AP24" s="184">
        <v>2639249.4700000002</v>
      </c>
      <c r="AQ24" s="184">
        <v>1877536.31</v>
      </c>
      <c r="AR24" s="184">
        <v>512090.06</v>
      </c>
      <c r="AS24" s="184">
        <v>4635795.58</v>
      </c>
      <c r="AT24" s="184">
        <v>55368.84</v>
      </c>
      <c r="AU24" s="184">
        <v>895544.31</v>
      </c>
      <c r="AV24" s="184">
        <v>205577.23</v>
      </c>
      <c r="AW24" s="184">
        <v>2123505.2000000002</v>
      </c>
      <c r="AX24" s="184">
        <v>28988.15</v>
      </c>
      <c r="AY24" s="184">
        <v>1154063.3500000001</v>
      </c>
      <c r="AZ24" s="184">
        <v>1721494.64</v>
      </c>
      <c r="BA24" s="184">
        <v>1220022.03</v>
      </c>
      <c r="BB24" s="184">
        <v>11964311.859999999</v>
      </c>
      <c r="BC24" s="184">
        <v>403402.9</v>
      </c>
      <c r="BD24" s="184">
        <v>12222779.98</v>
      </c>
      <c r="BE24" s="184"/>
      <c r="BF24" s="184"/>
      <c r="BG24" s="184"/>
      <c r="BH24" s="184"/>
      <c r="BI24" s="184">
        <v>1057066.47</v>
      </c>
      <c r="BJ24" s="184"/>
      <c r="BK24" s="184"/>
      <c r="BL24" s="184">
        <v>86873.7</v>
      </c>
      <c r="BM24" s="184"/>
      <c r="BN24" s="184"/>
      <c r="BO24" s="184">
        <v>152162.75</v>
      </c>
      <c r="BP24" s="184"/>
      <c r="BQ24" s="184"/>
      <c r="BR24" s="184"/>
      <c r="BS24" s="184">
        <v>89423596.260000005</v>
      </c>
      <c r="BT24" s="184"/>
      <c r="BU24" s="184"/>
      <c r="BV24" s="184">
        <v>2170062.4300000002</v>
      </c>
      <c r="BW24" s="184">
        <v>721385</v>
      </c>
      <c r="BX24" s="184">
        <v>196885.35</v>
      </c>
      <c r="BY24" s="184"/>
      <c r="BZ24" s="184">
        <v>335699.99</v>
      </c>
      <c r="CA24" s="184"/>
      <c r="CB24" s="184">
        <v>1031144.96</v>
      </c>
      <c r="CC24" s="184">
        <v>1409440.6</v>
      </c>
      <c r="CD24" s="184">
        <v>198447.33</v>
      </c>
      <c r="CE24" s="184">
        <v>3869.12</v>
      </c>
      <c r="CF24" s="184">
        <v>21647.8</v>
      </c>
      <c r="CG24" s="184">
        <v>1222965.6000000001</v>
      </c>
      <c r="CH24" s="184">
        <v>357959.94</v>
      </c>
      <c r="CI24" s="184"/>
      <c r="CJ24" s="184"/>
      <c r="CK24" s="184">
        <v>362709.48</v>
      </c>
      <c r="CL24" s="184">
        <v>5000</v>
      </c>
      <c r="CM24" s="184"/>
    </row>
    <row r="25" spans="1:91" ht="21" hidden="1">
      <c r="A25" s="120">
        <v>8</v>
      </c>
      <c r="B25" s="220" t="s">
        <v>743</v>
      </c>
      <c r="C25" s="125" t="s">
        <v>397</v>
      </c>
      <c r="D25" s="184">
        <v>2980.5</v>
      </c>
      <c r="E25" s="184"/>
      <c r="F25" s="184"/>
      <c r="G25" s="184"/>
      <c r="H25" s="184"/>
      <c r="I25" s="184"/>
      <c r="J25" s="184"/>
      <c r="K25" s="184">
        <v>37180</v>
      </c>
      <c r="L25" s="184"/>
      <c r="M25" s="184"/>
      <c r="N25" s="184">
        <v>9890</v>
      </c>
      <c r="O25" s="184"/>
      <c r="P25" s="184">
        <v>5499</v>
      </c>
      <c r="Q25" s="184"/>
      <c r="R25" s="184"/>
      <c r="S25" s="184"/>
      <c r="T25" s="184">
        <v>2392</v>
      </c>
      <c r="U25" s="184">
        <v>1425</v>
      </c>
      <c r="V25" s="184">
        <v>386</v>
      </c>
      <c r="W25" s="184"/>
      <c r="X25" s="184">
        <v>29445.5</v>
      </c>
      <c r="Y25" s="184"/>
      <c r="Z25" s="184">
        <v>21700</v>
      </c>
      <c r="AA25" s="184">
        <v>120319.5</v>
      </c>
      <c r="AB25" s="184"/>
      <c r="AC25" s="184">
        <v>3820</v>
      </c>
      <c r="AD25" s="184">
        <v>2650</v>
      </c>
      <c r="AE25" s="184">
        <v>387</v>
      </c>
      <c r="AF25" s="184">
        <v>9201</v>
      </c>
      <c r="AG25" s="184">
        <v>11000</v>
      </c>
      <c r="AH25" s="184">
        <v>1100</v>
      </c>
      <c r="AI25" s="184">
        <v>31205</v>
      </c>
      <c r="AJ25" s="184"/>
      <c r="AK25" s="184">
        <v>5018</v>
      </c>
      <c r="AL25" s="184">
        <v>932528.75</v>
      </c>
      <c r="AM25" s="184"/>
      <c r="AN25" s="184"/>
      <c r="AO25" s="184"/>
      <c r="AP25" s="184"/>
      <c r="AQ25" s="184"/>
      <c r="AR25" s="184"/>
      <c r="AS25" s="184"/>
      <c r="AT25" s="184"/>
      <c r="AU25" s="184"/>
      <c r="AV25" s="184"/>
      <c r="AW25" s="184"/>
      <c r="AX25" s="184"/>
      <c r="AY25" s="184"/>
      <c r="AZ25" s="184">
        <v>3540</v>
      </c>
      <c r="BA25" s="184">
        <v>21910</v>
      </c>
      <c r="BB25" s="184">
        <v>46413.25</v>
      </c>
      <c r="BC25" s="184">
        <v>3130</v>
      </c>
      <c r="BD25" s="184">
        <v>1113954</v>
      </c>
      <c r="BE25" s="184"/>
      <c r="BF25" s="184"/>
      <c r="BG25" s="184">
        <v>1860</v>
      </c>
      <c r="BH25" s="184">
        <v>110777.25</v>
      </c>
      <c r="BI25" s="184">
        <v>650</v>
      </c>
      <c r="BJ25" s="184"/>
      <c r="BK25" s="184"/>
      <c r="BL25" s="184">
        <v>21711</v>
      </c>
      <c r="BM25" s="184"/>
      <c r="BN25" s="184">
        <v>250</v>
      </c>
      <c r="BO25" s="184"/>
      <c r="BP25" s="184"/>
      <c r="BQ25" s="184"/>
      <c r="BR25" s="184"/>
      <c r="BS25" s="184">
        <v>917335.05</v>
      </c>
      <c r="BT25" s="186"/>
      <c r="BU25" s="186"/>
      <c r="BV25" s="186">
        <v>388</v>
      </c>
      <c r="BW25" s="184"/>
      <c r="BX25" s="186">
        <v>813</v>
      </c>
      <c r="BY25" s="186"/>
      <c r="BZ25" s="186">
        <v>390</v>
      </c>
      <c r="CA25" s="186"/>
      <c r="CB25" s="186"/>
      <c r="CC25" s="184"/>
      <c r="CD25" s="186"/>
      <c r="CE25" s="186">
        <v>5350</v>
      </c>
      <c r="CF25" s="186"/>
      <c r="CG25" s="184"/>
      <c r="CH25" s="184"/>
      <c r="CI25" s="186"/>
      <c r="CJ25" s="184"/>
      <c r="CK25" s="186">
        <v>1200</v>
      </c>
      <c r="CL25" s="186"/>
      <c r="CM25" s="184"/>
    </row>
    <row r="26" spans="1:91" ht="21" hidden="1">
      <c r="A26" s="120">
        <v>8</v>
      </c>
      <c r="B26" s="220" t="s">
        <v>744</v>
      </c>
      <c r="C26" s="125" t="s">
        <v>398</v>
      </c>
      <c r="D26" s="184">
        <v>1832844.25</v>
      </c>
      <c r="E26" s="184"/>
      <c r="F26" s="184"/>
      <c r="G26" s="184">
        <v>63473</v>
      </c>
      <c r="H26" s="184"/>
      <c r="I26" s="184">
        <v>31227</v>
      </c>
      <c r="J26" s="184">
        <v>47424</v>
      </c>
      <c r="K26" s="184">
        <v>42189.5</v>
      </c>
      <c r="L26" s="184">
        <v>4469</v>
      </c>
      <c r="M26" s="184"/>
      <c r="N26" s="184">
        <v>161321</v>
      </c>
      <c r="O26" s="184"/>
      <c r="P26" s="184">
        <v>884883</v>
      </c>
      <c r="Q26" s="184"/>
      <c r="R26" s="184">
        <v>36272</v>
      </c>
      <c r="S26" s="184">
        <v>303596</v>
      </c>
      <c r="T26" s="184">
        <v>10264</v>
      </c>
      <c r="U26" s="184">
        <v>120591</v>
      </c>
      <c r="V26" s="184"/>
      <c r="W26" s="184"/>
      <c r="X26" s="184">
        <v>2485440.71</v>
      </c>
      <c r="Y26" s="184">
        <v>7803.5</v>
      </c>
      <c r="Z26" s="184">
        <v>16515</v>
      </c>
      <c r="AA26" s="184">
        <v>86680.63</v>
      </c>
      <c r="AB26" s="184">
        <v>18206.75</v>
      </c>
      <c r="AC26" s="184">
        <v>14466</v>
      </c>
      <c r="AD26" s="184">
        <v>47891</v>
      </c>
      <c r="AE26" s="184">
        <v>189898</v>
      </c>
      <c r="AF26" s="184">
        <v>59449</v>
      </c>
      <c r="AG26" s="184">
        <v>24916</v>
      </c>
      <c r="AH26" s="184">
        <v>16774.79</v>
      </c>
      <c r="AI26" s="184">
        <v>31609</v>
      </c>
      <c r="AJ26" s="184">
        <v>37842</v>
      </c>
      <c r="AK26" s="184"/>
      <c r="AL26" s="184">
        <v>9551852.5899999999</v>
      </c>
      <c r="AM26" s="184"/>
      <c r="AN26" s="184"/>
      <c r="AO26" s="184">
        <v>118650.25</v>
      </c>
      <c r="AP26" s="184">
        <v>267343</v>
      </c>
      <c r="AQ26" s="184">
        <v>4926</v>
      </c>
      <c r="AR26" s="184">
        <v>1699</v>
      </c>
      <c r="AS26" s="184">
        <v>466361.03</v>
      </c>
      <c r="AT26" s="184"/>
      <c r="AU26" s="184">
        <v>27749</v>
      </c>
      <c r="AV26" s="184"/>
      <c r="AW26" s="184"/>
      <c r="AX26" s="184">
        <v>31687</v>
      </c>
      <c r="AY26" s="184">
        <v>20299.5</v>
      </c>
      <c r="AZ26" s="184"/>
      <c r="BA26" s="184"/>
      <c r="BB26" s="184">
        <v>447006.75</v>
      </c>
      <c r="BC26" s="184">
        <v>40325.97</v>
      </c>
      <c r="BD26" s="184">
        <v>8107119.5700000003</v>
      </c>
      <c r="BE26" s="184">
        <v>133863.44</v>
      </c>
      <c r="BF26" s="184"/>
      <c r="BG26" s="184">
        <v>13494.17</v>
      </c>
      <c r="BH26" s="184">
        <v>2999475.57</v>
      </c>
      <c r="BI26" s="184"/>
      <c r="BJ26" s="184"/>
      <c r="BK26" s="184"/>
      <c r="BL26" s="184">
        <v>24580</v>
      </c>
      <c r="BM26" s="184">
        <v>916075.31</v>
      </c>
      <c r="BN26" s="184"/>
      <c r="BO26" s="184"/>
      <c r="BP26" s="184">
        <v>68496</v>
      </c>
      <c r="BQ26" s="184"/>
      <c r="BR26" s="184"/>
      <c r="BS26" s="184">
        <v>17400853.620000001</v>
      </c>
      <c r="BT26" s="184"/>
      <c r="BU26" s="184">
        <v>14409.93</v>
      </c>
      <c r="BV26" s="184">
        <v>439407</v>
      </c>
      <c r="BW26" s="184"/>
      <c r="BX26" s="184">
        <v>3233</v>
      </c>
      <c r="BY26" s="184">
        <v>118079.58</v>
      </c>
      <c r="BZ26" s="184">
        <v>9854</v>
      </c>
      <c r="CA26" s="184"/>
      <c r="CB26" s="184">
        <v>23900</v>
      </c>
      <c r="CC26" s="184">
        <v>33889</v>
      </c>
      <c r="CD26" s="184">
        <v>194798</v>
      </c>
      <c r="CE26" s="184">
        <v>17120</v>
      </c>
      <c r="CF26" s="184">
        <v>149080</v>
      </c>
      <c r="CG26" s="184">
        <v>31432</v>
      </c>
      <c r="CH26" s="184"/>
      <c r="CI26" s="184"/>
      <c r="CJ26" s="184"/>
      <c r="CK26" s="186">
        <v>16279</v>
      </c>
      <c r="CL26" s="184"/>
      <c r="CM26" s="184"/>
    </row>
    <row r="27" spans="1:91" ht="21" hidden="1">
      <c r="A27" s="120">
        <v>11</v>
      </c>
      <c r="B27" s="220" t="s">
        <v>745</v>
      </c>
      <c r="C27" s="126" t="s">
        <v>399</v>
      </c>
      <c r="D27" s="184">
        <v>26387002.5</v>
      </c>
      <c r="E27" s="184">
        <v>899559</v>
      </c>
      <c r="F27" s="184">
        <v>1364690</v>
      </c>
      <c r="G27" s="184">
        <v>2734029.75</v>
      </c>
      <c r="H27" s="184">
        <v>499848.5</v>
      </c>
      <c r="I27" s="184">
        <v>1185637.75</v>
      </c>
      <c r="J27" s="184">
        <v>1529867.25</v>
      </c>
      <c r="K27" s="184">
        <v>3245720.22</v>
      </c>
      <c r="L27" s="184">
        <v>1270884</v>
      </c>
      <c r="M27" s="184">
        <v>1074941.2</v>
      </c>
      <c r="N27" s="184">
        <v>6388236</v>
      </c>
      <c r="O27" s="184">
        <v>189527</v>
      </c>
      <c r="P27" s="184">
        <v>7000789.25</v>
      </c>
      <c r="Q27" s="184">
        <v>1606019.87</v>
      </c>
      <c r="R27" s="184">
        <v>1316643.8700000001</v>
      </c>
      <c r="S27" s="184">
        <v>2510748</v>
      </c>
      <c r="T27" s="184">
        <v>1670078.5</v>
      </c>
      <c r="U27" s="184">
        <v>3482904.01</v>
      </c>
      <c r="V27" s="184">
        <v>1259439.3999999999</v>
      </c>
      <c r="W27" s="184">
        <v>731433</v>
      </c>
      <c r="X27" s="184">
        <v>25600298.300000001</v>
      </c>
      <c r="Y27" s="184">
        <v>1101366.22</v>
      </c>
      <c r="Z27" s="184">
        <v>4445312</v>
      </c>
      <c r="AA27" s="184">
        <v>2539402</v>
      </c>
      <c r="AB27" s="184">
        <v>754655</v>
      </c>
      <c r="AC27" s="184">
        <v>1107300.5</v>
      </c>
      <c r="AD27" s="184">
        <v>3710907</v>
      </c>
      <c r="AE27" s="184">
        <v>5497762.5</v>
      </c>
      <c r="AF27" s="184">
        <v>832076.5</v>
      </c>
      <c r="AG27" s="184">
        <v>850069</v>
      </c>
      <c r="AH27" s="184">
        <v>834436</v>
      </c>
      <c r="AI27" s="184">
        <v>4120143.5</v>
      </c>
      <c r="AJ27" s="184">
        <v>1188143</v>
      </c>
      <c r="AK27" s="184">
        <v>1205154</v>
      </c>
      <c r="AL27" s="184">
        <v>42082827.119999997</v>
      </c>
      <c r="AM27" s="184">
        <v>659723</v>
      </c>
      <c r="AN27" s="184">
        <v>745730</v>
      </c>
      <c r="AO27" s="184">
        <v>2281120.4700000002</v>
      </c>
      <c r="AP27" s="184">
        <v>2082931</v>
      </c>
      <c r="AQ27" s="184">
        <v>1461045.75</v>
      </c>
      <c r="AR27" s="184">
        <v>290333.5</v>
      </c>
      <c r="AS27" s="184">
        <v>10126541.050000001</v>
      </c>
      <c r="AT27" s="184">
        <v>1365850</v>
      </c>
      <c r="AU27" s="184">
        <v>2280220.7599999998</v>
      </c>
      <c r="AV27" s="184">
        <v>1641931.73</v>
      </c>
      <c r="AW27" s="184">
        <v>1503967.5</v>
      </c>
      <c r="AX27" s="184">
        <v>1073533.75</v>
      </c>
      <c r="AY27" s="184">
        <v>1465991.05</v>
      </c>
      <c r="AZ27" s="184">
        <v>788085</v>
      </c>
      <c r="BA27" s="184">
        <v>943181.5</v>
      </c>
      <c r="BB27" s="184">
        <v>9095714.8800000008</v>
      </c>
      <c r="BC27" s="184">
        <v>986928</v>
      </c>
      <c r="BD27" s="184">
        <v>38463602.399999999</v>
      </c>
      <c r="BE27" s="184">
        <v>4972113.72</v>
      </c>
      <c r="BF27" s="184">
        <v>1202854.5</v>
      </c>
      <c r="BG27" s="184">
        <v>1287265.25</v>
      </c>
      <c r="BH27" s="184">
        <v>19115101.440000001</v>
      </c>
      <c r="BI27" s="184">
        <v>577225.5</v>
      </c>
      <c r="BJ27" s="184">
        <v>503195</v>
      </c>
      <c r="BK27" s="184">
        <v>1229079</v>
      </c>
      <c r="BL27" s="184">
        <v>711693.5</v>
      </c>
      <c r="BM27" s="184">
        <v>10806285.359999999</v>
      </c>
      <c r="BN27" s="184">
        <v>2534600</v>
      </c>
      <c r="BO27" s="184">
        <v>1249099.8</v>
      </c>
      <c r="BP27" s="184">
        <v>2694682</v>
      </c>
      <c r="BQ27" s="184">
        <v>1155382.3500000001</v>
      </c>
      <c r="BR27" s="184">
        <v>1492228.92</v>
      </c>
      <c r="BS27" s="184">
        <v>116474632.62</v>
      </c>
      <c r="BT27" s="184">
        <v>1505288.18</v>
      </c>
      <c r="BU27" s="184">
        <v>1501921.52</v>
      </c>
      <c r="BV27" s="184">
        <v>7295749.75</v>
      </c>
      <c r="BW27" s="184">
        <v>138399</v>
      </c>
      <c r="BX27" s="184">
        <v>1339383.45</v>
      </c>
      <c r="BY27" s="184">
        <v>5018516.42</v>
      </c>
      <c r="BZ27" s="184">
        <v>630572</v>
      </c>
      <c r="CA27" s="184">
        <v>1532532.42</v>
      </c>
      <c r="CB27" s="184">
        <v>887357</v>
      </c>
      <c r="CC27" s="184">
        <v>2185092.2200000002</v>
      </c>
      <c r="CD27" s="184">
        <v>3483589</v>
      </c>
      <c r="CE27" s="184">
        <v>1792987.88</v>
      </c>
      <c r="CF27" s="184">
        <v>3357815.5</v>
      </c>
      <c r="CG27" s="184">
        <v>753826.3</v>
      </c>
      <c r="CH27" s="184">
        <v>980905.5</v>
      </c>
      <c r="CI27" s="184">
        <v>619613.61</v>
      </c>
      <c r="CJ27" s="184">
        <v>697747</v>
      </c>
      <c r="CK27" s="186">
        <v>4216200.3</v>
      </c>
      <c r="CL27" s="184">
        <v>619172</v>
      </c>
      <c r="CM27" s="184">
        <v>865327.3</v>
      </c>
    </row>
    <row r="28" spans="1:91" ht="21" hidden="1">
      <c r="A28" s="120">
        <v>11</v>
      </c>
      <c r="B28" s="220" t="s">
        <v>746</v>
      </c>
      <c r="C28" s="126" t="s">
        <v>400</v>
      </c>
      <c r="D28" s="184">
        <v>37667212.469999999</v>
      </c>
      <c r="E28" s="184">
        <v>161360</v>
      </c>
      <c r="F28" s="184">
        <v>455724.5</v>
      </c>
      <c r="G28" s="184">
        <v>2606240.5</v>
      </c>
      <c r="H28" s="184">
        <v>185341</v>
      </c>
      <c r="I28" s="184">
        <v>362766.5</v>
      </c>
      <c r="J28" s="184">
        <v>515981.25</v>
      </c>
      <c r="K28" s="184">
        <v>2927753</v>
      </c>
      <c r="L28" s="184">
        <v>258795.75</v>
      </c>
      <c r="M28" s="184">
        <v>326432.5</v>
      </c>
      <c r="N28" s="184">
        <v>9924096.1999999993</v>
      </c>
      <c r="O28" s="184">
        <v>201066</v>
      </c>
      <c r="P28" s="184">
        <v>21347030.699999999</v>
      </c>
      <c r="Q28" s="184">
        <v>1065413.21</v>
      </c>
      <c r="R28" s="184">
        <v>1104857.5</v>
      </c>
      <c r="S28" s="184">
        <v>4773662</v>
      </c>
      <c r="T28" s="184">
        <v>963913</v>
      </c>
      <c r="U28" s="184">
        <v>2388829.85</v>
      </c>
      <c r="V28" s="184">
        <v>818772</v>
      </c>
      <c r="W28" s="184">
        <v>637090.5</v>
      </c>
      <c r="X28" s="184">
        <v>55669136.119999997</v>
      </c>
      <c r="Y28" s="184">
        <v>649751.25</v>
      </c>
      <c r="Z28" s="184">
        <v>2870095</v>
      </c>
      <c r="AA28" s="184">
        <v>2217814</v>
      </c>
      <c r="AB28" s="184">
        <v>230818</v>
      </c>
      <c r="AC28" s="184">
        <v>577707</v>
      </c>
      <c r="AD28" s="184">
        <v>3709716</v>
      </c>
      <c r="AE28" s="184">
        <v>4634829</v>
      </c>
      <c r="AF28" s="184">
        <v>736566</v>
      </c>
      <c r="AG28" s="184">
        <v>1193079.8</v>
      </c>
      <c r="AH28" s="184">
        <v>744635.73</v>
      </c>
      <c r="AI28" s="184">
        <v>4663833</v>
      </c>
      <c r="AJ28" s="184">
        <v>602392</v>
      </c>
      <c r="AK28" s="184">
        <v>591869</v>
      </c>
      <c r="AL28" s="184">
        <v>53502354.460000001</v>
      </c>
      <c r="AM28" s="184">
        <v>253026</v>
      </c>
      <c r="AN28" s="184">
        <v>265397.5</v>
      </c>
      <c r="AO28" s="184">
        <v>785416.25</v>
      </c>
      <c r="AP28" s="184">
        <v>5446143.5</v>
      </c>
      <c r="AQ28" s="184">
        <v>808761.5</v>
      </c>
      <c r="AR28" s="184">
        <v>214753</v>
      </c>
      <c r="AS28" s="184">
        <v>17289579.050000001</v>
      </c>
      <c r="AT28" s="184">
        <v>860947.5</v>
      </c>
      <c r="AU28" s="184">
        <v>1340738</v>
      </c>
      <c r="AV28" s="184">
        <v>1088641.97</v>
      </c>
      <c r="AW28" s="184">
        <v>800167.25</v>
      </c>
      <c r="AX28" s="184">
        <v>295654.25</v>
      </c>
      <c r="AY28" s="184">
        <v>395896.25</v>
      </c>
      <c r="AZ28" s="184">
        <v>420227.9</v>
      </c>
      <c r="BA28" s="184">
        <v>273261</v>
      </c>
      <c r="BB28" s="184">
        <v>13016802.76</v>
      </c>
      <c r="BC28" s="184">
        <v>466110</v>
      </c>
      <c r="BD28" s="184">
        <v>72068656</v>
      </c>
      <c r="BE28" s="184">
        <v>5592484.3099999996</v>
      </c>
      <c r="BF28" s="184">
        <v>1006275.25</v>
      </c>
      <c r="BG28" s="184">
        <v>648146.5</v>
      </c>
      <c r="BH28" s="184">
        <v>50566789.780000001</v>
      </c>
      <c r="BI28" s="184">
        <v>574744.5</v>
      </c>
      <c r="BJ28" s="184">
        <v>426970</v>
      </c>
      <c r="BK28" s="184">
        <v>555433</v>
      </c>
      <c r="BL28" s="184">
        <v>714285</v>
      </c>
      <c r="BM28" s="184">
        <v>27480727.539999999</v>
      </c>
      <c r="BN28" s="184">
        <v>1825175</v>
      </c>
      <c r="BO28" s="184">
        <v>533098.75</v>
      </c>
      <c r="BP28" s="184">
        <v>2290108</v>
      </c>
      <c r="BQ28" s="184">
        <v>409025</v>
      </c>
      <c r="BR28" s="184">
        <v>826987.38</v>
      </c>
      <c r="BS28" s="186">
        <v>114979962.2</v>
      </c>
      <c r="BT28" s="186">
        <v>575840</v>
      </c>
      <c r="BU28" s="186">
        <v>587255.19999999995</v>
      </c>
      <c r="BV28" s="186">
        <v>14539376.560000001</v>
      </c>
      <c r="BW28" s="186">
        <v>390850</v>
      </c>
      <c r="BX28" s="184">
        <v>396051.5</v>
      </c>
      <c r="BY28" s="186">
        <v>10124720.01</v>
      </c>
      <c r="BZ28" s="186">
        <v>274113</v>
      </c>
      <c r="CA28" s="184">
        <v>69966</v>
      </c>
      <c r="CB28" s="184">
        <v>106574</v>
      </c>
      <c r="CC28" s="184">
        <v>797839</v>
      </c>
      <c r="CD28" s="184">
        <v>5761709</v>
      </c>
      <c r="CE28" s="186">
        <v>1122139.8</v>
      </c>
      <c r="CF28" s="186">
        <v>4176980</v>
      </c>
      <c r="CG28" s="184">
        <v>323012</v>
      </c>
      <c r="CH28" s="184">
        <v>300366</v>
      </c>
      <c r="CI28" s="186">
        <v>327617</v>
      </c>
      <c r="CJ28" s="186">
        <v>297565</v>
      </c>
      <c r="CK28" s="186">
        <v>9211009.9000000004</v>
      </c>
      <c r="CL28" s="186">
        <v>219460</v>
      </c>
      <c r="CM28" s="186">
        <v>183460</v>
      </c>
    </row>
    <row r="29" spans="1:91" ht="21">
      <c r="A29" s="120">
        <v>6</v>
      </c>
      <c r="B29" s="220" t="s">
        <v>747</v>
      </c>
      <c r="C29" s="127" t="s">
        <v>1193</v>
      </c>
      <c r="D29" s="184">
        <v>185089.5</v>
      </c>
      <c r="E29" s="184">
        <v>3018.5</v>
      </c>
      <c r="F29" s="184"/>
      <c r="G29" s="184"/>
      <c r="H29" s="184">
        <v>3096</v>
      </c>
      <c r="I29" s="184">
        <v>810</v>
      </c>
      <c r="J29" s="184"/>
      <c r="K29" s="184">
        <v>6215</v>
      </c>
      <c r="L29" s="184"/>
      <c r="M29" s="184"/>
      <c r="N29" s="184">
        <v>30043</v>
      </c>
      <c r="O29" s="184"/>
      <c r="P29" s="184">
        <v>47259.5</v>
      </c>
      <c r="Q29" s="184">
        <v>5752</v>
      </c>
      <c r="R29" s="184"/>
      <c r="S29" s="184">
        <v>26242</v>
      </c>
      <c r="T29" s="184"/>
      <c r="U29" s="184">
        <v>8642.5</v>
      </c>
      <c r="V29" s="184">
        <v>5305.33</v>
      </c>
      <c r="W29" s="184"/>
      <c r="X29" s="184">
        <v>149141.5</v>
      </c>
      <c r="Y29" s="184">
        <v>91</v>
      </c>
      <c r="Z29" s="184">
        <v>3491</v>
      </c>
      <c r="AA29" s="184"/>
      <c r="AB29" s="184"/>
      <c r="AC29" s="184"/>
      <c r="AD29" s="184"/>
      <c r="AE29" s="184">
        <v>2253</v>
      </c>
      <c r="AF29" s="184"/>
      <c r="AG29" s="184">
        <v>5750</v>
      </c>
      <c r="AH29" s="184">
        <v>15707.28</v>
      </c>
      <c r="AI29" s="184"/>
      <c r="AJ29" s="184"/>
      <c r="AK29" s="184"/>
      <c r="AL29" s="184">
        <v>42303</v>
      </c>
      <c r="AM29" s="184">
        <v>6279</v>
      </c>
      <c r="AN29" s="184"/>
      <c r="AO29" s="184">
        <v>34547</v>
      </c>
      <c r="AP29" s="184">
        <v>20465.5</v>
      </c>
      <c r="AQ29" s="184">
        <v>8057</v>
      </c>
      <c r="AR29" s="184"/>
      <c r="AS29" s="184">
        <v>2272</v>
      </c>
      <c r="AT29" s="184"/>
      <c r="AU29" s="184"/>
      <c r="AV29" s="184">
        <v>18237.5</v>
      </c>
      <c r="AW29" s="184">
        <v>3726</v>
      </c>
      <c r="AX29" s="184"/>
      <c r="AY29" s="184"/>
      <c r="AZ29" s="184">
        <v>9633.25</v>
      </c>
      <c r="BA29" s="184"/>
      <c r="BB29" s="184">
        <v>49319</v>
      </c>
      <c r="BC29" s="184"/>
      <c r="BD29" s="184">
        <v>464983.75</v>
      </c>
      <c r="BE29" s="184">
        <v>36240</v>
      </c>
      <c r="BF29" s="184"/>
      <c r="BG29" s="184"/>
      <c r="BH29" s="184">
        <v>58636.5</v>
      </c>
      <c r="BI29" s="184"/>
      <c r="BJ29" s="184"/>
      <c r="BK29" s="184">
        <v>6278.5</v>
      </c>
      <c r="BL29" s="184"/>
      <c r="BM29" s="184">
        <v>16371</v>
      </c>
      <c r="BN29" s="184"/>
      <c r="BO29" s="184">
        <v>1190</v>
      </c>
      <c r="BP29" s="184"/>
      <c r="BQ29" s="184"/>
      <c r="BR29" s="184"/>
      <c r="BS29" s="186">
        <v>61649</v>
      </c>
      <c r="BT29" s="186"/>
      <c r="BU29" s="186">
        <v>8575.2999999999993</v>
      </c>
      <c r="BV29" s="186">
        <v>4147</v>
      </c>
      <c r="BW29" s="184"/>
      <c r="BX29" s="184"/>
      <c r="BY29" s="184">
        <v>17270.5</v>
      </c>
      <c r="BZ29" s="186"/>
      <c r="CA29" s="184"/>
      <c r="CB29" s="186"/>
      <c r="CC29" s="186"/>
      <c r="CD29" s="186"/>
      <c r="CE29" s="186"/>
      <c r="CF29" s="186">
        <v>4158.5</v>
      </c>
      <c r="CG29" s="184"/>
      <c r="CH29" s="184"/>
      <c r="CI29" s="184"/>
      <c r="CJ29" s="186"/>
      <c r="CK29" s="186">
        <v>14595.5</v>
      </c>
      <c r="CL29" s="184"/>
      <c r="CM29" s="184"/>
    </row>
    <row r="30" spans="1:91" ht="21">
      <c r="A30" s="120">
        <v>6</v>
      </c>
      <c r="B30" s="220" t="s">
        <v>748</v>
      </c>
      <c r="C30" s="127" t="s">
        <v>1194</v>
      </c>
      <c r="D30" s="184">
        <v>270833.75</v>
      </c>
      <c r="E30" s="184"/>
      <c r="F30" s="184"/>
      <c r="G30" s="184"/>
      <c r="H30" s="184"/>
      <c r="I30" s="184"/>
      <c r="J30" s="184"/>
      <c r="K30" s="184"/>
      <c r="L30" s="184"/>
      <c r="M30" s="184"/>
      <c r="N30" s="184">
        <v>112961</v>
      </c>
      <c r="O30" s="184"/>
      <c r="P30" s="184">
        <v>102476.08</v>
      </c>
      <c r="Q30" s="184">
        <v>6548</v>
      </c>
      <c r="R30" s="184"/>
      <c r="S30" s="184">
        <v>7713</v>
      </c>
      <c r="T30" s="184"/>
      <c r="U30" s="184">
        <v>2991.5</v>
      </c>
      <c r="V30" s="184"/>
      <c r="W30" s="184"/>
      <c r="X30" s="184">
        <v>3285.5</v>
      </c>
      <c r="Y30" s="184"/>
      <c r="Z30" s="184">
        <v>1082.4100000000001</v>
      </c>
      <c r="AA30" s="184"/>
      <c r="AB30" s="184"/>
      <c r="AC30" s="184"/>
      <c r="AD30" s="184"/>
      <c r="AE30" s="184"/>
      <c r="AF30" s="184"/>
      <c r="AG30" s="184">
        <v>2783</v>
      </c>
      <c r="AH30" s="184"/>
      <c r="AI30" s="184"/>
      <c r="AJ30" s="184"/>
      <c r="AK30" s="184"/>
      <c r="AL30" s="184"/>
      <c r="AM30" s="184"/>
      <c r="AN30" s="184"/>
      <c r="AO30" s="184">
        <v>41036</v>
      </c>
      <c r="AP30" s="184">
        <v>23808</v>
      </c>
      <c r="AQ30" s="184">
        <v>17647.25</v>
      </c>
      <c r="AR30" s="184"/>
      <c r="AS30" s="184"/>
      <c r="AT30" s="184">
        <v>2421</v>
      </c>
      <c r="AU30" s="184"/>
      <c r="AV30" s="184">
        <v>13065.75</v>
      </c>
      <c r="AW30" s="184">
        <v>11505.84</v>
      </c>
      <c r="AX30" s="184"/>
      <c r="AY30" s="184"/>
      <c r="AZ30" s="184"/>
      <c r="BA30" s="184"/>
      <c r="BB30" s="184">
        <v>78214</v>
      </c>
      <c r="BC30" s="184"/>
      <c r="BD30" s="184">
        <v>117149.75</v>
      </c>
      <c r="BE30" s="184">
        <v>26883.66</v>
      </c>
      <c r="BF30" s="184"/>
      <c r="BG30" s="184"/>
      <c r="BH30" s="184">
        <v>209282.5</v>
      </c>
      <c r="BI30" s="184"/>
      <c r="BJ30" s="184"/>
      <c r="BK30" s="184">
        <v>4852</v>
      </c>
      <c r="BL30" s="184"/>
      <c r="BM30" s="184">
        <v>119813.62</v>
      </c>
      <c r="BN30" s="184"/>
      <c r="BO30" s="184">
        <v>10603.42</v>
      </c>
      <c r="BP30" s="184"/>
      <c r="BQ30" s="184"/>
      <c r="BR30" s="184"/>
      <c r="BS30" s="186">
        <v>131662</v>
      </c>
      <c r="BT30" s="184"/>
      <c r="BU30" s="186"/>
      <c r="BV30" s="184">
        <v>5805</v>
      </c>
      <c r="BW30" s="186"/>
      <c r="BX30" s="186"/>
      <c r="BY30" s="186">
        <v>4059.5</v>
      </c>
      <c r="BZ30" s="186"/>
      <c r="CA30" s="184"/>
      <c r="CB30" s="186"/>
      <c r="CC30" s="186"/>
      <c r="CD30" s="184"/>
      <c r="CE30" s="186"/>
      <c r="CF30" s="186"/>
      <c r="CG30" s="184"/>
      <c r="CH30" s="186"/>
      <c r="CI30" s="186"/>
      <c r="CJ30" s="186"/>
      <c r="CK30" s="184"/>
      <c r="CL30" s="186"/>
      <c r="CM30" s="184"/>
    </row>
    <row r="31" spans="1:91" ht="21">
      <c r="A31" s="120">
        <v>6</v>
      </c>
      <c r="B31" s="220" t="s">
        <v>749</v>
      </c>
      <c r="C31" s="127" t="s">
        <v>1195</v>
      </c>
      <c r="D31" s="184"/>
      <c r="E31" s="184"/>
      <c r="F31" s="184"/>
      <c r="G31" s="184"/>
      <c r="H31" s="184"/>
      <c r="I31" s="184"/>
      <c r="J31" s="184"/>
      <c r="K31" s="184"/>
      <c r="L31" s="184"/>
      <c r="M31" s="184"/>
      <c r="N31" s="184"/>
      <c r="O31" s="184"/>
      <c r="P31" s="184">
        <v>-50551.56</v>
      </c>
      <c r="Q31" s="184"/>
      <c r="R31" s="184"/>
      <c r="S31" s="184"/>
      <c r="T31" s="184"/>
      <c r="U31" s="184"/>
      <c r="V31" s="184"/>
      <c r="W31" s="184"/>
      <c r="X31" s="184">
        <v>-75654.55</v>
      </c>
      <c r="Y31" s="184"/>
      <c r="Z31" s="184">
        <v>-2506.84</v>
      </c>
      <c r="AA31" s="184"/>
      <c r="AB31" s="184"/>
      <c r="AC31" s="184"/>
      <c r="AD31" s="184"/>
      <c r="AE31" s="184"/>
      <c r="AF31" s="184"/>
      <c r="AG31" s="184">
        <v>-114</v>
      </c>
      <c r="AH31" s="184"/>
      <c r="AI31" s="184"/>
      <c r="AJ31" s="184"/>
      <c r="AK31" s="184"/>
      <c r="AL31" s="184"/>
      <c r="AM31" s="184">
        <v>-5007.58</v>
      </c>
      <c r="AN31" s="184"/>
      <c r="AO31" s="184"/>
      <c r="AP31" s="184"/>
      <c r="AQ31" s="184"/>
      <c r="AR31" s="184"/>
      <c r="AS31" s="184"/>
      <c r="AT31" s="184"/>
      <c r="AU31" s="184"/>
      <c r="AV31" s="184"/>
      <c r="AW31" s="184"/>
      <c r="AX31" s="184"/>
      <c r="AY31" s="184"/>
      <c r="AZ31" s="184"/>
      <c r="BA31" s="184"/>
      <c r="BB31" s="184">
        <v>-26167.05</v>
      </c>
      <c r="BC31" s="184"/>
      <c r="BD31" s="184">
        <v>-14627.46</v>
      </c>
      <c r="BE31" s="184">
        <v>-12839.2</v>
      </c>
      <c r="BF31" s="184"/>
      <c r="BG31" s="184"/>
      <c r="BH31" s="184">
        <v>-55843.24</v>
      </c>
      <c r="BI31" s="184"/>
      <c r="BJ31" s="184"/>
      <c r="BK31" s="184">
        <v>-1918.93</v>
      </c>
      <c r="BL31" s="184"/>
      <c r="BM31" s="184"/>
      <c r="BN31" s="184"/>
      <c r="BO31" s="184"/>
      <c r="BP31" s="184"/>
      <c r="BQ31" s="184"/>
      <c r="BR31" s="184"/>
      <c r="BS31" s="186">
        <v>-3732.29</v>
      </c>
      <c r="BT31" s="186"/>
      <c r="BU31" s="186"/>
      <c r="BV31" s="186"/>
      <c r="BW31" s="186"/>
      <c r="BX31" s="186"/>
      <c r="BY31" s="186"/>
      <c r="BZ31" s="184"/>
      <c r="CA31" s="186"/>
      <c r="CB31" s="184"/>
      <c r="CC31" s="184"/>
      <c r="CD31" s="186"/>
      <c r="CE31" s="186"/>
      <c r="CF31" s="186"/>
      <c r="CG31" s="186"/>
      <c r="CH31" s="186"/>
      <c r="CI31" s="186"/>
      <c r="CJ31" s="184"/>
      <c r="CK31" s="186"/>
      <c r="CL31" s="184"/>
      <c r="CM31" s="186"/>
    </row>
    <row r="32" spans="1:91" ht="21">
      <c r="A32" s="120">
        <v>6</v>
      </c>
      <c r="B32" s="220" t="s">
        <v>750</v>
      </c>
      <c r="C32" s="127" t="s">
        <v>1196</v>
      </c>
      <c r="D32" s="184"/>
      <c r="E32" s="184">
        <v>925.12</v>
      </c>
      <c r="F32" s="184"/>
      <c r="G32" s="184"/>
      <c r="H32" s="184"/>
      <c r="I32" s="184"/>
      <c r="J32" s="184"/>
      <c r="K32" s="184"/>
      <c r="L32" s="184"/>
      <c r="M32" s="184"/>
      <c r="N32" s="184">
        <v>13092.37</v>
      </c>
      <c r="O32" s="184"/>
      <c r="P32" s="184">
        <v>8849.7800000000007</v>
      </c>
      <c r="Q32" s="184">
        <v>4400.17</v>
      </c>
      <c r="R32" s="184"/>
      <c r="S32" s="184"/>
      <c r="T32" s="184"/>
      <c r="U32" s="184"/>
      <c r="V32" s="184"/>
      <c r="W32" s="184"/>
      <c r="X32" s="184"/>
      <c r="Y32" s="184"/>
      <c r="Z32" s="184">
        <v>3081.67</v>
      </c>
      <c r="AA32" s="184"/>
      <c r="AB32" s="184"/>
      <c r="AC32" s="184"/>
      <c r="AD32" s="184"/>
      <c r="AE32" s="184"/>
      <c r="AF32" s="184"/>
      <c r="AG32" s="184"/>
      <c r="AH32" s="184"/>
      <c r="AI32" s="184"/>
      <c r="AJ32" s="184"/>
      <c r="AK32" s="184"/>
      <c r="AL32" s="184"/>
      <c r="AM32" s="184"/>
      <c r="AN32" s="184"/>
      <c r="AO32" s="184"/>
      <c r="AP32" s="184"/>
      <c r="AQ32" s="184"/>
      <c r="AR32" s="184"/>
      <c r="AS32" s="184"/>
      <c r="AT32" s="184"/>
      <c r="AU32" s="184"/>
      <c r="AV32" s="184">
        <v>4502.3900000000003</v>
      </c>
      <c r="AW32" s="184"/>
      <c r="AX32" s="184"/>
      <c r="AY32" s="184"/>
      <c r="AZ32" s="184">
        <v>1591.61</v>
      </c>
      <c r="BA32" s="184"/>
      <c r="BB32" s="184">
        <v>2270.7800000000002</v>
      </c>
      <c r="BC32" s="184"/>
      <c r="BD32" s="184">
        <v>4873.49</v>
      </c>
      <c r="BE32" s="184"/>
      <c r="BF32" s="184"/>
      <c r="BG32" s="184"/>
      <c r="BH32" s="184">
        <v>10430.16</v>
      </c>
      <c r="BI32" s="184">
        <v>128.02000000000001</v>
      </c>
      <c r="BJ32" s="184"/>
      <c r="BK32" s="184"/>
      <c r="BL32" s="184"/>
      <c r="BM32" s="184">
        <v>12229.94</v>
      </c>
      <c r="BN32" s="184"/>
      <c r="BO32" s="184">
        <v>9358.58</v>
      </c>
      <c r="BP32" s="184"/>
      <c r="BQ32" s="184"/>
      <c r="BR32" s="184"/>
      <c r="BS32" s="184">
        <v>3314.41</v>
      </c>
      <c r="BT32" s="184"/>
      <c r="BU32" s="184"/>
      <c r="BV32" s="184">
        <v>5335.23</v>
      </c>
      <c r="BW32" s="184"/>
      <c r="BX32" s="184"/>
      <c r="BY32" s="184">
        <v>815.95</v>
      </c>
      <c r="BZ32" s="184"/>
      <c r="CA32" s="184"/>
      <c r="CB32" s="184"/>
      <c r="CC32" s="184"/>
      <c r="CD32" s="184"/>
      <c r="CE32" s="184"/>
      <c r="CF32" s="184"/>
      <c r="CG32" s="184"/>
      <c r="CH32" s="184"/>
      <c r="CI32" s="184"/>
      <c r="CJ32" s="184">
        <v>2520.1999999999998</v>
      </c>
      <c r="CK32" s="184"/>
      <c r="CL32" s="184"/>
      <c r="CM32" s="184"/>
    </row>
    <row r="33" spans="1:91" ht="21">
      <c r="A33" s="120">
        <v>6</v>
      </c>
      <c r="B33" s="220" t="s">
        <v>751</v>
      </c>
      <c r="C33" s="127" t="s">
        <v>401</v>
      </c>
      <c r="D33" s="184">
        <v>84583979.5</v>
      </c>
      <c r="E33" s="184">
        <v>6218499.0499999998</v>
      </c>
      <c r="F33" s="184">
        <v>4861918</v>
      </c>
      <c r="G33" s="184">
        <v>4367158.78</v>
      </c>
      <c r="H33" s="184">
        <v>2189062.4</v>
      </c>
      <c r="I33" s="184">
        <v>13489065.25</v>
      </c>
      <c r="J33" s="184">
        <v>4700666.7</v>
      </c>
      <c r="K33" s="184">
        <v>14909583.130000001</v>
      </c>
      <c r="L33" s="184">
        <v>4065796.78</v>
      </c>
      <c r="M33" s="184">
        <v>4614754.95</v>
      </c>
      <c r="N33" s="184">
        <v>27074271.219999999</v>
      </c>
      <c r="O33" s="184">
        <v>1813387.88</v>
      </c>
      <c r="P33" s="184">
        <v>40667937.5</v>
      </c>
      <c r="Q33" s="184">
        <v>6881473.6699999999</v>
      </c>
      <c r="R33" s="184">
        <v>15693985.84</v>
      </c>
      <c r="S33" s="184">
        <v>18186428.68</v>
      </c>
      <c r="T33" s="184">
        <v>5674981.04</v>
      </c>
      <c r="U33" s="184">
        <v>5113697.41</v>
      </c>
      <c r="V33" s="184">
        <v>5665805.8799999999</v>
      </c>
      <c r="W33" s="184">
        <v>2930500.5</v>
      </c>
      <c r="X33" s="184">
        <v>85706218.430000007</v>
      </c>
      <c r="Y33" s="184">
        <v>2847175.03</v>
      </c>
      <c r="Z33" s="184">
        <v>6268542.75</v>
      </c>
      <c r="AA33" s="184">
        <v>3404061.35</v>
      </c>
      <c r="AB33" s="184">
        <v>2348119.5</v>
      </c>
      <c r="AC33" s="184">
        <v>3129875.4</v>
      </c>
      <c r="AD33" s="184">
        <v>3762387.64</v>
      </c>
      <c r="AE33" s="184">
        <v>15187199.15</v>
      </c>
      <c r="AF33" s="184">
        <v>2347725.81</v>
      </c>
      <c r="AG33" s="184">
        <v>3060793.16</v>
      </c>
      <c r="AH33" s="184">
        <v>2416823.34</v>
      </c>
      <c r="AI33" s="184">
        <v>10950520.619999999</v>
      </c>
      <c r="AJ33" s="184">
        <v>2892304.35</v>
      </c>
      <c r="AK33" s="184">
        <v>2785667.3</v>
      </c>
      <c r="AL33" s="184">
        <v>261442917.97</v>
      </c>
      <c r="AM33" s="184">
        <v>3233182.72</v>
      </c>
      <c r="AN33" s="184">
        <v>6448110.5999999996</v>
      </c>
      <c r="AO33" s="184">
        <v>21501174.57</v>
      </c>
      <c r="AP33" s="184">
        <v>11534347</v>
      </c>
      <c r="AQ33" s="184">
        <v>9204818.1899999995</v>
      </c>
      <c r="AR33" s="184">
        <v>3028883</v>
      </c>
      <c r="AS33" s="184">
        <v>44594689.549999997</v>
      </c>
      <c r="AT33" s="184">
        <v>5503669.2000000002</v>
      </c>
      <c r="AU33" s="184">
        <v>16652706.18</v>
      </c>
      <c r="AV33" s="184">
        <v>12611004.17</v>
      </c>
      <c r="AW33" s="184">
        <v>3592539.3</v>
      </c>
      <c r="AX33" s="184">
        <v>2355486.5</v>
      </c>
      <c r="AY33" s="184">
        <v>6828640.5700000003</v>
      </c>
      <c r="AZ33" s="184">
        <v>8315598.4000000004</v>
      </c>
      <c r="BA33" s="184">
        <v>3599368</v>
      </c>
      <c r="BB33" s="184">
        <v>43751653.25</v>
      </c>
      <c r="BC33" s="184">
        <v>3298572.91</v>
      </c>
      <c r="BD33" s="184">
        <v>134986654.09999999</v>
      </c>
      <c r="BE33" s="184">
        <v>16149188.380000001</v>
      </c>
      <c r="BF33" s="184">
        <v>4382581.25</v>
      </c>
      <c r="BG33" s="184">
        <v>4934686.6500000004</v>
      </c>
      <c r="BH33" s="184">
        <v>45091407.5</v>
      </c>
      <c r="BI33" s="184">
        <v>1617851</v>
      </c>
      <c r="BJ33" s="184">
        <v>1987122.33</v>
      </c>
      <c r="BK33" s="184">
        <v>2367285.0299999998</v>
      </c>
      <c r="BL33" s="184">
        <v>3733750.25</v>
      </c>
      <c r="BM33" s="184">
        <v>53586772.200000003</v>
      </c>
      <c r="BN33" s="184">
        <v>6091157.6900000004</v>
      </c>
      <c r="BO33" s="184">
        <v>5228492.71</v>
      </c>
      <c r="BP33" s="184">
        <v>6859666.5</v>
      </c>
      <c r="BQ33" s="184">
        <v>4710800.92</v>
      </c>
      <c r="BR33" s="184">
        <v>2930544.42</v>
      </c>
      <c r="BS33" s="184">
        <v>360677939.69999999</v>
      </c>
      <c r="BT33" s="184">
        <v>6858680</v>
      </c>
      <c r="BU33" s="184">
        <v>3372703.09</v>
      </c>
      <c r="BV33" s="184">
        <v>34126750.25</v>
      </c>
      <c r="BW33" s="184">
        <v>4683844</v>
      </c>
      <c r="BX33" s="186">
        <v>4871718</v>
      </c>
      <c r="BY33" s="184">
        <v>19619036.010000002</v>
      </c>
      <c r="BZ33" s="184">
        <v>3314801.98</v>
      </c>
      <c r="CA33" s="184">
        <v>2257291.1800000002</v>
      </c>
      <c r="CB33" s="184">
        <v>6363675.5</v>
      </c>
      <c r="CC33" s="184">
        <v>11006836.25</v>
      </c>
      <c r="CD33" s="184">
        <v>21471709.75</v>
      </c>
      <c r="CE33" s="184">
        <v>4485603</v>
      </c>
      <c r="CF33" s="184">
        <v>16178418.52</v>
      </c>
      <c r="CG33" s="184">
        <v>5815366.6500000004</v>
      </c>
      <c r="CH33" s="184">
        <v>4321990.5</v>
      </c>
      <c r="CI33" s="184">
        <v>2269205.7799999998</v>
      </c>
      <c r="CJ33" s="184">
        <v>4162787.7</v>
      </c>
      <c r="CK33" s="184">
        <v>16875275</v>
      </c>
      <c r="CL33" s="184">
        <v>1826528.07</v>
      </c>
      <c r="CM33" s="184">
        <v>2724660.03</v>
      </c>
    </row>
    <row r="34" spans="1:91" ht="21">
      <c r="A34" s="120">
        <v>6</v>
      </c>
      <c r="B34" s="220" t="s">
        <v>752</v>
      </c>
      <c r="C34" s="127" t="s">
        <v>402</v>
      </c>
      <c r="D34" s="184">
        <v>52957057.700000003</v>
      </c>
      <c r="E34" s="184">
        <v>653505.94999999995</v>
      </c>
      <c r="F34" s="184">
        <v>892796.5</v>
      </c>
      <c r="G34" s="184">
        <v>1091259.53</v>
      </c>
      <c r="H34" s="184">
        <v>815282.13</v>
      </c>
      <c r="I34" s="184">
        <v>1728539.18</v>
      </c>
      <c r="J34" s="184">
        <v>1715356</v>
      </c>
      <c r="K34" s="184">
        <v>3195417.83</v>
      </c>
      <c r="L34" s="184">
        <v>1175525.75</v>
      </c>
      <c r="M34" s="184">
        <v>815076.33</v>
      </c>
      <c r="N34" s="184">
        <v>12000877.279999999</v>
      </c>
      <c r="O34" s="184">
        <v>521175.05</v>
      </c>
      <c r="P34" s="184">
        <v>21007941.449999999</v>
      </c>
      <c r="Q34" s="184">
        <v>991494.27</v>
      </c>
      <c r="R34" s="184">
        <v>2631461.7200000002</v>
      </c>
      <c r="S34" s="184">
        <v>8905193.2899999991</v>
      </c>
      <c r="T34" s="184">
        <v>1127889.08</v>
      </c>
      <c r="U34" s="184">
        <v>1791666.29</v>
      </c>
      <c r="V34" s="184">
        <v>1136307</v>
      </c>
      <c r="W34" s="184">
        <v>521012</v>
      </c>
      <c r="X34" s="184">
        <v>63773550.509999998</v>
      </c>
      <c r="Y34" s="184">
        <v>649224.84</v>
      </c>
      <c r="Z34" s="184">
        <v>1975878.88</v>
      </c>
      <c r="AA34" s="184">
        <v>1078319.3500000001</v>
      </c>
      <c r="AB34" s="184">
        <v>461801.75</v>
      </c>
      <c r="AC34" s="184">
        <v>816338</v>
      </c>
      <c r="AD34" s="184">
        <v>1103635.5</v>
      </c>
      <c r="AE34" s="184">
        <v>6982892.75</v>
      </c>
      <c r="AF34" s="184">
        <v>1211496.05</v>
      </c>
      <c r="AG34" s="184">
        <v>1114682.2</v>
      </c>
      <c r="AH34" s="184">
        <v>1247858.29</v>
      </c>
      <c r="AI34" s="184">
        <v>2448968.4900000002</v>
      </c>
      <c r="AJ34" s="184">
        <v>1170401.03</v>
      </c>
      <c r="AK34" s="184">
        <v>827771.77</v>
      </c>
      <c r="AL34" s="184">
        <v>200673528.27000001</v>
      </c>
      <c r="AM34" s="184">
        <v>595303</v>
      </c>
      <c r="AN34" s="184">
        <v>968632.16</v>
      </c>
      <c r="AO34" s="184">
        <v>7608528</v>
      </c>
      <c r="AP34" s="184">
        <v>7145634.4400000004</v>
      </c>
      <c r="AQ34" s="184">
        <v>2146896.25</v>
      </c>
      <c r="AR34" s="184">
        <v>600681</v>
      </c>
      <c r="AS34" s="184">
        <v>26314047.559999999</v>
      </c>
      <c r="AT34" s="184">
        <v>1517779.93</v>
      </c>
      <c r="AU34" s="184">
        <v>2181705.42</v>
      </c>
      <c r="AV34" s="184">
        <v>3714581.14</v>
      </c>
      <c r="AW34" s="184">
        <v>1068459.5</v>
      </c>
      <c r="AX34" s="184">
        <v>807489.5</v>
      </c>
      <c r="AY34" s="184">
        <v>1757773.66</v>
      </c>
      <c r="AZ34" s="184">
        <v>444180.85</v>
      </c>
      <c r="BA34" s="184">
        <v>552643</v>
      </c>
      <c r="BB34" s="184">
        <v>21405472.25</v>
      </c>
      <c r="BC34" s="184">
        <v>1093618.9099999999</v>
      </c>
      <c r="BD34" s="184">
        <v>68651917.760000005</v>
      </c>
      <c r="BE34" s="184">
        <v>8141382.3899999997</v>
      </c>
      <c r="BF34" s="184">
        <v>1036515.25</v>
      </c>
      <c r="BG34" s="184">
        <v>1515447</v>
      </c>
      <c r="BH34" s="184">
        <v>36460800.75</v>
      </c>
      <c r="BI34" s="184">
        <v>715302.3</v>
      </c>
      <c r="BJ34" s="184">
        <v>639891.23</v>
      </c>
      <c r="BK34" s="184">
        <v>338845.01</v>
      </c>
      <c r="BL34" s="184">
        <v>864128.25</v>
      </c>
      <c r="BM34" s="184">
        <v>22374658.010000002</v>
      </c>
      <c r="BN34" s="184">
        <v>1956415.55</v>
      </c>
      <c r="BO34" s="184">
        <v>1525050.28</v>
      </c>
      <c r="BP34" s="184">
        <v>4074810.73</v>
      </c>
      <c r="BQ34" s="184">
        <v>1157087.6399999999</v>
      </c>
      <c r="BR34" s="184">
        <v>1336855.79</v>
      </c>
      <c r="BS34" s="186">
        <v>243919606.28</v>
      </c>
      <c r="BT34" s="184">
        <v>872054.9</v>
      </c>
      <c r="BU34" s="184">
        <v>1348295.91</v>
      </c>
      <c r="BV34" s="184">
        <v>19715261.84</v>
      </c>
      <c r="BW34" s="186">
        <v>3817010</v>
      </c>
      <c r="BX34" s="184">
        <v>1083816</v>
      </c>
      <c r="BY34" s="184">
        <v>8467635.9600000009</v>
      </c>
      <c r="BZ34" s="186">
        <v>523802.96</v>
      </c>
      <c r="CA34" s="186">
        <v>468437.2</v>
      </c>
      <c r="CB34" s="184">
        <v>1372935</v>
      </c>
      <c r="CC34" s="186">
        <v>2697592.84</v>
      </c>
      <c r="CD34" s="184">
        <v>5280956.7</v>
      </c>
      <c r="CE34" s="184">
        <v>1578841.21</v>
      </c>
      <c r="CF34" s="184">
        <v>4244802.57</v>
      </c>
      <c r="CG34" s="184">
        <v>672137.37</v>
      </c>
      <c r="CH34" s="184">
        <v>718816.5</v>
      </c>
      <c r="CI34" s="184">
        <v>568730</v>
      </c>
      <c r="CJ34" s="186">
        <v>603582.5</v>
      </c>
      <c r="CK34" s="186">
        <v>8628546.3800000008</v>
      </c>
      <c r="CL34" s="186">
        <v>623055.22</v>
      </c>
      <c r="CM34" s="186">
        <v>477825.6</v>
      </c>
    </row>
    <row r="35" spans="1:91" ht="21">
      <c r="A35" s="120">
        <v>6</v>
      </c>
      <c r="B35" s="220" t="s">
        <v>753</v>
      </c>
      <c r="C35" s="127" t="s">
        <v>1197</v>
      </c>
      <c r="D35" s="184">
        <v>-8134557.6600000001</v>
      </c>
      <c r="E35" s="184">
        <v>-104781.88</v>
      </c>
      <c r="F35" s="184">
        <v>-123123.93</v>
      </c>
      <c r="G35" s="184">
        <v>-251960.33</v>
      </c>
      <c r="H35" s="184">
        <v>-150110.51</v>
      </c>
      <c r="I35" s="184">
        <v>-311632.71000000002</v>
      </c>
      <c r="J35" s="184">
        <v>-320738.53999999998</v>
      </c>
      <c r="K35" s="184">
        <v>-502725.02</v>
      </c>
      <c r="L35" s="184">
        <v>-210504.53</v>
      </c>
      <c r="M35" s="184">
        <v>-201608.53</v>
      </c>
      <c r="N35" s="184">
        <v>-2363995.21</v>
      </c>
      <c r="O35" s="184">
        <v>-111575.07</v>
      </c>
      <c r="P35" s="184">
        <v>-3503590.32</v>
      </c>
      <c r="Q35" s="184">
        <v>-175292.01</v>
      </c>
      <c r="R35" s="184">
        <v>-989942.3</v>
      </c>
      <c r="S35" s="184">
        <v>-2817119.9</v>
      </c>
      <c r="T35" s="184">
        <v>-139528.49</v>
      </c>
      <c r="U35" s="184">
        <v>-405611.75</v>
      </c>
      <c r="V35" s="184">
        <v>-281339.58</v>
      </c>
      <c r="W35" s="184">
        <v>-70872.240000000005</v>
      </c>
      <c r="X35" s="184">
        <v>-16275191.550000001</v>
      </c>
      <c r="Y35" s="184">
        <v>-78034.05</v>
      </c>
      <c r="Z35" s="184">
        <v>-311344.53000000003</v>
      </c>
      <c r="AA35" s="184">
        <v>-223637.78</v>
      </c>
      <c r="AB35" s="184">
        <v>-81237.279999999999</v>
      </c>
      <c r="AC35" s="184">
        <v>-56310.44</v>
      </c>
      <c r="AD35" s="184">
        <v>-7892.48</v>
      </c>
      <c r="AE35" s="184">
        <v>-1353410.5</v>
      </c>
      <c r="AF35" s="184">
        <v>-157360.93</v>
      </c>
      <c r="AG35" s="184">
        <v>-73215.5</v>
      </c>
      <c r="AH35" s="184">
        <v>-59816.83</v>
      </c>
      <c r="AI35" s="184">
        <v>-310407.39</v>
      </c>
      <c r="AJ35" s="184">
        <v>-151727.78</v>
      </c>
      <c r="AK35" s="184">
        <v>-233762.92</v>
      </c>
      <c r="AL35" s="184">
        <v>-40116403.850000001</v>
      </c>
      <c r="AM35" s="184">
        <v>-74982.39</v>
      </c>
      <c r="AN35" s="184">
        <v>-128755.62</v>
      </c>
      <c r="AO35" s="184">
        <v>-2908284.86</v>
      </c>
      <c r="AP35" s="184">
        <v>-1653520.36</v>
      </c>
      <c r="AQ35" s="184">
        <v>-388341.45</v>
      </c>
      <c r="AR35" s="184">
        <v>-90346.23</v>
      </c>
      <c r="AS35" s="184">
        <v>-2869481.02</v>
      </c>
      <c r="AT35" s="184">
        <v>-449175.31</v>
      </c>
      <c r="AU35" s="184">
        <v>-1030636.61</v>
      </c>
      <c r="AV35" s="184">
        <v>-400755.94</v>
      </c>
      <c r="AW35" s="184">
        <v>-129864.57</v>
      </c>
      <c r="AX35" s="184">
        <v>-142680.28</v>
      </c>
      <c r="AY35" s="184">
        <v>-234940.79999999999</v>
      </c>
      <c r="AZ35" s="184">
        <v>-110573.27</v>
      </c>
      <c r="BA35" s="184">
        <v>-171282.92</v>
      </c>
      <c r="BB35" s="184">
        <v>-2848675.95</v>
      </c>
      <c r="BC35" s="184">
        <v>-241064.51</v>
      </c>
      <c r="BD35" s="184">
        <v>-14301495.210000001</v>
      </c>
      <c r="BE35" s="184">
        <v>-2848461.65</v>
      </c>
      <c r="BF35" s="184">
        <v>-209499.42</v>
      </c>
      <c r="BG35" s="184">
        <v>-517385.71</v>
      </c>
      <c r="BH35" s="184">
        <v>-6900489.0599999996</v>
      </c>
      <c r="BI35" s="184">
        <v>-48114.82</v>
      </c>
      <c r="BJ35" s="184">
        <v>-115019.97</v>
      </c>
      <c r="BK35" s="184">
        <v>-71693.490000000005</v>
      </c>
      <c r="BL35" s="184">
        <v>-200417.7</v>
      </c>
      <c r="BM35" s="184">
        <v>-934806.19</v>
      </c>
      <c r="BN35" s="184">
        <v>-257403.56</v>
      </c>
      <c r="BO35" s="184">
        <v>-327460.71000000002</v>
      </c>
      <c r="BP35" s="184">
        <v>-778650.53</v>
      </c>
      <c r="BQ35" s="184">
        <v>-299194.90000000002</v>
      </c>
      <c r="BR35" s="184">
        <v>-131873.72</v>
      </c>
      <c r="BS35" s="186">
        <v>-32692762.73</v>
      </c>
      <c r="BT35" s="186">
        <v>-98115.33</v>
      </c>
      <c r="BU35" s="186">
        <v>-189885.87</v>
      </c>
      <c r="BV35" s="184">
        <v>-1672646.05</v>
      </c>
      <c r="BW35" s="186">
        <v>-67849.820000000007</v>
      </c>
      <c r="BX35" s="186">
        <v>-105347.08</v>
      </c>
      <c r="BY35" s="184">
        <v>-1294277.07</v>
      </c>
      <c r="BZ35" s="186">
        <v>-135631.57</v>
      </c>
      <c r="CA35" s="186">
        <v>-49906.36</v>
      </c>
      <c r="CB35" s="184">
        <v>-187988.27</v>
      </c>
      <c r="CC35" s="186">
        <v>-476406.55</v>
      </c>
      <c r="CD35" s="184">
        <v>-1085205.78</v>
      </c>
      <c r="CE35" s="184">
        <v>-223330.63</v>
      </c>
      <c r="CF35" s="184">
        <v>-923780.22</v>
      </c>
      <c r="CG35" s="186">
        <v>-50353.81</v>
      </c>
      <c r="CH35" s="186">
        <v>-68341.06</v>
      </c>
      <c r="CI35" s="184">
        <v>-50959.82</v>
      </c>
      <c r="CJ35" s="186">
        <v>-41883.620000000003</v>
      </c>
      <c r="CK35" s="186">
        <v>-1763577.25</v>
      </c>
      <c r="CL35" s="186">
        <v>-58263.22</v>
      </c>
      <c r="CM35" s="186">
        <v>-43987.32</v>
      </c>
    </row>
    <row r="36" spans="1:91" ht="21">
      <c r="A36" s="120">
        <v>6</v>
      </c>
      <c r="B36" s="220" t="s">
        <v>754</v>
      </c>
      <c r="C36" s="127" t="s">
        <v>1198</v>
      </c>
      <c r="D36" s="184">
        <v>10925559.74</v>
      </c>
      <c r="E36" s="184">
        <v>79474.289999999994</v>
      </c>
      <c r="F36" s="184">
        <v>85158.58</v>
      </c>
      <c r="G36" s="184">
        <v>136860.37</v>
      </c>
      <c r="H36" s="184">
        <v>89964.53</v>
      </c>
      <c r="I36" s="184">
        <v>213594.75</v>
      </c>
      <c r="J36" s="184">
        <v>208011.54</v>
      </c>
      <c r="K36" s="184">
        <v>571831.63</v>
      </c>
      <c r="L36" s="184">
        <v>62723.93</v>
      </c>
      <c r="M36" s="184">
        <v>50789.58</v>
      </c>
      <c r="N36" s="184">
        <v>1744859.39</v>
      </c>
      <c r="O36" s="184">
        <v>61839.22</v>
      </c>
      <c r="P36" s="184">
        <v>4227835.45</v>
      </c>
      <c r="Q36" s="184">
        <v>154431.67999999999</v>
      </c>
      <c r="R36" s="184">
        <v>144978</v>
      </c>
      <c r="S36" s="184">
        <v>323168.84999999998</v>
      </c>
      <c r="T36" s="184">
        <v>162895.31</v>
      </c>
      <c r="U36" s="184">
        <v>126166.64</v>
      </c>
      <c r="V36" s="184">
        <v>154016.22</v>
      </c>
      <c r="W36" s="184">
        <v>77666.78</v>
      </c>
      <c r="X36" s="184">
        <v>8181207.1299999999</v>
      </c>
      <c r="Y36" s="184">
        <v>309205.96999999997</v>
      </c>
      <c r="Z36" s="184">
        <v>468866.54</v>
      </c>
      <c r="AA36" s="184">
        <v>234280.18</v>
      </c>
      <c r="AB36" s="184">
        <v>92309.63</v>
      </c>
      <c r="AC36" s="184">
        <v>203233</v>
      </c>
      <c r="AD36" s="184">
        <v>74677.320000000007</v>
      </c>
      <c r="AE36" s="184">
        <v>1156567.99</v>
      </c>
      <c r="AF36" s="184">
        <v>188763.68</v>
      </c>
      <c r="AG36" s="184">
        <v>366171.05</v>
      </c>
      <c r="AH36" s="184">
        <v>378050.4</v>
      </c>
      <c r="AI36" s="184">
        <v>885700.15</v>
      </c>
      <c r="AJ36" s="184">
        <v>199547.24</v>
      </c>
      <c r="AK36" s="184">
        <v>260169.97</v>
      </c>
      <c r="AL36" s="184">
        <v>24983408.719999999</v>
      </c>
      <c r="AM36" s="184">
        <v>52687.839999999997</v>
      </c>
      <c r="AN36" s="184">
        <v>155230.49</v>
      </c>
      <c r="AO36" s="184">
        <v>327522.87</v>
      </c>
      <c r="AP36" s="184">
        <v>1075633.5900000001</v>
      </c>
      <c r="AQ36" s="184">
        <v>277180.36</v>
      </c>
      <c r="AR36" s="184">
        <v>75860.55</v>
      </c>
      <c r="AS36" s="184">
        <v>3681591.69</v>
      </c>
      <c r="AT36" s="184">
        <v>98512.320000000007</v>
      </c>
      <c r="AU36" s="184">
        <v>188427.67</v>
      </c>
      <c r="AV36" s="184">
        <v>1065078</v>
      </c>
      <c r="AW36" s="184">
        <v>289956.73</v>
      </c>
      <c r="AX36" s="184">
        <v>179861.54</v>
      </c>
      <c r="AY36" s="184">
        <v>538617.29</v>
      </c>
      <c r="AZ36" s="184">
        <v>50927.49</v>
      </c>
      <c r="BA36" s="184">
        <v>189356.98</v>
      </c>
      <c r="BB36" s="184">
        <v>5541902.4699999997</v>
      </c>
      <c r="BC36" s="184">
        <v>121034.04</v>
      </c>
      <c r="BD36" s="184">
        <v>14957482.52</v>
      </c>
      <c r="BE36" s="184">
        <v>467540.73</v>
      </c>
      <c r="BF36" s="184">
        <v>153753.99</v>
      </c>
      <c r="BG36" s="184">
        <v>222567.44</v>
      </c>
      <c r="BH36" s="184">
        <v>4263368.82</v>
      </c>
      <c r="BI36" s="184">
        <v>236052.64</v>
      </c>
      <c r="BJ36" s="184">
        <v>67985.61</v>
      </c>
      <c r="BK36" s="184">
        <v>26903.17</v>
      </c>
      <c r="BL36" s="184">
        <v>149754.82</v>
      </c>
      <c r="BM36" s="184">
        <v>7482818.6100000003</v>
      </c>
      <c r="BN36" s="184">
        <v>525304.98</v>
      </c>
      <c r="BO36" s="184">
        <v>141101.9</v>
      </c>
      <c r="BP36" s="184">
        <v>578982.68999999994</v>
      </c>
      <c r="BQ36" s="184">
        <v>63103.31</v>
      </c>
      <c r="BR36" s="184">
        <v>224919.03</v>
      </c>
      <c r="BS36" s="186">
        <v>43104320.759999998</v>
      </c>
      <c r="BT36" s="186">
        <v>181255.66</v>
      </c>
      <c r="BU36" s="184">
        <v>207672.5</v>
      </c>
      <c r="BV36" s="186">
        <v>7306009.7699999996</v>
      </c>
      <c r="BW36" s="184">
        <v>780840.91</v>
      </c>
      <c r="BX36" s="186">
        <v>214859.69</v>
      </c>
      <c r="BY36" s="186">
        <v>1317331.9099999999</v>
      </c>
      <c r="BZ36" s="186">
        <v>152048.29</v>
      </c>
      <c r="CA36" s="186">
        <v>105153.7</v>
      </c>
      <c r="CB36" s="186">
        <v>438068.44</v>
      </c>
      <c r="CC36" s="186">
        <v>104324.69</v>
      </c>
      <c r="CD36" s="186">
        <v>734314.79</v>
      </c>
      <c r="CE36" s="186">
        <v>268681.15000000002</v>
      </c>
      <c r="CF36" s="186">
        <v>668861.39</v>
      </c>
      <c r="CG36" s="186">
        <v>162928.65</v>
      </c>
      <c r="CH36" s="186">
        <v>180024.17</v>
      </c>
      <c r="CI36" s="186">
        <v>124665.95</v>
      </c>
      <c r="CJ36" s="186">
        <v>161418.01999999999</v>
      </c>
      <c r="CK36" s="186">
        <v>1898768.27</v>
      </c>
      <c r="CL36" s="186">
        <v>189038.5</v>
      </c>
      <c r="CM36" s="186">
        <v>147811.59</v>
      </c>
    </row>
    <row r="37" spans="1:91" ht="21" hidden="1">
      <c r="A37" s="120">
        <v>7</v>
      </c>
      <c r="B37" s="220" t="s">
        <v>755</v>
      </c>
      <c r="C37" s="128" t="s">
        <v>403</v>
      </c>
      <c r="D37" s="184">
        <v>495117</v>
      </c>
      <c r="E37" s="184">
        <v>116899.75</v>
      </c>
      <c r="F37" s="184">
        <v>89881</v>
      </c>
      <c r="G37" s="184">
        <v>81033</v>
      </c>
      <c r="H37" s="184">
        <v>166314</v>
      </c>
      <c r="I37" s="184">
        <v>310025.5</v>
      </c>
      <c r="J37" s="184">
        <v>530586.5</v>
      </c>
      <c r="K37" s="184">
        <v>352598</v>
      </c>
      <c r="L37" s="184">
        <v>176218.4</v>
      </c>
      <c r="M37" s="184">
        <v>552857</v>
      </c>
      <c r="N37" s="184">
        <v>554983</v>
      </c>
      <c r="O37" s="184">
        <v>69237</v>
      </c>
      <c r="P37" s="184">
        <v>343995</v>
      </c>
      <c r="Q37" s="184">
        <v>277353.92</v>
      </c>
      <c r="R37" s="184">
        <v>525983.75</v>
      </c>
      <c r="S37" s="184">
        <v>154427</v>
      </c>
      <c r="T37" s="184">
        <v>301285.25</v>
      </c>
      <c r="U37" s="184">
        <v>150787.18</v>
      </c>
      <c r="V37" s="184">
        <v>119478</v>
      </c>
      <c r="W37" s="184">
        <v>60494.5</v>
      </c>
      <c r="X37" s="184">
        <v>629645</v>
      </c>
      <c r="Y37" s="184">
        <v>213177.75</v>
      </c>
      <c r="Z37" s="184">
        <v>553671.25</v>
      </c>
      <c r="AA37" s="184">
        <v>124923</v>
      </c>
      <c r="AB37" s="184">
        <v>128889.5</v>
      </c>
      <c r="AC37" s="184">
        <v>185772</v>
      </c>
      <c r="AD37" s="184">
        <v>82517</v>
      </c>
      <c r="AE37" s="184">
        <v>727058</v>
      </c>
      <c r="AF37" s="184">
        <v>181951</v>
      </c>
      <c r="AG37" s="184">
        <v>122929</v>
      </c>
      <c r="AH37" s="184">
        <v>261948</v>
      </c>
      <c r="AI37" s="184">
        <v>329668</v>
      </c>
      <c r="AJ37" s="184">
        <v>198949</v>
      </c>
      <c r="AK37" s="184">
        <v>206589</v>
      </c>
      <c r="AL37" s="184">
        <v>827129.4</v>
      </c>
      <c r="AM37" s="184">
        <v>314505</v>
      </c>
      <c r="AN37" s="184">
        <v>276722.5</v>
      </c>
      <c r="AO37" s="184">
        <v>742255.49</v>
      </c>
      <c r="AP37" s="184">
        <v>632066</v>
      </c>
      <c r="AQ37" s="184">
        <v>989341</v>
      </c>
      <c r="AR37" s="184">
        <v>179462</v>
      </c>
      <c r="AS37" s="184">
        <v>1327898.04</v>
      </c>
      <c r="AT37" s="184">
        <v>356378.75</v>
      </c>
      <c r="AU37" s="184">
        <v>647127</v>
      </c>
      <c r="AV37" s="184">
        <v>467492</v>
      </c>
      <c r="AW37" s="184">
        <v>123540</v>
      </c>
      <c r="AX37" s="184">
        <v>258139.25</v>
      </c>
      <c r="AY37" s="184">
        <v>277380</v>
      </c>
      <c r="AZ37" s="184">
        <v>282022</v>
      </c>
      <c r="BA37" s="184">
        <v>309774</v>
      </c>
      <c r="BB37" s="184">
        <v>1812103.25</v>
      </c>
      <c r="BC37" s="184">
        <v>181419</v>
      </c>
      <c r="BD37" s="184">
        <v>1265280.5</v>
      </c>
      <c r="BE37" s="184">
        <v>528839.6</v>
      </c>
      <c r="BF37" s="184">
        <v>198598.25</v>
      </c>
      <c r="BG37" s="184">
        <v>234072.5</v>
      </c>
      <c r="BH37" s="184">
        <v>446326.95</v>
      </c>
      <c r="BI37" s="184">
        <v>194453</v>
      </c>
      <c r="BJ37" s="184">
        <v>81741</v>
      </c>
      <c r="BK37" s="184">
        <v>469866</v>
      </c>
      <c r="BL37" s="184">
        <v>346128</v>
      </c>
      <c r="BM37" s="184">
        <v>300779</v>
      </c>
      <c r="BN37" s="184">
        <v>158530.75</v>
      </c>
      <c r="BO37" s="184">
        <v>101834.75</v>
      </c>
      <c r="BP37" s="184">
        <v>392455.5</v>
      </c>
      <c r="BQ37" s="184">
        <v>263977</v>
      </c>
      <c r="BR37" s="184">
        <v>80101.5</v>
      </c>
      <c r="BS37" s="184">
        <v>1519135.5</v>
      </c>
      <c r="BT37" s="184">
        <v>626578</v>
      </c>
      <c r="BU37" s="184">
        <v>169668</v>
      </c>
      <c r="BV37" s="184">
        <v>927719</v>
      </c>
      <c r="BW37" s="184">
        <v>79392</v>
      </c>
      <c r="BX37" s="184">
        <v>288825.5</v>
      </c>
      <c r="BY37" s="184">
        <v>590352</v>
      </c>
      <c r="BZ37" s="184">
        <v>165975</v>
      </c>
      <c r="CA37" s="184">
        <v>126960</v>
      </c>
      <c r="CB37" s="184">
        <v>289396</v>
      </c>
      <c r="CC37" s="184">
        <v>475905</v>
      </c>
      <c r="CD37" s="184">
        <v>967444</v>
      </c>
      <c r="CE37" s="184">
        <v>299044</v>
      </c>
      <c r="CF37" s="184">
        <v>728503</v>
      </c>
      <c r="CG37" s="184">
        <v>96496</v>
      </c>
      <c r="CH37" s="184">
        <v>174134</v>
      </c>
      <c r="CI37" s="184">
        <v>188466</v>
      </c>
      <c r="CJ37" s="184">
        <v>210272</v>
      </c>
      <c r="CK37" s="184">
        <v>811185.5</v>
      </c>
      <c r="CL37" s="184">
        <v>206824.7</v>
      </c>
      <c r="CM37" s="184">
        <v>191235.5</v>
      </c>
    </row>
    <row r="38" spans="1:91" ht="21" hidden="1">
      <c r="A38" s="120">
        <v>7</v>
      </c>
      <c r="B38" s="220" t="s">
        <v>756</v>
      </c>
      <c r="C38" s="128" t="s">
        <v>404</v>
      </c>
      <c r="D38" s="184">
        <v>10296559</v>
      </c>
      <c r="E38" s="184">
        <v>26181.75</v>
      </c>
      <c r="F38" s="184">
        <v>17105</v>
      </c>
      <c r="G38" s="184">
        <v>87708</v>
      </c>
      <c r="H38" s="184">
        <v>31700.5</v>
      </c>
      <c r="I38" s="184">
        <v>55314.25</v>
      </c>
      <c r="J38" s="184">
        <v>148710.25</v>
      </c>
      <c r="K38" s="184">
        <v>207377</v>
      </c>
      <c r="L38" s="184">
        <v>73615.149999999994</v>
      </c>
      <c r="M38" s="184">
        <v>113804</v>
      </c>
      <c r="N38" s="184">
        <v>1132027</v>
      </c>
      <c r="O38" s="184">
        <v>42533</v>
      </c>
      <c r="P38" s="184">
        <v>6121597.79</v>
      </c>
      <c r="Q38" s="184">
        <v>395265.1</v>
      </c>
      <c r="R38" s="184">
        <v>621051</v>
      </c>
      <c r="S38" s="184">
        <v>906948</v>
      </c>
      <c r="T38" s="184">
        <v>210465.25</v>
      </c>
      <c r="U38" s="184">
        <v>281422.58</v>
      </c>
      <c r="V38" s="184">
        <v>368156</v>
      </c>
      <c r="W38" s="184">
        <v>33266</v>
      </c>
      <c r="X38" s="184">
        <v>25228863.77</v>
      </c>
      <c r="Y38" s="184">
        <v>75587.25</v>
      </c>
      <c r="Z38" s="184">
        <v>797211.75</v>
      </c>
      <c r="AA38" s="184">
        <v>130473</v>
      </c>
      <c r="AB38" s="184">
        <v>88575</v>
      </c>
      <c r="AC38" s="184">
        <v>92172</v>
      </c>
      <c r="AD38" s="184">
        <v>130970</v>
      </c>
      <c r="AE38" s="184">
        <v>947445</v>
      </c>
      <c r="AF38" s="184">
        <v>152902</v>
      </c>
      <c r="AG38" s="184">
        <v>191347.25</v>
      </c>
      <c r="AH38" s="184">
        <v>134075</v>
      </c>
      <c r="AI38" s="184">
        <v>315299</v>
      </c>
      <c r="AJ38" s="184">
        <v>108004</v>
      </c>
      <c r="AK38" s="184">
        <v>268362</v>
      </c>
      <c r="AL38" s="184">
        <v>29406410.620000001</v>
      </c>
      <c r="AM38" s="184">
        <v>12509</v>
      </c>
      <c r="AN38" s="184">
        <v>49512</v>
      </c>
      <c r="AO38" s="184">
        <v>83876.27</v>
      </c>
      <c r="AP38" s="184">
        <v>1034676.5</v>
      </c>
      <c r="AQ38" s="184">
        <v>50692</v>
      </c>
      <c r="AR38" s="184">
        <v>51873</v>
      </c>
      <c r="AS38" s="184">
        <v>6523006.25</v>
      </c>
      <c r="AT38" s="184">
        <v>269333</v>
      </c>
      <c r="AU38" s="184">
        <v>701223</v>
      </c>
      <c r="AV38" s="184">
        <v>257977</v>
      </c>
      <c r="AW38" s="184">
        <v>224379</v>
      </c>
      <c r="AX38" s="184">
        <v>53959.25</v>
      </c>
      <c r="AY38" s="184">
        <v>16691</v>
      </c>
      <c r="AZ38" s="184">
        <v>256261.5</v>
      </c>
      <c r="BA38" s="184">
        <v>18765</v>
      </c>
      <c r="BB38" s="184">
        <v>3835173.25</v>
      </c>
      <c r="BC38" s="184">
        <v>36459</v>
      </c>
      <c r="BD38" s="184">
        <v>13311245.4</v>
      </c>
      <c r="BE38" s="184">
        <v>871523.1</v>
      </c>
      <c r="BF38" s="184">
        <v>461126.75</v>
      </c>
      <c r="BG38" s="184">
        <v>270337</v>
      </c>
      <c r="BH38" s="184">
        <v>2100342.96</v>
      </c>
      <c r="BI38" s="184">
        <v>192357</v>
      </c>
      <c r="BJ38" s="184">
        <v>258061</v>
      </c>
      <c r="BK38" s="184">
        <v>384300</v>
      </c>
      <c r="BL38" s="184">
        <v>342251</v>
      </c>
      <c r="BM38" s="184">
        <v>7677087.4100000001</v>
      </c>
      <c r="BN38" s="184">
        <v>186505.32</v>
      </c>
      <c r="BO38" s="184">
        <v>100952</v>
      </c>
      <c r="BP38" s="184">
        <v>425270</v>
      </c>
      <c r="BQ38" s="184">
        <v>70265</v>
      </c>
      <c r="BR38" s="184">
        <v>127504</v>
      </c>
      <c r="BS38" s="184">
        <v>40401445.409999996</v>
      </c>
      <c r="BT38" s="184">
        <v>376534.5</v>
      </c>
      <c r="BU38" s="184">
        <v>83608</v>
      </c>
      <c r="BV38" s="184">
        <v>6672592.3399999999</v>
      </c>
      <c r="BW38" s="184"/>
      <c r="BX38" s="186">
        <v>109935</v>
      </c>
      <c r="BY38" s="184">
        <v>2710596</v>
      </c>
      <c r="BZ38" s="184">
        <v>66596</v>
      </c>
      <c r="CA38" s="184">
        <v>56922</v>
      </c>
      <c r="CB38" s="184">
        <v>35638</v>
      </c>
      <c r="CC38" s="184">
        <v>144510</v>
      </c>
      <c r="CD38" s="184">
        <v>2726557</v>
      </c>
      <c r="CE38" s="186">
        <v>196093</v>
      </c>
      <c r="CF38" s="184">
        <v>595845.5</v>
      </c>
      <c r="CG38" s="184">
        <v>39413</v>
      </c>
      <c r="CH38" s="184">
        <v>108010</v>
      </c>
      <c r="CI38" s="184">
        <v>240262</v>
      </c>
      <c r="CJ38" s="184">
        <v>46558</v>
      </c>
      <c r="CK38" s="184">
        <v>3621311.5</v>
      </c>
      <c r="CL38" s="184">
        <v>75936.5</v>
      </c>
      <c r="CM38" s="184">
        <v>55913</v>
      </c>
    </row>
    <row r="39" spans="1:91" ht="21" hidden="1">
      <c r="A39" s="120">
        <v>9</v>
      </c>
      <c r="B39" s="220" t="s">
        <v>757</v>
      </c>
      <c r="C39" s="125" t="s">
        <v>1199</v>
      </c>
      <c r="D39" s="184">
        <v>9622272.25</v>
      </c>
      <c r="E39" s="184">
        <v>1034078.2</v>
      </c>
      <c r="F39" s="184">
        <v>612205.5</v>
      </c>
      <c r="G39" s="184">
        <v>670342.75</v>
      </c>
      <c r="H39" s="184">
        <v>333260</v>
      </c>
      <c r="I39" s="184">
        <v>1035858.5</v>
      </c>
      <c r="J39" s="184">
        <v>719745.95</v>
      </c>
      <c r="K39" s="184">
        <v>3373365.27</v>
      </c>
      <c r="L39" s="184">
        <v>744832.56</v>
      </c>
      <c r="M39" s="184">
        <v>487949.45</v>
      </c>
      <c r="N39" s="184">
        <v>3105032</v>
      </c>
      <c r="O39" s="184">
        <v>332285.5</v>
      </c>
      <c r="P39" s="184">
        <v>8862675.5</v>
      </c>
      <c r="Q39" s="184">
        <v>2234751.69</v>
      </c>
      <c r="R39" s="184">
        <v>2183332.59</v>
      </c>
      <c r="S39" s="184">
        <v>4249868</v>
      </c>
      <c r="T39" s="184">
        <v>701441</v>
      </c>
      <c r="U39" s="184">
        <v>851461.7</v>
      </c>
      <c r="V39" s="184">
        <v>1135292.17</v>
      </c>
      <c r="W39" s="184">
        <v>447822.5</v>
      </c>
      <c r="X39" s="184">
        <v>14806056.18</v>
      </c>
      <c r="Y39" s="184">
        <v>561309.04</v>
      </c>
      <c r="Z39" s="184">
        <v>1150639</v>
      </c>
      <c r="AA39" s="184">
        <v>568513</v>
      </c>
      <c r="AB39" s="184">
        <v>402951.75</v>
      </c>
      <c r="AC39" s="184">
        <v>776256.5</v>
      </c>
      <c r="AD39" s="184">
        <v>708509</v>
      </c>
      <c r="AE39" s="184">
        <v>2771194.05</v>
      </c>
      <c r="AF39" s="184">
        <v>445201.6</v>
      </c>
      <c r="AG39" s="184">
        <v>964908.27</v>
      </c>
      <c r="AH39" s="184">
        <v>389344.08</v>
      </c>
      <c r="AI39" s="184">
        <v>1037057.3</v>
      </c>
      <c r="AJ39" s="184">
        <v>581402.38</v>
      </c>
      <c r="AK39" s="184">
        <v>627615</v>
      </c>
      <c r="AL39" s="184">
        <v>42928601.82</v>
      </c>
      <c r="AM39" s="184">
        <v>686084</v>
      </c>
      <c r="AN39" s="184">
        <v>2475237.5</v>
      </c>
      <c r="AO39" s="184">
        <v>4388508.68</v>
      </c>
      <c r="AP39" s="184">
        <v>2002231</v>
      </c>
      <c r="AQ39" s="184">
        <v>2125586.7999999998</v>
      </c>
      <c r="AR39" s="184">
        <v>584558</v>
      </c>
      <c r="AS39" s="184">
        <v>6863232.9900000002</v>
      </c>
      <c r="AT39" s="184">
        <v>1599644</v>
      </c>
      <c r="AU39" s="184">
        <v>6719850.9000000004</v>
      </c>
      <c r="AV39" s="184">
        <v>2293918.08</v>
      </c>
      <c r="AW39" s="184">
        <v>591273.1</v>
      </c>
      <c r="AX39" s="184">
        <v>327364</v>
      </c>
      <c r="AY39" s="184">
        <v>1029385.26</v>
      </c>
      <c r="AZ39" s="184">
        <v>2283956.0499999998</v>
      </c>
      <c r="BA39" s="184">
        <v>788409</v>
      </c>
      <c r="BB39" s="184">
        <v>6758429</v>
      </c>
      <c r="BC39" s="184">
        <v>474167.7</v>
      </c>
      <c r="BD39" s="184">
        <v>21271094.289999999</v>
      </c>
      <c r="BE39" s="184">
        <v>1775699.02</v>
      </c>
      <c r="BF39" s="184">
        <v>745734.25</v>
      </c>
      <c r="BG39" s="184">
        <v>1195673.6000000001</v>
      </c>
      <c r="BH39" s="184">
        <v>9457693.8399999999</v>
      </c>
      <c r="BI39" s="184">
        <v>152842</v>
      </c>
      <c r="BJ39" s="184">
        <v>231330.05</v>
      </c>
      <c r="BK39" s="184">
        <v>431443.55</v>
      </c>
      <c r="BL39" s="184">
        <v>726027</v>
      </c>
      <c r="BM39" s="184">
        <v>10777322</v>
      </c>
      <c r="BN39" s="184">
        <v>1165526.6000000001</v>
      </c>
      <c r="BO39" s="184">
        <v>1160391.5</v>
      </c>
      <c r="BP39" s="184">
        <v>1357400.5</v>
      </c>
      <c r="BQ39" s="184">
        <v>996127.37</v>
      </c>
      <c r="BR39" s="184">
        <v>650128.02</v>
      </c>
      <c r="BS39" s="186">
        <v>45904030.450000003</v>
      </c>
      <c r="BT39" s="186">
        <v>1312370.28</v>
      </c>
      <c r="BU39" s="186">
        <v>561842.47</v>
      </c>
      <c r="BV39" s="186">
        <v>5513792</v>
      </c>
      <c r="BW39" s="186">
        <v>902620</v>
      </c>
      <c r="BX39" s="186">
        <v>588517.5</v>
      </c>
      <c r="BY39" s="186">
        <v>2627529.85</v>
      </c>
      <c r="BZ39" s="186">
        <v>610751.73</v>
      </c>
      <c r="CA39" s="186">
        <v>397522.6</v>
      </c>
      <c r="CB39" s="186">
        <v>699682.5</v>
      </c>
      <c r="CC39" s="186">
        <v>3818141.6</v>
      </c>
      <c r="CD39" s="186">
        <v>3702200.75</v>
      </c>
      <c r="CE39" s="186">
        <v>715815.35</v>
      </c>
      <c r="CF39" s="186">
        <v>2641816.52</v>
      </c>
      <c r="CG39" s="186">
        <v>844137.5</v>
      </c>
      <c r="CH39" s="186">
        <v>343833</v>
      </c>
      <c r="CI39" s="186">
        <v>329206.11</v>
      </c>
      <c r="CJ39" s="186">
        <v>597226.5</v>
      </c>
      <c r="CK39" s="186">
        <v>2299562</v>
      </c>
      <c r="CL39" s="186">
        <v>366711.44</v>
      </c>
      <c r="CM39" s="186">
        <v>586425.5</v>
      </c>
    </row>
    <row r="40" spans="1:91" ht="21" hidden="1">
      <c r="A40" s="120">
        <v>9</v>
      </c>
      <c r="B40" s="220" t="s">
        <v>758</v>
      </c>
      <c r="C40" s="125" t="s">
        <v>1200</v>
      </c>
      <c r="D40" s="184">
        <v>8957434.75</v>
      </c>
      <c r="E40" s="184">
        <v>166773.45000000001</v>
      </c>
      <c r="F40" s="184">
        <v>204298</v>
      </c>
      <c r="G40" s="184">
        <v>269934.49</v>
      </c>
      <c r="H40" s="184">
        <v>135010</v>
      </c>
      <c r="I40" s="184">
        <v>248775.5</v>
      </c>
      <c r="J40" s="184">
        <v>322755.64</v>
      </c>
      <c r="K40" s="184">
        <v>730955.4</v>
      </c>
      <c r="L40" s="184">
        <v>199314.09</v>
      </c>
      <c r="M40" s="184">
        <v>54020.800000000003</v>
      </c>
      <c r="N40" s="184">
        <v>1542700.5</v>
      </c>
      <c r="O40" s="184">
        <v>116462.66</v>
      </c>
      <c r="P40" s="184">
        <v>4413599.75</v>
      </c>
      <c r="Q40" s="184">
        <v>249088.45</v>
      </c>
      <c r="R40" s="184">
        <v>425258.4</v>
      </c>
      <c r="S40" s="184">
        <v>1353971.99</v>
      </c>
      <c r="T40" s="184">
        <v>151001.5</v>
      </c>
      <c r="U40" s="184">
        <v>231430.39999999999</v>
      </c>
      <c r="V40" s="184">
        <v>366080</v>
      </c>
      <c r="W40" s="184">
        <v>210606.5</v>
      </c>
      <c r="X40" s="184">
        <v>13423526.49</v>
      </c>
      <c r="Y40" s="184">
        <v>185720.5</v>
      </c>
      <c r="Z40" s="184">
        <v>442294</v>
      </c>
      <c r="AA40" s="184">
        <v>255338</v>
      </c>
      <c r="AB40" s="184">
        <v>133554.25</v>
      </c>
      <c r="AC40" s="184">
        <v>242226.5</v>
      </c>
      <c r="AD40" s="184">
        <v>169351.11</v>
      </c>
      <c r="AE40" s="184">
        <v>1361148.28</v>
      </c>
      <c r="AF40" s="184">
        <v>172886.35</v>
      </c>
      <c r="AG40" s="184">
        <v>315657.58</v>
      </c>
      <c r="AH40" s="184">
        <v>227772.72</v>
      </c>
      <c r="AI40" s="184">
        <v>334865.28000000003</v>
      </c>
      <c r="AJ40" s="184">
        <v>87605.73</v>
      </c>
      <c r="AK40" s="184">
        <v>223826.53</v>
      </c>
      <c r="AL40" s="184">
        <v>30535336.449999999</v>
      </c>
      <c r="AM40" s="184">
        <v>151937</v>
      </c>
      <c r="AN40" s="184">
        <v>390881.75</v>
      </c>
      <c r="AO40" s="184">
        <v>1660309.58</v>
      </c>
      <c r="AP40" s="184">
        <v>1616249.49</v>
      </c>
      <c r="AQ40" s="184">
        <v>378906</v>
      </c>
      <c r="AR40" s="184">
        <v>194311</v>
      </c>
      <c r="AS40" s="184">
        <v>4721938.12</v>
      </c>
      <c r="AT40" s="184">
        <v>545551.41</v>
      </c>
      <c r="AU40" s="184">
        <v>519996.12</v>
      </c>
      <c r="AV40" s="184">
        <v>947654.3</v>
      </c>
      <c r="AW40" s="184">
        <v>263969.5</v>
      </c>
      <c r="AX40" s="184">
        <v>134379.9</v>
      </c>
      <c r="AY40" s="184">
        <v>380373.02</v>
      </c>
      <c r="AZ40" s="184">
        <v>66164.75</v>
      </c>
      <c r="BA40" s="184">
        <v>237356</v>
      </c>
      <c r="BB40" s="184">
        <v>3132535.15</v>
      </c>
      <c r="BC40" s="184">
        <v>391965.57</v>
      </c>
      <c r="BD40" s="184">
        <v>9643278.0299999993</v>
      </c>
      <c r="BE40" s="184">
        <v>947284.98</v>
      </c>
      <c r="BF40" s="184">
        <v>179435</v>
      </c>
      <c r="BG40" s="184">
        <v>200160.25</v>
      </c>
      <c r="BH40" s="184">
        <v>5946111.2699999996</v>
      </c>
      <c r="BI40" s="184">
        <v>99769</v>
      </c>
      <c r="BJ40" s="184">
        <v>92909.56</v>
      </c>
      <c r="BK40" s="184">
        <v>74146.5</v>
      </c>
      <c r="BL40" s="184">
        <v>194325.75</v>
      </c>
      <c r="BM40" s="184">
        <v>9223184.25</v>
      </c>
      <c r="BN40" s="184">
        <v>343557.43</v>
      </c>
      <c r="BO40" s="184">
        <v>261093.12</v>
      </c>
      <c r="BP40" s="184">
        <v>496219</v>
      </c>
      <c r="BQ40" s="184">
        <v>250594.29</v>
      </c>
      <c r="BR40" s="184">
        <v>466236.19</v>
      </c>
      <c r="BS40" s="186">
        <v>41470825.43</v>
      </c>
      <c r="BT40" s="184">
        <v>190471.27</v>
      </c>
      <c r="BU40" s="184">
        <v>306035.84000000003</v>
      </c>
      <c r="BV40" s="186">
        <v>3894569.45</v>
      </c>
      <c r="BW40" s="184">
        <v>158796</v>
      </c>
      <c r="BX40" s="184">
        <v>348582.25</v>
      </c>
      <c r="BY40" s="184">
        <v>965065.91</v>
      </c>
      <c r="BZ40" s="184">
        <v>171831.34</v>
      </c>
      <c r="CA40" s="184">
        <v>90245.02</v>
      </c>
      <c r="CB40" s="184">
        <v>269026.5</v>
      </c>
      <c r="CC40" s="186">
        <v>687521.16</v>
      </c>
      <c r="CD40" s="184">
        <v>1139657.4099999999</v>
      </c>
      <c r="CE40" s="184">
        <v>360317.94</v>
      </c>
      <c r="CF40" s="186">
        <v>707292</v>
      </c>
      <c r="CG40" s="186">
        <v>160151.20000000001</v>
      </c>
      <c r="CH40" s="184">
        <v>101138.5</v>
      </c>
      <c r="CI40" s="184">
        <v>87931.5</v>
      </c>
      <c r="CJ40" s="184">
        <v>125813</v>
      </c>
      <c r="CK40" s="186">
        <v>1491356.3</v>
      </c>
      <c r="CL40" s="186">
        <v>192076.22</v>
      </c>
      <c r="CM40" s="184">
        <v>46128.5</v>
      </c>
    </row>
    <row r="41" spans="1:91" ht="21" hidden="1">
      <c r="A41" s="120">
        <v>9</v>
      </c>
      <c r="B41" s="220" t="s">
        <v>759</v>
      </c>
      <c r="C41" s="125" t="s">
        <v>1201</v>
      </c>
      <c r="D41" s="184">
        <v>-4431975.0999999996</v>
      </c>
      <c r="E41" s="184">
        <v>-21506.02</v>
      </c>
      <c r="F41" s="184">
        <v>-53866.05</v>
      </c>
      <c r="G41" s="184">
        <v>-41668.03</v>
      </c>
      <c r="H41" s="184">
        <v>-42108.22</v>
      </c>
      <c r="I41" s="184">
        <v>-96739.37</v>
      </c>
      <c r="J41" s="184">
        <v>-71713.929999999993</v>
      </c>
      <c r="K41" s="184">
        <v>-148921.04999999999</v>
      </c>
      <c r="L41" s="184">
        <v>-10796.78</v>
      </c>
      <c r="M41" s="184">
        <v>-16779.77</v>
      </c>
      <c r="N41" s="184">
        <v>-298518.32</v>
      </c>
      <c r="O41" s="184">
        <v>-22122.12</v>
      </c>
      <c r="P41" s="184">
        <v>-577556.30000000005</v>
      </c>
      <c r="Q41" s="184">
        <v>-28469.3</v>
      </c>
      <c r="R41" s="184">
        <v>-175863.63</v>
      </c>
      <c r="S41" s="184">
        <v>-367298.37</v>
      </c>
      <c r="T41" s="184">
        <v>-18021.87</v>
      </c>
      <c r="U41" s="184">
        <v>-19537.91</v>
      </c>
      <c r="V41" s="184">
        <v>-87251.6</v>
      </c>
      <c r="W41" s="184">
        <v>-33442.769999999997</v>
      </c>
      <c r="X41" s="184">
        <v>-3366958.11</v>
      </c>
      <c r="Y41" s="184">
        <v>-24568.78</v>
      </c>
      <c r="Z41" s="184">
        <v>-46310.2</v>
      </c>
      <c r="AA41" s="184">
        <v>-41719.699999999997</v>
      </c>
      <c r="AB41" s="184">
        <v>-18653.55</v>
      </c>
      <c r="AC41" s="184">
        <v>-33234.99</v>
      </c>
      <c r="AD41" s="184">
        <v>-1883.58</v>
      </c>
      <c r="AE41" s="184">
        <v>-319106.40999999997</v>
      </c>
      <c r="AF41" s="184">
        <v>-20333.830000000002</v>
      </c>
      <c r="AG41" s="184">
        <v>-15171.18</v>
      </c>
      <c r="AH41" s="184">
        <v>-11315.32</v>
      </c>
      <c r="AI41" s="184">
        <v>-15676.36</v>
      </c>
      <c r="AJ41" s="184">
        <v>-8356.31</v>
      </c>
      <c r="AK41" s="184">
        <v>-11473.69</v>
      </c>
      <c r="AL41" s="184">
        <v>-6131153.4699999997</v>
      </c>
      <c r="AM41" s="184">
        <v>-14457.99</v>
      </c>
      <c r="AN41" s="184">
        <v>-44976.54</v>
      </c>
      <c r="AO41" s="184">
        <v>-417157.81</v>
      </c>
      <c r="AP41" s="184">
        <v>-375505.45</v>
      </c>
      <c r="AQ41" s="184">
        <v>-41192.129999999997</v>
      </c>
      <c r="AR41" s="184">
        <v>-27368.99</v>
      </c>
      <c r="AS41" s="184">
        <v>-856780.37</v>
      </c>
      <c r="AT41" s="184">
        <v>-98205.88</v>
      </c>
      <c r="AU41" s="184">
        <v>-334227.34999999998</v>
      </c>
      <c r="AV41" s="184">
        <v>-77158.34</v>
      </c>
      <c r="AW41" s="184">
        <v>-39880.94</v>
      </c>
      <c r="AX41" s="184">
        <v>-28882.5</v>
      </c>
      <c r="AY41" s="184">
        <v>-94529.77</v>
      </c>
      <c r="AZ41" s="184">
        <v>-17854.849999999999</v>
      </c>
      <c r="BA41" s="184">
        <v>-39354.9</v>
      </c>
      <c r="BB41" s="184">
        <v>-469673.1</v>
      </c>
      <c r="BC41" s="184">
        <v>-35618.82</v>
      </c>
      <c r="BD41" s="184">
        <v>-2755038.23</v>
      </c>
      <c r="BE41" s="184">
        <v>-325185.40000000002</v>
      </c>
      <c r="BF41" s="184">
        <v>-23419.58</v>
      </c>
      <c r="BG41" s="184">
        <v>-18370.16</v>
      </c>
      <c r="BH41" s="184">
        <v>-842267.74</v>
      </c>
      <c r="BI41" s="184">
        <v>-6992.1</v>
      </c>
      <c r="BJ41" s="184">
        <v>-13383.83</v>
      </c>
      <c r="BK41" s="184">
        <v>-36601.980000000003</v>
      </c>
      <c r="BL41" s="184">
        <v>-39500.69</v>
      </c>
      <c r="BM41" s="184">
        <v>-2086874.73</v>
      </c>
      <c r="BN41" s="184">
        <v>-64730.91</v>
      </c>
      <c r="BO41" s="184">
        <v>-29020.09</v>
      </c>
      <c r="BP41" s="184">
        <v>-108345.44</v>
      </c>
      <c r="BQ41" s="184">
        <v>-61970.25</v>
      </c>
      <c r="BR41" s="184">
        <v>-51584.43</v>
      </c>
      <c r="BS41" s="184">
        <v>-5403351.5199999996</v>
      </c>
      <c r="BT41" s="184">
        <v>-22695.55</v>
      </c>
      <c r="BU41" s="184">
        <v>-82750.73</v>
      </c>
      <c r="BV41" s="184">
        <v>-412052.36</v>
      </c>
      <c r="BW41" s="184">
        <v>-1806.3</v>
      </c>
      <c r="BX41" s="184">
        <v>-48931.040000000001</v>
      </c>
      <c r="BY41" s="184">
        <v>-96935.27</v>
      </c>
      <c r="BZ41" s="184">
        <v>-32491.26</v>
      </c>
      <c r="CA41" s="184">
        <v>-6316.48</v>
      </c>
      <c r="CB41" s="184">
        <v>-55283.46</v>
      </c>
      <c r="CC41" s="184">
        <v>-78737.63</v>
      </c>
      <c r="CD41" s="184">
        <v>-188608.87</v>
      </c>
      <c r="CE41" s="184">
        <v>-20942.45</v>
      </c>
      <c r="CF41" s="184">
        <v>-193187.44</v>
      </c>
      <c r="CG41" s="184">
        <v>-7621.12</v>
      </c>
      <c r="CH41" s="184"/>
      <c r="CI41" s="184">
        <v>-7104.5</v>
      </c>
      <c r="CJ41" s="184">
        <v>-6438.21</v>
      </c>
      <c r="CK41" s="184">
        <v>-331780.90000000002</v>
      </c>
      <c r="CL41" s="184">
        <v>-18492.099999999999</v>
      </c>
      <c r="CM41" s="184">
        <v>-4122.05</v>
      </c>
    </row>
    <row r="42" spans="1:91" ht="21" hidden="1">
      <c r="A42" s="120">
        <v>9</v>
      </c>
      <c r="B42" s="220" t="s">
        <v>760</v>
      </c>
      <c r="C42" s="125" t="s">
        <v>1202</v>
      </c>
      <c r="D42" s="184">
        <v>3851859.51</v>
      </c>
      <c r="E42" s="184">
        <v>78182.95</v>
      </c>
      <c r="F42" s="184">
        <v>19494.62</v>
      </c>
      <c r="G42" s="184">
        <v>42027.98</v>
      </c>
      <c r="H42" s="184">
        <v>38644.76</v>
      </c>
      <c r="I42" s="184">
        <v>34760.879999999997</v>
      </c>
      <c r="J42" s="184">
        <v>38665.760000000002</v>
      </c>
      <c r="K42" s="184">
        <v>114081.48</v>
      </c>
      <c r="L42" s="184">
        <v>12949.47</v>
      </c>
      <c r="M42" s="184">
        <v>4739.46</v>
      </c>
      <c r="N42" s="184">
        <v>215953.37</v>
      </c>
      <c r="O42" s="184">
        <v>5309.66</v>
      </c>
      <c r="P42" s="184">
        <v>822586.36</v>
      </c>
      <c r="Q42" s="184">
        <v>67167.45</v>
      </c>
      <c r="R42" s="184">
        <v>33488.050000000003</v>
      </c>
      <c r="S42" s="184">
        <v>150614.16</v>
      </c>
      <c r="T42" s="184">
        <v>25953.43</v>
      </c>
      <c r="U42" s="184">
        <v>25017.93</v>
      </c>
      <c r="V42" s="184">
        <v>34796.51</v>
      </c>
      <c r="W42" s="184">
        <v>30033.34</v>
      </c>
      <c r="X42" s="184">
        <v>2335864.21</v>
      </c>
      <c r="Y42" s="184">
        <v>93645.95</v>
      </c>
      <c r="Z42" s="184">
        <v>167840.39</v>
      </c>
      <c r="AA42" s="184">
        <v>55056.56</v>
      </c>
      <c r="AB42" s="184">
        <v>43685.31</v>
      </c>
      <c r="AC42" s="184">
        <v>84918.16</v>
      </c>
      <c r="AD42" s="184">
        <v>213330.99</v>
      </c>
      <c r="AE42" s="184">
        <v>165510.20000000001</v>
      </c>
      <c r="AF42" s="184">
        <v>37073.08</v>
      </c>
      <c r="AG42" s="184">
        <v>95804.93</v>
      </c>
      <c r="AH42" s="184">
        <v>68541.73</v>
      </c>
      <c r="AI42" s="184">
        <v>176571.57</v>
      </c>
      <c r="AJ42" s="184">
        <v>33720.080000000002</v>
      </c>
      <c r="AK42" s="184">
        <v>79967.53</v>
      </c>
      <c r="AL42" s="184">
        <v>4089667.67</v>
      </c>
      <c r="AM42" s="184">
        <v>49915.46</v>
      </c>
      <c r="AN42" s="184">
        <v>62714.77</v>
      </c>
      <c r="AO42" s="184">
        <v>19191.8</v>
      </c>
      <c r="AP42" s="184">
        <v>258290.96</v>
      </c>
      <c r="AQ42" s="184">
        <v>51614.76</v>
      </c>
      <c r="AR42" s="184">
        <v>26124.5</v>
      </c>
      <c r="AS42" s="184">
        <v>1525599.82</v>
      </c>
      <c r="AT42" s="184">
        <v>45277.599999999999</v>
      </c>
      <c r="AU42" s="184">
        <v>204078.67</v>
      </c>
      <c r="AV42" s="184">
        <v>317371.98</v>
      </c>
      <c r="AW42" s="184">
        <v>40792.71</v>
      </c>
      <c r="AX42" s="184">
        <v>22762.05</v>
      </c>
      <c r="AY42" s="184">
        <v>106180.3</v>
      </c>
      <c r="AZ42" s="184">
        <v>7054.32</v>
      </c>
      <c r="BA42" s="184">
        <v>62677.83</v>
      </c>
      <c r="BB42" s="184">
        <v>908105.91</v>
      </c>
      <c r="BC42" s="184">
        <v>33147.49</v>
      </c>
      <c r="BD42" s="184">
        <v>2486918.0099999998</v>
      </c>
      <c r="BE42" s="184">
        <v>72312.25</v>
      </c>
      <c r="BF42" s="184">
        <v>24172.55</v>
      </c>
      <c r="BG42" s="184">
        <v>44016.38</v>
      </c>
      <c r="BH42" s="184">
        <v>1414561.74</v>
      </c>
      <c r="BI42" s="184">
        <v>28399.53</v>
      </c>
      <c r="BJ42" s="184">
        <v>14302.08</v>
      </c>
      <c r="BK42" s="184">
        <v>2039.71</v>
      </c>
      <c r="BL42" s="184">
        <v>25858.43</v>
      </c>
      <c r="BM42" s="184">
        <v>822728.23</v>
      </c>
      <c r="BN42" s="184">
        <v>39344.83</v>
      </c>
      <c r="BO42" s="184">
        <v>30064.46</v>
      </c>
      <c r="BP42" s="184">
        <v>73837.52</v>
      </c>
      <c r="BQ42" s="184">
        <v>21623.79</v>
      </c>
      <c r="BR42" s="184">
        <v>72747.990000000005</v>
      </c>
      <c r="BS42" s="184">
        <v>6501718.3499999996</v>
      </c>
      <c r="BT42" s="184">
        <v>54426.2</v>
      </c>
      <c r="BU42" s="184">
        <v>99110.99</v>
      </c>
      <c r="BV42" s="184">
        <v>1734112.69</v>
      </c>
      <c r="BW42" s="184">
        <v>16716.96</v>
      </c>
      <c r="BX42" s="184">
        <v>85501.48</v>
      </c>
      <c r="BY42" s="184">
        <v>167788.07</v>
      </c>
      <c r="BZ42" s="184">
        <v>41470.480000000003</v>
      </c>
      <c r="CA42" s="184">
        <v>45120.1</v>
      </c>
      <c r="CB42" s="184">
        <v>76384.87</v>
      </c>
      <c r="CC42" s="184">
        <v>6618.68</v>
      </c>
      <c r="CD42" s="184">
        <v>118485.36</v>
      </c>
      <c r="CE42" s="184">
        <v>68387.820000000007</v>
      </c>
      <c r="CF42" s="184">
        <v>96339.49</v>
      </c>
      <c r="CG42" s="184">
        <v>39359.94</v>
      </c>
      <c r="CH42" s="184"/>
      <c r="CI42" s="184">
        <v>55933.82</v>
      </c>
      <c r="CJ42" s="184">
        <v>38131.160000000003</v>
      </c>
      <c r="CK42" s="184">
        <v>445643.09</v>
      </c>
      <c r="CL42" s="184">
        <v>24048.62</v>
      </c>
      <c r="CM42" s="184">
        <v>8422.98</v>
      </c>
    </row>
    <row r="43" spans="1:91" ht="21" hidden="1">
      <c r="A43" s="120">
        <v>9</v>
      </c>
      <c r="B43" s="220" t="s">
        <v>761</v>
      </c>
      <c r="C43" s="125" t="s">
        <v>405</v>
      </c>
      <c r="D43" s="184">
        <v>597231.75</v>
      </c>
      <c r="E43" s="184">
        <v>14332.25</v>
      </c>
      <c r="F43" s="184">
        <v>55270</v>
      </c>
      <c r="G43" s="184">
        <v>23711.5</v>
      </c>
      <c r="H43" s="184">
        <v>23110.5</v>
      </c>
      <c r="I43" s="184">
        <v>30836</v>
      </c>
      <c r="J43" s="184">
        <v>39455.5</v>
      </c>
      <c r="K43" s="184">
        <v>487211.09</v>
      </c>
      <c r="L43" s="184">
        <v>24736.15</v>
      </c>
      <c r="M43" s="184">
        <v>72452.75</v>
      </c>
      <c r="N43" s="184">
        <v>100178.5</v>
      </c>
      <c r="O43" s="184">
        <v>8434.25</v>
      </c>
      <c r="P43" s="184">
        <v>535686</v>
      </c>
      <c r="Q43" s="184">
        <v>58400.35</v>
      </c>
      <c r="R43" s="184">
        <v>35795</v>
      </c>
      <c r="S43" s="184">
        <v>104365</v>
      </c>
      <c r="T43" s="184">
        <v>39529.25</v>
      </c>
      <c r="U43" s="184">
        <v>71598.5</v>
      </c>
      <c r="V43" s="184">
        <v>54020.07</v>
      </c>
      <c r="W43" s="184">
        <v>12479</v>
      </c>
      <c r="X43" s="184">
        <v>1176825.3400000001</v>
      </c>
      <c r="Y43" s="184">
        <v>11662.5</v>
      </c>
      <c r="Z43" s="184">
        <v>46653</v>
      </c>
      <c r="AA43" s="184">
        <v>36926</v>
      </c>
      <c r="AB43" s="184">
        <v>7139</v>
      </c>
      <c r="AC43" s="184">
        <v>22032</v>
      </c>
      <c r="AD43" s="184">
        <v>37462</v>
      </c>
      <c r="AE43" s="184">
        <v>123569</v>
      </c>
      <c r="AF43" s="184">
        <v>16396.5</v>
      </c>
      <c r="AG43" s="184">
        <v>28568.3</v>
      </c>
      <c r="AH43" s="184">
        <v>33019.379999999997</v>
      </c>
      <c r="AI43" s="184">
        <v>55695.3</v>
      </c>
      <c r="AJ43" s="184">
        <v>41439.910000000003</v>
      </c>
      <c r="AK43" s="184">
        <v>38845.75</v>
      </c>
      <c r="AL43" s="184">
        <v>1602523.5</v>
      </c>
      <c r="AM43" s="184">
        <v>30281</v>
      </c>
      <c r="AN43" s="184">
        <v>73601.5</v>
      </c>
      <c r="AO43" s="184">
        <v>178785.33</v>
      </c>
      <c r="AP43" s="184">
        <v>113095</v>
      </c>
      <c r="AQ43" s="184">
        <v>25856</v>
      </c>
      <c r="AR43" s="184">
        <v>21034.5</v>
      </c>
      <c r="AS43" s="184">
        <v>377794</v>
      </c>
      <c r="AT43" s="184">
        <v>93888</v>
      </c>
      <c r="AU43" s="184">
        <v>205198.76</v>
      </c>
      <c r="AV43" s="184">
        <v>112116.46</v>
      </c>
      <c r="AW43" s="184">
        <v>10398.5</v>
      </c>
      <c r="AX43" s="184">
        <v>23377</v>
      </c>
      <c r="AY43" s="184">
        <v>45347</v>
      </c>
      <c r="AZ43" s="184">
        <v>17845.75</v>
      </c>
      <c r="BA43" s="184">
        <v>27885</v>
      </c>
      <c r="BB43" s="184">
        <v>890904</v>
      </c>
      <c r="BC43" s="184">
        <v>13500.45</v>
      </c>
      <c r="BD43" s="184">
        <v>585039.75</v>
      </c>
      <c r="BE43" s="184">
        <v>103306</v>
      </c>
      <c r="BF43" s="184">
        <v>12598.5</v>
      </c>
      <c r="BG43" s="184">
        <v>1662</v>
      </c>
      <c r="BH43" s="184">
        <v>280681.75</v>
      </c>
      <c r="BI43" s="184">
        <v>14978</v>
      </c>
      <c r="BJ43" s="184">
        <v>920</v>
      </c>
      <c r="BK43" s="184">
        <v>32092.25</v>
      </c>
      <c r="BL43" s="184">
        <v>70804.25</v>
      </c>
      <c r="BM43" s="184">
        <v>759678</v>
      </c>
      <c r="BN43" s="184">
        <v>48886.25</v>
      </c>
      <c r="BO43" s="184">
        <v>33580.5</v>
      </c>
      <c r="BP43" s="184">
        <v>71204</v>
      </c>
      <c r="BQ43" s="184">
        <v>21108</v>
      </c>
      <c r="BR43" s="184">
        <v>22379</v>
      </c>
      <c r="BS43" s="184">
        <v>2191602</v>
      </c>
      <c r="BT43" s="184">
        <v>24474.5</v>
      </c>
      <c r="BU43" s="184">
        <v>52667.56</v>
      </c>
      <c r="BV43" s="184">
        <v>715055</v>
      </c>
      <c r="BW43" s="184">
        <v>13495</v>
      </c>
      <c r="BX43" s="184"/>
      <c r="BY43" s="184">
        <v>346709</v>
      </c>
      <c r="BZ43" s="184">
        <v>22956.5</v>
      </c>
      <c r="CA43" s="184">
        <v>19989</v>
      </c>
      <c r="CB43" s="184">
        <v>40849</v>
      </c>
      <c r="CC43" s="184">
        <v>54077.5</v>
      </c>
      <c r="CD43" s="184">
        <v>49353.75</v>
      </c>
      <c r="CE43" s="184">
        <v>12160.15</v>
      </c>
      <c r="CF43" s="184">
        <v>43230.5</v>
      </c>
      <c r="CG43" s="184">
        <v>27432</v>
      </c>
      <c r="CH43" s="184">
        <v>6404</v>
      </c>
      <c r="CI43" s="184">
        <v>7849.25</v>
      </c>
      <c r="CJ43" s="184">
        <v>21975.5</v>
      </c>
      <c r="CK43" s="184">
        <v>83243.5</v>
      </c>
      <c r="CL43" s="184">
        <v>1929.8</v>
      </c>
      <c r="CM43" s="184">
        <v>11147.5</v>
      </c>
    </row>
    <row r="44" spans="1:91" ht="21" hidden="1">
      <c r="A44" s="120">
        <v>9</v>
      </c>
      <c r="B44" s="220" t="s">
        <v>762</v>
      </c>
      <c r="C44" s="125" t="s">
        <v>1203</v>
      </c>
      <c r="D44" s="184">
        <v>647061.5</v>
      </c>
      <c r="E44" s="184"/>
      <c r="F44" s="184">
        <v>52302</v>
      </c>
      <c r="G44" s="184">
        <v>8101.5</v>
      </c>
      <c r="H44" s="184">
        <v>11747</v>
      </c>
      <c r="I44" s="184"/>
      <c r="J44" s="184">
        <v>7689.5</v>
      </c>
      <c r="K44" s="184">
        <v>39655.5</v>
      </c>
      <c r="L44" s="184"/>
      <c r="M44" s="184">
        <v>2041</v>
      </c>
      <c r="N44" s="184">
        <v>225236</v>
      </c>
      <c r="O44" s="184"/>
      <c r="P44" s="184">
        <v>299065.5</v>
      </c>
      <c r="Q44" s="184"/>
      <c r="R44" s="184">
        <v>25015</v>
      </c>
      <c r="S44" s="184">
        <v>78522</v>
      </c>
      <c r="T44" s="184">
        <v>12269.75</v>
      </c>
      <c r="U44" s="184">
        <v>49202</v>
      </c>
      <c r="V44" s="184">
        <v>8540.5</v>
      </c>
      <c r="W44" s="184"/>
      <c r="X44" s="184">
        <v>1035357.43</v>
      </c>
      <c r="Y44" s="184">
        <v>1950</v>
      </c>
      <c r="Z44" s="184">
        <v>11062</v>
      </c>
      <c r="AA44" s="184">
        <v>31953.56</v>
      </c>
      <c r="AB44" s="184"/>
      <c r="AC44" s="184">
        <v>8235.5</v>
      </c>
      <c r="AD44" s="184">
        <v>34369</v>
      </c>
      <c r="AE44" s="184">
        <v>40912</v>
      </c>
      <c r="AF44" s="184">
        <v>23020.75</v>
      </c>
      <c r="AG44" s="184">
        <v>18652</v>
      </c>
      <c r="AH44" s="184">
        <v>6518.65</v>
      </c>
      <c r="AI44" s="184">
        <v>32459.5</v>
      </c>
      <c r="AJ44" s="184">
        <v>27361</v>
      </c>
      <c r="AK44" s="184">
        <v>19698.5</v>
      </c>
      <c r="AL44" s="184">
        <v>1889426.88</v>
      </c>
      <c r="AM44" s="184"/>
      <c r="AN44" s="184">
        <v>9847.5</v>
      </c>
      <c r="AO44" s="184">
        <v>124149.58</v>
      </c>
      <c r="AP44" s="184">
        <v>16235</v>
      </c>
      <c r="AQ44" s="184">
        <v>3719</v>
      </c>
      <c r="AR44" s="184">
        <v>5839</v>
      </c>
      <c r="AS44" s="184">
        <v>421168.8</v>
      </c>
      <c r="AT44" s="184">
        <v>55170.94</v>
      </c>
      <c r="AU44" s="184">
        <v>65237</v>
      </c>
      <c r="AV44" s="184">
        <v>19027.14</v>
      </c>
      <c r="AW44" s="184">
        <v>12998.66</v>
      </c>
      <c r="AX44" s="184"/>
      <c r="AY44" s="184">
        <v>18640</v>
      </c>
      <c r="AZ44" s="184">
        <v>15969.5</v>
      </c>
      <c r="BA44" s="184">
        <v>14479</v>
      </c>
      <c r="BB44" s="184">
        <v>334777.05</v>
      </c>
      <c r="BC44" s="184">
        <v>11678</v>
      </c>
      <c r="BD44" s="184">
        <v>465487.5</v>
      </c>
      <c r="BE44" s="184">
        <v>179612.94</v>
      </c>
      <c r="BF44" s="184">
        <v>6995</v>
      </c>
      <c r="BG44" s="184"/>
      <c r="BH44" s="184">
        <v>209778.75</v>
      </c>
      <c r="BI44" s="184">
        <v>20762</v>
      </c>
      <c r="BJ44" s="184"/>
      <c r="BK44" s="184">
        <v>101537.73</v>
      </c>
      <c r="BL44" s="184">
        <v>20497.75</v>
      </c>
      <c r="BM44" s="184">
        <v>397235.4</v>
      </c>
      <c r="BN44" s="184">
        <v>57870.75</v>
      </c>
      <c r="BO44" s="184">
        <v>15110.75</v>
      </c>
      <c r="BP44" s="184">
        <v>150127.94</v>
      </c>
      <c r="BQ44" s="184">
        <v>24576.21</v>
      </c>
      <c r="BR44" s="184">
        <v>937</v>
      </c>
      <c r="BS44" s="184">
        <v>1444154.34</v>
      </c>
      <c r="BT44" s="184">
        <v>2387.5</v>
      </c>
      <c r="BU44" s="184">
        <v>64804.13</v>
      </c>
      <c r="BV44" s="184">
        <v>266225.25</v>
      </c>
      <c r="BW44" s="184"/>
      <c r="BX44" s="184"/>
      <c r="BY44" s="184">
        <v>35726</v>
      </c>
      <c r="BZ44" s="184">
        <v>3699</v>
      </c>
      <c r="CA44" s="184">
        <v>18387</v>
      </c>
      <c r="CB44" s="184">
        <v>4880</v>
      </c>
      <c r="CC44" s="184"/>
      <c r="CD44" s="184">
        <v>20403.25</v>
      </c>
      <c r="CE44" s="184">
        <v>2548</v>
      </c>
      <c r="CF44" s="184">
        <v>49166.94</v>
      </c>
      <c r="CG44" s="184"/>
      <c r="CH44" s="184"/>
      <c r="CI44" s="184"/>
      <c r="CJ44" s="184">
        <v>2779</v>
      </c>
      <c r="CK44" s="184">
        <v>151735</v>
      </c>
      <c r="CL44" s="184"/>
      <c r="CM44" s="184"/>
    </row>
    <row r="45" spans="1:91" ht="42" hidden="1">
      <c r="A45" s="120">
        <v>9</v>
      </c>
      <c r="B45" s="220" t="s">
        <v>763</v>
      </c>
      <c r="C45" s="125" t="s">
        <v>1204</v>
      </c>
      <c r="D45" s="184"/>
      <c r="E45" s="184"/>
      <c r="F45" s="184">
        <v>-376</v>
      </c>
      <c r="G45" s="184"/>
      <c r="H45" s="184"/>
      <c r="I45" s="184"/>
      <c r="J45" s="184"/>
      <c r="K45" s="184"/>
      <c r="L45" s="184"/>
      <c r="M45" s="184"/>
      <c r="N45" s="184">
        <v>-11490.72</v>
      </c>
      <c r="O45" s="184"/>
      <c r="P45" s="184">
        <v>-48941.56</v>
      </c>
      <c r="Q45" s="184"/>
      <c r="R45" s="184">
        <v>-1463.79</v>
      </c>
      <c r="S45" s="184">
        <v>-9012.0300000000007</v>
      </c>
      <c r="T45" s="184">
        <v>-612.70000000000005</v>
      </c>
      <c r="U45" s="184">
        <v>-3276.67</v>
      </c>
      <c r="V45" s="184">
        <v>-179.43</v>
      </c>
      <c r="W45" s="184"/>
      <c r="X45" s="184">
        <v>-79124.83</v>
      </c>
      <c r="Y45" s="184">
        <v>-1086.46</v>
      </c>
      <c r="Z45" s="184"/>
      <c r="AA45" s="184">
        <v>-12958.25</v>
      </c>
      <c r="AB45" s="184">
        <v>-2704.51</v>
      </c>
      <c r="AC45" s="184"/>
      <c r="AD45" s="184"/>
      <c r="AE45" s="184">
        <v>-8316.18</v>
      </c>
      <c r="AF45" s="184"/>
      <c r="AG45" s="184">
        <v>-225.52</v>
      </c>
      <c r="AH45" s="184"/>
      <c r="AI45" s="184"/>
      <c r="AJ45" s="184"/>
      <c r="AK45" s="184">
        <v>-698.5</v>
      </c>
      <c r="AL45" s="184">
        <v>-180327.13</v>
      </c>
      <c r="AM45" s="184"/>
      <c r="AN45" s="184"/>
      <c r="AO45" s="184">
        <v>-20921.02</v>
      </c>
      <c r="AP45" s="184"/>
      <c r="AQ45" s="184"/>
      <c r="AR45" s="184">
        <v>-2103.4499999999998</v>
      </c>
      <c r="AS45" s="184">
        <v>-37764.11</v>
      </c>
      <c r="AT45" s="184">
        <v>-48378.16</v>
      </c>
      <c r="AU45" s="184">
        <v>-52631.58</v>
      </c>
      <c r="AV45" s="184">
        <v>-2623.3</v>
      </c>
      <c r="AW45" s="184"/>
      <c r="AX45" s="184">
        <v>-3916.35</v>
      </c>
      <c r="AY45" s="184">
        <v>-903.99</v>
      </c>
      <c r="AZ45" s="184">
        <v>-7074.63</v>
      </c>
      <c r="BA45" s="184">
        <v>-1098.96</v>
      </c>
      <c r="BB45" s="184">
        <v>-5801.45</v>
      </c>
      <c r="BC45" s="184"/>
      <c r="BD45" s="184">
        <v>-8145.37</v>
      </c>
      <c r="BE45" s="184">
        <v>-76467.520000000004</v>
      </c>
      <c r="BF45" s="184">
        <v>-2811.41</v>
      </c>
      <c r="BG45" s="184"/>
      <c r="BH45" s="184"/>
      <c r="BI45" s="184">
        <v>-9184.1</v>
      </c>
      <c r="BJ45" s="184"/>
      <c r="BK45" s="184">
        <v>-24360.81</v>
      </c>
      <c r="BL45" s="184">
        <v>-1270.05</v>
      </c>
      <c r="BM45" s="184">
        <v>-47351.29</v>
      </c>
      <c r="BN45" s="184">
        <v>-5511.07</v>
      </c>
      <c r="BO45" s="184">
        <v>-6986.01</v>
      </c>
      <c r="BP45" s="184">
        <v>-33210.69</v>
      </c>
      <c r="BQ45" s="184">
        <v>-5497.89</v>
      </c>
      <c r="BR45" s="184"/>
      <c r="BS45" s="186">
        <v>-226826.65</v>
      </c>
      <c r="BT45" s="186"/>
      <c r="BU45" s="184">
        <v>-6267.24</v>
      </c>
      <c r="BV45" s="186">
        <v>-8419</v>
      </c>
      <c r="BW45" s="184"/>
      <c r="BX45" s="186"/>
      <c r="BY45" s="186"/>
      <c r="BZ45" s="184"/>
      <c r="CA45" s="186"/>
      <c r="CB45" s="186"/>
      <c r="CC45" s="184"/>
      <c r="CD45" s="186">
        <v>-3776.07</v>
      </c>
      <c r="CE45" s="186"/>
      <c r="CF45" s="186"/>
      <c r="CG45" s="186"/>
      <c r="CH45" s="186">
        <v>-5463.79</v>
      </c>
      <c r="CI45" s="186"/>
      <c r="CJ45" s="186"/>
      <c r="CK45" s="186"/>
      <c r="CL45" s="184"/>
      <c r="CM45" s="186"/>
    </row>
    <row r="46" spans="1:91" ht="42" hidden="1">
      <c r="A46" s="120">
        <v>9</v>
      </c>
      <c r="B46" s="220" t="s">
        <v>764</v>
      </c>
      <c r="C46" s="125" t="s">
        <v>1205</v>
      </c>
      <c r="D46" s="184"/>
      <c r="E46" s="184"/>
      <c r="F46" s="184"/>
      <c r="G46" s="184"/>
      <c r="H46" s="184"/>
      <c r="I46" s="184"/>
      <c r="J46" s="184"/>
      <c r="K46" s="184">
        <v>3052.82</v>
      </c>
      <c r="L46" s="184"/>
      <c r="M46" s="184"/>
      <c r="N46" s="184"/>
      <c r="O46" s="184"/>
      <c r="P46" s="184">
        <v>19127.669999999998</v>
      </c>
      <c r="Q46" s="184"/>
      <c r="R46" s="184">
        <v>1305.94</v>
      </c>
      <c r="S46" s="184">
        <v>6168.49</v>
      </c>
      <c r="T46" s="184">
        <v>4680.6000000000004</v>
      </c>
      <c r="U46" s="184">
        <v>9651.61</v>
      </c>
      <c r="V46" s="184">
        <v>576.71</v>
      </c>
      <c r="W46" s="184"/>
      <c r="X46" s="184">
        <v>77823.789999999994</v>
      </c>
      <c r="Y46" s="184">
        <v>1902.35</v>
      </c>
      <c r="Z46" s="184"/>
      <c r="AA46" s="184">
        <v>2568.6799999999998</v>
      </c>
      <c r="AB46" s="184">
        <v>1756.99</v>
      </c>
      <c r="AC46" s="184">
        <v>7298.72</v>
      </c>
      <c r="AD46" s="184"/>
      <c r="AE46" s="184">
        <v>4691.58</v>
      </c>
      <c r="AF46" s="184">
        <v>3854.9</v>
      </c>
      <c r="AG46" s="184"/>
      <c r="AH46" s="184">
        <v>2699.52</v>
      </c>
      <c r="AI46" s="184">
        <v>14741.83</v>
      </c>
      <c r="AJ46" s="184">
        <v>7298.01</v>
      </c>
      <c r="AK46" s="184">
        <v>4861.83</v>
      </c>
      <c r="AL46" s="184">
        <v>586790.28</v>
      </c>
      <c r="AM46" s="184"/>
      <c r="AN46" s="184">
        <v>114</v>
      </c>
      <c r="AO46" s="184">
        <v>3618.39</v>
      </c>
      <c r="AP46" s="184">
        <v>19410.060000000001</v>
      </c>
      <c r="AQ46" s="184">
        <v>795.92</v>
      </c>
      <c r="AR46" s="184">
        <v>625.02</v>
      </c>
      <c r="AS46" s="184">
        <v>5167.0600000000004</v>
      </c>
      <c r="AT46" s="184">
        <v>955.75</v>
      </c>
      <c r="AU46" s="184"/>
      <c r="AV46" s="184">
        <v>17518.810000000001</v>
      </c>
      <c r="AW46" s="184"/>
      <c r="AX46" s="184"/>
      <c r="AY46" s="184">
        <v>486.91</v>
      </c>
      <c r="AZ46" s="184">
        <v>534.07000000000005</v>
      </c>
      <c r="BA46" s="184">
        <v>7318.18</v>
      </c>
      <c r="BB46" s="184">
        <v>108596.16</v>
      </c>
      <c r="BC46" s="184"/>
      <c r="BD46" s="184">
        <v>88004.19</v>
      </c>
      <c r="BE46" s="184">
        <v>10939.71</v>
      </c>
      <c r="BF46" s="184"/>
      <c r="BG46" s="184"/>
      <c r="BH46" s="184"/>
      <c r="BI46" s="184">
        <v>2817</v>
      </c>
      <c r="BJ46" s="184"/>
      <c r="BK46" s="184">
        <v>2503.79</v>
      </c>
      <c r="BL46" s="184">
        <v>626.1</v>
      </c>
      <c r="BM46" s="184">
        <v>183151.72</v>
      </c>
      <c r="BN46" s="184">
        <v>4731.38</v>
      </c>
      <c r="BO46" s="184"/>
      <c r="BP46" s="184">
        <v>7813.47</v>
      </c>
      <c r="BQ46" s="184">
        <v>1123.83</v>
      </c>
      <c r="BR46" s="184">
        <v>17885.39</v>
      </c>
      <c r="BS46" s="184">
        <v>129796.11</v>
      </c>
      <c r="BT46" s="184">
        <v>1832.53</v>
      </c>
      <c r="BU46" s="184">
        <v>10550.1</v>
      </c>
      <c r="BV46" s="184">
        <v>106634.01</v>
      </c>
      <c r="BW46" s="184"/>
      <c r="BX46" s="184"/>
      <c r="BY46" s="184">
        <v>5708.26</v>
      </c>
      <c r="BZ46" s="184"/>
      <c r="CA46" s="184"/>
      <c r="CB46" s="184"/>
      <c r="CC46" s="184"/>
      <c r="CD46" s="184"/>
      <c r="CE46" s="184"/>
      <c r="CF46" s="184"/>
      <c r="CG46" s="184"/>
      <c r="CH46" s="184">
        <v>36574.699999999997</v>
      </c>
      <c r="CI46" s="184"/>
      <c r="CJ46" s="184"/>
      <c r="CK46" s="184"/>
      <c r="CL46" s="184"/>
      <c r="CM46" s="184"/>
    </row>
    <row r="47" spans="1:91" ht="21" hidden="1">
      <c r="A47" s="120">
        <v>1</v>
      </c>
      <c r="B47" s="220" t="s">
        <v>765</v>
      </c>
      <c r="C47" s="129" t="s">
        <v>1206</v>
      </c>
      <c r="D47" s="184">
        <v>101072821</v>
      </c>
      <c r="E47" s="184">
        <v>24185463.84</v>
      </c>
      <c r="F47" s="184">
        <v>28136155</v>
      </c>
      <c r="G47" s="184">
        <v>27182052</v>
      </c>
      <c r="H47" s="184">
        <v>17816110.390000001</v>
      </c>
      <c r="I47" s="184">
        <v>28275259.75</v>
      </c>
      <c r="J47" s="184">
        <v>40550064.100000001</v>
      </c>
      <c r="K47" s="184">
        <v>67994363.150000006</v>
      </c>
      <c r="L47" s="184">
        <v>29757894.690000001</v>
      </c>
      <c r="M47" s="184">
        <v>36460647.850000001</v>
      </c>
      <c r="N47" s="184">
        <v>63305037</v>
      </c>
      <c r="O47" s="184">
        <v>12130694.52</v>
      </c>
      <c r="P47" s="184">
        <v>66162398.119999997</v>
      </c>
      <c r="Q47" s="184">
        <v>37064443.990000002</v>
      </c>
      <c r="R47" s="184">
        <v>33073370.210000001</v>
      </c>
      <c r="S47" s="184">
        <v>60729057.780000001</v>
      </c>
      <c r="T47" s="184">
        <v>25072831.039999999</v>
      </c>
      <c r="U47" s="184">
        <v>37662392.799999997</v>
      </c>
      <c r="V47" s="184">
        <v>27084628.77</v>
      </c>
      <c r="W47" s="184">
        <v>15708498.35</v>
      </c>
      <c r="X47" s="184">
        <v>91006195.400000006</v>
      </c>
      <c r="Y47" s="184">
        <v>22998544.140000001</v>
      </c>
      <c r="Z47" s="184">
        <v>44116177.990000002</v>
      </c>
      <c r="AA47" s="184">
        <v>29831184</v>
      </c>
      <c r="AB47" s="184">
        <v>11365155.189999999</v>
      </c>
      <c r="AC47" s="184">
        <v>21824165</v>
      </c>
      <c r="AD47" s="184">
        <v>24693286</v>
      </c>
      <c r="AE47" s="184">
        <v>75717807</v>
      </c>
      <c r="AF47" s="184">
        <v>21191713.219999999</v>
      </c>
      <c r="AG47" s="184">
        <v>19908883.390000001</v>
      </c>
      <c r="AH47" s="184">
        <v>24727535.469999999</v>
      </c>
      <c r="AI47" s="184">
        <v>38796774.340000004</v>
      </c>
      <c r="AJ47" s="184">
        <v>27707246</v>
      </c>
      <c r="AK47" s="184">
        <v>20961008</v>
      </c>
      <c r="AL47" s="184">
        <v>143588006.56</v>
      </c>
      <c r="AM47" s="184">
        <v>27857439</v>
      </c>
      <c r="AN47" s="184">
        <v>21187789.649999999</v>
      </c>
      <c r="AO47" s="184">
        <v>57440949.25</v>
      </c>
      <c r="AP47" s="184">
        <v>35665011</v>
      </c>
      <c r="AQ47" s="184">
        <v>26238769.699999999</v>
      </c>
      <c r="AR47" s="184">
        <v>7721333</v>
      </c>
      <c r="AS47" s="184">
        <v>127884029.75</v>
      </c>
      <c r="AT47" s="184">
        <v>36360997.420000002</v>
      </c>
      <c r="AU47" s="184">
        <v>49993707.369999997</v>
      </c>
      <c r="AV47" s="184">
        <v>52297307.030000001</v>
      </c>
      <c r="AW47" s="184">
        <v>25597247</v>
      </c>
      <c r="AX47" s="184">
        <v>14824119.949999999</v>
      </c>
      <c r="AY47" s="184">
        <v>20685782.579999998</v>
      </c>
      <c r="AZ47" s="184">
        <v>25953718.670000002</v>
      </c>
      <c r="BA47" s="184">
        <v>29157313.219999999</v>
      </c>
      <c r="BB47" s="184">
        <v>115342919.5</v>
      </c>
      <c r="BC47" s="184">
        <v>19419468.760000002</v>
      </c>
      <c r="BD47" s="184">
        <v>146887052.63</v>
      </c>
      <c r="BE47" s="184">
        <v>62689679.359999999</v>
      </c>
      <c r="BF47" s="184">
        <v>18037022.75</v>
      </c>
      <c r="BG47" s="184">
        <v>16320116.890000001</v>
      </c>
      <c r="BH47" s="184">
        <v>66373069.210000001</v>
      </c>
      <c r="BI47" s="184">
        <v>14365033.49</v>
      </c>
      <c r="BJ47" s="184">
        <v>7940039.9900000002</v>
      </c>
      <c r="BK47" s="184">
        <v>24924605.530000001</v>
      </c>
      <c r="BL47" s="184">
        <v>23233886</v>
      </c>
      <c r="BM47" s="184">
        <v>71106674.109999999</v>
      </c>
      <c r="BN47" s="184">
        <v>55874534.25</v>
      </c>
      <c r="BO47" s="184">
        <v>35299362.960000001</v>
      </c>
      <c r="BP47" s="184">
        <v>55852275.5</v>
      </c>
      <c r="BQ47" s="184">
        <v>41101614.350000001</v>
      </c>
      <c r="BR47" s="184">
        <v>25487818.489999998</v>
      </c>
      <c r="BS47" s="186">
        <v>319603933.44</v>
      </c>
      <c r="BT47" s="184">
        <v>39244277.200000003</v>
      </c>
      <c r="BU47" s="184">
        <v>32230926.57</v>
      </c>
      <c r="BV47" s="184">
        <v>95515179</v>
      </c>
      <c r="BW47" s="184">
        <v>2827909</v>
      </c>
      <c r="BX47" s="184">
        <v>30166837</v>
      </c>
      <c r="BY47" s="184">
        <v>68774014.930000007</v>
      </c>
      <c r="BZ47" s="184">
        <v>19852880.16</v>
      </c>
      <c r="CA47" s="184">
        <v>25606325</v>
      </c>
      <c r="CB47" s="184">
        <v>23430406.5</v>
      </c>
      <c r="CC47" s="184">
        <v>39101816.759999998</v>
      </c>
      <c r="CD47" s="184">
        <v>62871111.509999998</v>
      </c>
      <c r="CE47" s="184">
        <v>31392870</v>
      </c>
      <c r="CF47" s="184">
        <v>52312670.799999997</v>
      </c>
      <c r="CG47" s="184">
        <v>17536438</v>
      </c>
      <c r="CH47" s="184">
        <v>16086934.5</v>
      </c>
      <c r="CI47" s="184">
        <v>19720313.149999999</v>
      </c>
      <c r="CJ47" s="184">
        <v>19128568.140000001</v>
      </c>
      <c r="CK47" s="184">
        <v>86791750.370000005</v>
      </c>
      <c r="CL47" s="184">
        <v>18311212.18</v>
      </c>
      <c r="CM47" s="184">
        <v>15895911.220000001</v>
      </c>
    </row>
    <row r="48" spans="1:91" ht="21" hidden="1">
      <c r="A48" s="120">
        <v>1</v>
      </c>
      <c r="B48" s="220" t="s">
        <v>766</v>
      </c>
      <c r="C48" s="129" t="s">
        <v>1207</v>
      </c>
      <c r="D48" s="184">
        <v>343667624</v>
      </c>
      <c r="E48" s="184">
        <v>6951360.7000000002</v>
      </c>
      <c r="F48" s="184">
        <v>9082996.9199999999</v>
      </c>
      <c r="G48" s="184">
        <v>13999903.380000001</v>
      </c>
      <c r="H48" s="184">
        <v>7139959.7800000003</v>
      </c>
      <c r="I48" s="184">
        <v>12971010.01</v>
      </c>
      <c r="J48" s="184">
        <v>21367709.280000001</v>
      </c>
      <c r="K48" s="184">
        <v>34598610.93</v>
      </c>
      <c r="L48" s="184">
        <v>11899183.300000001</v>
      </c>
      <c r="M48" s="184">
        <v>15182370.470000001</v>
      </c>
      <c r="N48" s="184">
        <v>73517166.510000005</v>
      </c>
      <c r="O48" s="184">
        <v>5656633.9100000001</v>
      </c>
      <c r="P48" s="184">
        <v>181930623.28</v>
      </c>
      <c r="Q48" s="184">
        <v>15507002.48</v>
      </c>
      <c r="R48" s="184">
        <v>29187300.030000001</v>
      </c>
      <c r="S48" s="184">
        <v>61020170.049999997</v>
      </c>
      <c r="T48" s="184">
        <v>19042754.989999998</v>
      </c>
      <c r="U48" s="184">
        <v>17063404.920000002</v>
      </c>
      <c r="V48" s="184">
        <v>12213572.300000001</v>
      </c>
      <c r="W48" s="184">
        <v>3496737.98</v>
      </c>
      <c r="X48" s="184">
        <v>407941328.36000001</v>
      </c>
      <c r="Y48" s="184">
        <v>13834690.720000001</v>
      </c>
      <c r="Z48" s="184">
        <v>29205616.850000001</v>
      </c>
      <c r="AA48" s="184">
        <v>22562494.210000001</v>
      </c>
      <c r="AB48" s="184">
        <v>3639172.5</v>
      </c>
      <c r="AC48" s="184">
        <v>8434720.3100000005</v>
      </c>
      <c r="AD48" s="184">
        <v>10344567.050000001</v>
      </c>
      <c r="AE48" s="184">
        <v>67690763.5</v>
      </c>
      <c r="AF48" s="184">
        <v>13886038.67</v>
      </c>
      <c r="AG48" s="184">
        <v>14406599.08</v>
      </c>
      <c r="AH48" s="184">
        <v>13822584.84</v>
      </c>
      <c r="AI48" s="184">
        <v>23503670.57</v>
      </c>
      <c r="AJ48" s="184">
        <v>11209655.289999999</v>
      </c>
      <c r="AK48" s="184">
        <v>10912766.23</v>
      </c>
      <c r="AL48" s="184">
        <v>859587855.49000001</v>
      </c>
      <c r="AM48" s="184">
        <v>12840981.98</v>
      </c>
      <c r="AN48" s="184">
        <v>7345909.3799999999</v>
      </c>
      <c r="AO48" s="184">
        <v>31279105.850000001</v>
      </c>
      <c r="AP48" s="184">
        <v>45600802.329999998</v>
      </c>
      <c r="AQ48" s="184">
        <v>13160327.199999999</v>
      </c>
      <c r="AR48" s="184">
        <v>5269606.7</v>
      </c>
      <c r="AS48" s="184">
        <v>186794442.91999999</v>
      </c>
      <c r="AT48" s="184">
        <v>24833687.66</v>
      </c>
      <c r="AU48" s="184">
        <v>33580792.159999996</v>
      </c>
      <c r="AV48" s="184">
        <v>33337630.210000001</v>
      </c>
      <c r="AW48" s="184">
        <v>11748669</v>
      </c>
      <c r="AX48" s="184">
        <v>9239434.3200000003</v>
      </c>
      <c r="AY48" s="184">
        <v>11687585.75</v>
      </c>
      <c r="AZ48" s="184">
        <v>12926841.859999999</v>
      </c>
      <c r="BA48" s="184">
        <v>9610551.0999999996</v>
      </c>
      <c r="BB48" s="184">
        <v>163314344.91999999</v>
      </c>
      <c r="BC48" s="184">
        <v>11632315.050000001</v>
      </c>
      <c r="BD48" s="184">
        <v>376499108.14999998</v>
      </c>
      <c r="BE48" s="184">
        <v>66176418.829999998</v>
      </c>
      <c r="BF48" s="184">
        <v>9367629.2100000009</v>
      </c>
      <c r="BG48" s="184">
        <v>11310667</v>
      </c>
      <c r="BH48" s="184">
        <v>184143860.55000001</v>
      </c>
      <c r="BI48" s="184">
        <v>9965780.9399999995</v>
      </c>
      <c r="BJ48" s="184">
        <v>5832029.6100000003</v>
      </c>
      <c r="BK48" s="184">
        <v>10735783.300000001</v>
      </c>
      <c r="BL48" s="184">
        <v>11829787.32</v>
      </c>
      <c r="BM48" s="184">
        <v>265535366.13</v>
      </c>
      <c r="BN48" s="184">
        <v>29174799.359999999</v>
      </c>
      <c r="BO48" s="184">
        <v>14831676.43</v>
      </c>
      <c r="BP48" s="184">
        <v>40395456.75</v>
      </c>
      <c r="BQ48" s="184">
        <v>20391787.140000001</v>
      </c>
      <c r="BR48" s="184">
        <v>10808516.75</v>
      </c>
      <c r="BS48" s="184">
        <v>1460990711.49</v>
      </c>
      <c r="BT48" s="184">
        <v>19122432.539999999</v>
      </c>
      <c r="BU48" s="184">
        <v>17402206.489999998</v>
      </c>
      <c r="BV48" s="184">
        <v>211506961.62</v>
      </c>
      <c r="BW48" s="184">
        <v>45120</v>
      </c>
      <c r="BX48" s="184">
        <v>15186068.5</v>
      </c>
      <c r="BY48" s="184">
        <v>92814438.260000005</v>
      </c>
      <c r="BZ48" s="184">
        <v>8951971.3100000005</v>
      </c>
      <c r="CA48" s="184">
        <v>8072773.6900000004</v>
      </c>
      <c r="CB48" s="184">
        <v>11925979.210000001</v>
      </c>
      <c r="CC48" s="184">
        <v>26766376.59</v>
      </c>
      <c r="CD48" s="184">
        <v>78818078.510000005</v>
      </c>
      <c r="CE48" s="184">
        <v>21923486.390000001</v>
      </c>
      <c r="CF48" s="184">
        <v>52470517.039999999</v>
      </c>
      <c r="CG48" s="184">
        <v>5578875.1699999999</v>
      </c>
      <c r="CH48" s="184">
        <v>6547264.0999999996</v>
      </c>
      <c r="CI48" s="184">
        <v>10933229.24</v>
      </c>
      <c r="CJ48" s="184">
        <v>8965400.0299999993</v>
      </c>
      <c r="CK48" s="184">
        <v>98482179.549999997</v>
      </c>
      <c r="CL48" s="184">
        <v>9457294.4100000001</v>
      </c>
      <c r="CM48" s="184">
        <v>8009518.79</v>
      </c>
    </row>
    <row r="49" spans="1:91" ht="21" hidden="1">
      <c r="A49" s="120">
        <v>2</v>
      </c>
      <c r="B49" s="220" t="s">
        <v>767</v>
      </c>
      <c r="C49" s="130" t="s">
        <v>406</v>
      </c>
      <c r="D49" s="184">
        <v>66574228</v>
      </c>
      <c r="E49" s="184">
        <v>981030.3</v>
      </c>
      <c r="F49" s="184">
        <v>234809</v>
      </c>
      <c r="G49" s="184">
        <v>294957</v>
      </c>
      <c r="H49" s="184">
        <v>542206.5</v>
      </c>
      <c r="I49" s="184">
        <v>1218915</v>
      </c>
      <c r="J49" s="184">
        <v>86254.75</v>
      </c>
      <c r="K49" s="184">
        <v>2337659.3199999998</v>
      </c>
      <c r="L49" s="184">
        <v>252658.6</v>
      </c>
      <c r="M49" s="184">
        <v>301231.77</v>
      </c>
      <c r="N49" s="184">
        <v>1422964.58</v>
      </c>
      <c r="O49" s="184">
        <v>89152.25</v>
      </c>
      <c r="P49" s="184">
        <v>34709146.560000002</v>
      </c>
      <c r="Q49" s="184">
        <v>489272.24</v>
      </c>
      <c r="R49" s="184">
        <v>2495656.85</v>
      </c>
      <c r="S49" s="184">
        <v>1808808.5</v>
      </c>
      <c r="T49" s="184">
        <v>4020158.75</v>
      </c>
      <c r="U49" s="184">
        <v>390007.01</v>
      </c>
      <c r="V49" s="184">
        <v>263697.43</v>
      </c>
      <c r="W49" s="184">
        <v>92714.5</v>
      </c>
      <c r="X49" s="184">
        <v>121581313.87</v>
      </c>
      <c r="Y49" s="184">
        <v>248353.53</v>
      </c>
      <c r="Z49" s="184">
        <v>103490.25</v>
      </c>
      <c r="AA49" s="184">
        <v>221557</v>
      </c>
      <c r="AB49" s="184">
        <v>226301.5</v>
      </c>
      <c r="AC49" s="184">
        <v>883367</v>
      </c>
      <c r="AD49" s="184">
        <v>1016</v>
      </c>
      <c r="AE49" s="184">
        <v>1086989</v>
      </c>
      <c r="AF49" s="184">
        <v>333182.99</v>
      </c>
      <c r="AG49" s="184">
        <v>75687.850000000006</v>
      </c>
      <c r="AH49" s="184">
        <v>328007.96000000002</v>
      </c>
      <c r="AI49" s="184">
        <v>1767786.16</v>
      </c>
      <c r="AJ49" s="184">
        <v>1229157</v>
      </c>
      <c r="AK49" s="184">
        <v>1544268</v>
      </c>
      <c r="AL49" s="184">
        <v>31437700.91</v>
      </c>
      <c r="AM49" s="184">
        <v>686493</v>
      </c>
      <c r="AN49" s="184">
        <v>1506362</v>
      </c>
      <c r="AO49" s="184">
        <v>2124607</v>
      </c>
      <c r="AP49" s="184">
        <v>4678794</v>
      </c>
      <c r="AQ49" s="184">
        <v>437267</v>
      </c>
      <c r="AR49" s="184">
        <v>66917</v>
      </c>
      <c r="AS49" s="184">
        <v>14304621.5</v>
      </c>
      <c r="AT49" s="184">
        <v>230886.5</v>
      </c>
      <c r="AU49" s="184">
        <v>1518047.35</v>
      </c>
      <c r="AV49" s="184">
        <v>601546.49</v>
      </c>
      <c r="AW49" s="184">
        <v>376120</v>
      </c>
      <c r="AX49" s="184">
        <v>627670.14</v>
      </c>
      <c r="AY49" s="184">
        <v>965171.25</v>
      </c>
      <c r="AZ49" s="184">
        <v>389406</v>
      </c>
      <c r="BA49" s="184">
        <v>339964</v>
      </c>
      <c r="BB49" s="184">
        <v>5653928.79</v>
      </c>
      <c r="BC49" s="184">
        <v>938578.23</v>
      </c>
      <c r="BD49" s="184">
        <v>54419353.890000001</v>
      </c>
      <c r="BE49" s="184">
        <v>9759787.5199999996</v>
      </c>
      <c r="BF49" s="184">
        <v>321206</v>
      </c>
      <c r="BG49" s="184">
        <v>121240.5</v>
      </c>
      <c r="BH49" s="184">
        <v>10447030.91</v>
      </c>
      <c r="BI49" s="184">
        <v>232148</v>
      </c>
      <c r="BJ49" s="184">
        <v>305773.2</v>
      </c>
      <c r="BK49" s="184">
        <v>759834</v>
      </c>
      <c r="BL49" s="184">
        <v>59567</v>
      </c>
      <c r="BM49" s="184">
        <v>35270803.75</v>
      </c>
      <c r="BN49" s="184">
        <v>623553.44999999995</v>
      </c>
      <c r="BO49" s="184">
        <v>155870.5</v>
      </c>
      <c r="BP49" s="184">
        <v>1089135.3700000001</v>
      </c>
      <c r="BQ49" s="184">
        <v>76103.67</v>
      </c>
      <c r="BR49" s="184">
        <v>103012.6</v>
      </c>
      <c r="BS49" s="184">
        <v>169282078.08000001</v>
      </c>
      <c r="BT49" s="184">
        <v>236238.5</v>
      </c>
      <c r="BU49" s="184">
        <v>805164.51</v>
      </c>
      <c r="BV49" s="184">
        <v>10100616.43</v>
      </c>
      <c r="BW49" s="184">
        <v>927685.29</v>
      </c>
      <c r="BX49" s="184"/>
      <c r="BY49" s="184">
        <v>7652430</v>
      </c>
      <c r="BZ49" s="184">
        <v>110418.5</v>
      </c>
      <c r="CA49" s="184">
        <v>247649</v>
      </c>
      <c r="CB49" s="184">
        <v>80999</v>
      </c>
      <c r="CC49" s="184">
        <v>245120</v>
      </c>
      <c r="CD49" s="184">
        <v>929202.23</v>
      </c>
      <c r="CE49" s="184">
        <v>93364</v>
      </c>
      <c r="CF49" s="184">
        <v>1485762.87</v>
      </c>
      <c r="CG49" s="184">
        <v>85277</v>
      </c>
      <c r="CH49" s="184">
        <v>115564</v>
      </c>
      <c r="CI49" s="184">
        <v>105886.25</v>
      </c>
      <c r="CJ49" s="184">
        <v>859294.8</v>
      </c>
      <c r="CK49" s="184">
        <v>1196895.05</v>
      </c>
      <c r="CL49" s="184"/>
      <c r="CM49" s="184">
        <v>278747.32</v>
      </c>
    </row>
    <row r="50" spans="1:91" ht="21" hidden="1">
      <c r="A50" s="120">
        <v>2</v>
      </c>
      <c r="B50" s="220" t="s">
        <v>768</v>
      </c>
      <c r="C50" s="130" t="s">
        <v>1208</v>
      </c>
      <c r="D50" s="184"/>
      <c r="E50" s="184"/>
      <c r="F50" s="184"/>
      <c r="G50" s="184"/>
      <c r="H50" s="184"/>
      <c r="I50" s="184"/>
      <c r="J50" s="184"/>
      <c r="K50" s="184">
        <v>22314.5</v>
      </c>
      <c r="L50" s="184"/>
      <c r="M50" s="184"/>
      <c r="N50" s="184"/>
      <c r="O50" s="184"/>
      <c r="P50" s="184"/>
      <c r="Q50" s="184"/>
      <c r="R50" s="184"/>
      <c r="S50" s="184"/>
      <c r="T50" s="184"/>
      <c r="U50" s="184"/>
      <c r="V50" s="184"/>
      <c r="W50" s="184"/>
      <c r="X50" s="184"/>
      <c r="Y50" s="184"/>
      <c r="Z50" s="184"/>
      <c r="AA50" s="184"/>
      <c r="AB50" s="184"/>
      <c r="AC50" s="184"/>
      <c r="AD50" s="184"/>
      <c r="AE50" s="184"/>
      <c r="AF50" s="184"/>
      <c r="AG50" s="184"/>
      <c r="AH50" s="184"/>
      <c r="AI50" s="184">
        <v>55684</v>
      </c>
      <c r="AJ50" s="184"/>
      <c r="AK50" s="184"/>
      <c r="AL50" s="184"/>
      <c r="AM50" s="184"/>
      <c r="AN50" s="184"/>
      <c r="AO50" s="184">
        <v>477514</v>
      </c>
      <c r="AP50" s="184"/>
      <c r="AQ50" s="184"/>
      <c r="AR50" s="184"/>
      <c r="AS50" s="184"/>
      <c r="AT50" s="184"/>
      <c r="AU50" s="184"/>
      <c r="AV50" s="184"/>
      <c r="AW50" s="184"/>
      <c r="AX50" s="184"/>
      <c r="AY50" s="184"/>
      <c r="AZ50" s="184"/>
      <c r="BA50" s="184"/>
      <c r="BB50" s="184"/>
      <c r="BC50" s="184"/>
      <c r="BD50" s="184"/>
      <c r="BE50" s="184"/>
      <c r="BF50" s="184"/>
      <c r="BG50" s="184"/>
      <c r="BH50" s="184"/>
      <c r="BI50" s="184"/>
      <c r="BJ50" s="184"/>
      <c r="BK50" s="184"/>
      <c r="BL50" s="184"/>
      <c r="BM50" s="184"/>
      <c r="BN50" s="184"/>
      <c r="BO50" s="184"/>
      <c r="BP50" s="184"/>
      <c r="BQ50" s="184"/>
      <c r="BR50" s="184"/>
      <c r="BS50" s="184">
        <v>13577648.210000001</v>
      </c>
      <c r="BT50" s="184"/>
      <c r="BU50" s="184"/>
      <c r="BV50" s="184"/>
      <c r="BW50" s="184"/>
      <c r="BX50" s="184"/>
      <c r="BY50" s="184"/>
      <c r="BZ50" s="184"/>
      <c r="CA50" s="184"/>
      <c r="CB50" s="184"/>
      <c r="CC50" s="184"/>
      <c r="CD50" s="184"/>
      <c r="CE50" s="184"/>
      <c r="CF50" s="184"/>
      <c r="CG50" s="184"/>
      <c r="CH50" s="184"/>
      <c r="CI50" s="184">
        <v>17829.5</v>
      </c>
      <c r="CJ50" s="184"/>
      <c r="CK50" s="184"/>
      <c r="CL50" s="184"/>
      <c r="CM50" s="184"/>
    </row>
    <row r="51" spans="1:91" ht="21" hidden="1">
      <c r="A51" s="120">
        <v>2</v>
      </c>
      <c r="B51" s="220" t="s">
        <v>769</v>
      </c>
      <c r="C51" s="130" t="s">
        <v>1209</v>
      </c>
      <c r="D51" s="184">
        <v>8896</v>
      </c>
      <c r="E51" s="184"/>
      <c r="F51" s="184">
        <v>4587</v>
      </c>
      <c r="G51" s="184">
        <v>5072</v>
      </c>
      <c r="H51" s="184">
        <v>7453</v>
      </c>
      <c r="I51" s="184"/>
      <c r="J51" s="184">
        <v>6399.75</v>
      </c>
      <c r="K51" s="184">
        <v>6106.27</v>
      </c>
      <c r="L51" s="184">
        <v>3634.6</v>
      </c>
      <c r="M51" s="184"/>
      <c r="N51" s="184">
        <v>18601</v>
      </c>
      <c r="O51" s="184"/>
      <c r="P51" s="184"/>
      <c r="Q51" s="184"/>
      <c r="R51" s="184"/>
      <c r="S51" s="184"/>
      <c r="T51" s="184"/>
      <c r="U51" s="184"/>
      <c r="V51" s="184"/>
      <c r="W51" s="184"/>
      <c r="X51" s="184"/>
      <c r="Y51" s="184"/>
      <c r="Z51" s="184"/>
      <c r="AA51" s="184"/>
      <c r="AB51" s="184"/>
      <c r="AC51" s="184"/>
      <c r="AD51" s="184"/>
      <c r="AE51" s="184"/>
      <c r="AF51" s="184"/>
      <c r="AG51" s="184"/>
      <c r="AH51" s="184"/>
      <c r="AI51" s="184"/>
      <c r="AJ51" s="184"/>
      <c r="AK51" s="184"/>
      <c r="AL51" s="184"/>
      <c r="AM51" s="184"/>
      <c r="AN51" s="184"/>
      <c r="AO51" s="184"/>
      <c r="AP51" s="184">
        <v>11934</v>
      </c>
      <c r="AQ51" s="184">
        <v>22929</v>
      </c>
      <c r="AR51" s="184">
        <v>5728.5</v>
      </c>
      <c r="AS51" s="184"/>
      <c r="AT51" s="184"/>
      <c r="AU51" s="184"/>
      <c r="AV51" s="184"/>
      <c r="AW51" s="184"/>
      <c r="AX51" s="184"/>
      <c r="AY51" s="184"/>
      <c r="AZ51" s="184">
        <v>3391</v>
      </c>
      <c r="BA51" s="184"/>
      <c r="BB51" s="184"/>
      <c r="BC51" s="184">
        <v>16273.25</v>
      </c>
      <c r="BD51" s="184"/>
      <c r="BE51" s="184"/>
      <c r="BF51" s="184"/>
      <c r="BG51" s="184"/>
      <c r="BH51" s="184">
        <v>78109</v>
      </c>
      <c r="BI51" s="184"/>
      <c r="BJ51" s="184"/>
      <c r="BK51" s="184">
        <v>529159</v>
      </c>
      <c r="BL51" s="184"/>
      <c r="BM51" s="184">
        <v>158168.5</v>
      </c>
      <c r="BN51" s="184"/>
      <c r="BO51" s="184"/>
      <c r="BP51" s="184"/>
      <c r="BQ51" s="184"/>
      <c r="BR51" s="184"/>
      <c r="BS51" s="184">
        <v>20781528.239999998</v>
      </c>
      <c r="BT51" s="184">
        <v>869</v>
      </c>
      <c r="BU51" s="184"/>
      <c r="BV51" s="184"/>
      <c r="BW51" s="184"/>
      <c r="BX51" s="184"/>
      <c r="BY51" s="184"/>
      <c r="BZ51" s="184"/>
      <c r="CA51" s="184"/>
      <c r="CB51" s="184">
        <v>1103</v>
      </c>
      <c r="CC51" s="184"/>
      <c r="CD51" s="184">
        <v>779.5</v>
      </c>
      <c r="CE51" s="184"/>
      <c r="CF51" s="184">
        <v>18065.39</v>
      </c>
      <c r="CG51" s="184"/>
      <c r="CH51" s="184"/>
      <c r="CI51" s="184"/>
      <c r="CJ51" s="184"/>
      <c r="CK51" s="184">
        <v>2381</v>
      </c>
      <c r="CL51" s="184"/>
      <c r="CM51" s="184">
        <v>90.5</v>
      </c>
    </row>
    <row r="52" spans="1:91" ht="21" hidden="1">
      <c r="A52" s="120">
        <v>13</v>
      </c>
      <c r="B52" s="220" t="s">
        <v>770</v>
      </c>
      <c r="C52" s="123" t="s">
        <v>407</v>
      </c>
      <c r="D52" s="184">
        <v>11471031.41</v>
      </c>
      <c r="E52" s="184">
        <v>2027657.18</v>
      </c>
      <c r="F52" s="184">
        <v>1696000</v>
      </c>
      <c r="G52" s="184">
        <v>2459350.7999999998</v>
      </c>
      <c r="H52" s="184">
        <v>2197321.89</v>
      </c>
      <c r="I52" s="184">
        <v>3915945.79</v>
      </c>
      <c r="J52" s="184">
        <v>4446698.8099999996</v>
      </c>
      <c r="K52" s="184">
        <v>2791041.98</v>
      </c>
      <c r="L52" s="184">
        <v>1704500</v>
      </c>
      <c r="M52" s="184">
        <v>3244186.08</v>
      </c>
      <c r="N52" s="184">
        <v>8629489.7599999998</v>
      </c>
      <c r="O52" s="184">
        <v>2717102.54</v>
      </c>
      <c r="P52" s="184">
        <v>9178051.4800000004</v>
      </c>
      <c r="Q52" s="184">
        <v>3061136.16</v>
      </c>
      <c r="R52" s="184">
        <v>3923079.91</v>
      </c>
      <c r="S52" s="184"/>
      <c r="T52" s="184">
        <v>3162961.02</v>
      </c>
      <c r="U52" s="184">
        <v>3015229.26</v>
      </c>
      <c r="V52" s="184">
        <v>2181561.4500000002</v>
      </c>
      <c r="W52" s="184">
        <v>1184197.98</v>
      </c>
      <c r="X52" s="184">
        <v>16695300</v>
      </c>
      <c r="Y52" s="184">
        <v>1572900</v>
      </c>
      <c r="Z52" s="184">
        <v>4035000</v>
      </c>
      <c r="AA52" s="184">
        <v>3765000</v>
      </c>
      <c r="AB52" s="184">
        <v>802000</v>
      </c>
      <c r="AC52" s="184">
        <v>2787200</v>
      </c>
      <c r="AD52" s="184">
        <v>1429800</v>
      </c>
      <c r="AE52" s="184">
        <v>12162066.890000001</v>
      </c>
      <c r="AF52" s="184">
        <v>1520000</v>
      </c>
      <c r="AG52" s="184">
        <v>1540000</v>
      </c>
      <c r="AH52" s="184">
        <v>3569400</v>
      </c>
      <c r="AI52" s="184">
        <v>1425000</v>
      </c>
      <c r="AJ52" s="184">
        <v>1762400</v>
      </c>
      <c r="AK52" s="184">
        <v>1655400</v>
      </c>
      <c r="AL52" s="184">
        <v>27139290.510000002</v>
      </c>
      <c r="AM52" s="184">
        <v>5410000</v>
      </c>
      <c r="AN52" s="184">
        <v>1530000</v>
      </c>
      <c r="AO52" s="184">
        <v>7923778.4100000001</v>
      </c>
      <c r="AP52" s="184">
        <v>10685734.800000001</v>
      </c>
      <c r="AQ52" s="184">
        <v>3654239.42</v>
      </c>
      <c r="AR52" s="184">
        <v>437703.42</v>
      </c>
      <c r="AS52" s="184">
        <v>9134855.8599999994</v>
      </c>
      <c r="AT52" s="184">
        <v>1858748.45</v>
      </c>
      <c r="AU52" s="184">
        <v>4900162.78</v>
      </c>
      <c r="AV52" s="184">
        <v>4971119.58</v>
      </c>
      <c r="AW52" s="184">
        <v>4152060.51</v>
      </c>
      <c r="AX52" s="184">
        <v>1298441.3899999999</v>
      </c>
      <c r="AY52" s="184">
        <v>2675821.4700000002</v>
      </c>
      <c r="AZ52" s="184">
        <v>2256756.12</v>
      </c>
      <c r="BA52" s="184">
        <v>3024924.88</v>
      </c>
      <c r="BB52" s="184">
        <v>8053377.7599999998</v>
      </c>
      <c r="BC52" s="184">
        <v>2146293.9900000002</v>
      </c>
      <c r="BD52" s="184">
        <v>11600712.15</v>
      </c>
      <c r="BE52" s="184">
        <v>15463611.99</v>
      </c>
      <c r="BF52" s="184">
        <v>3379112.04</v>
      </c>
      <c r="BG52" s="184">
        <v>1563344.81</v>
      </c>
      <c r="BH52" s="184">
        <v>7340000</v>
      </c>
      <c r="BI52" s="184">
        <v>1456406.46</v>
      </c>
      <c r="BJ52" s="184">
        <v>1040703.82</v>
      </c>
      <c r="BK52" s="184">
        <v>500000</v>
      </c>
      <c r="BL52" s="184">
        <v>844168.6</v>
      </c>
      <c r="BM52" s="184">
        <v>8635167.2699999996</v>
      </c>
      <c r="BN52" s="184">
        <v>2831417.11</v>
      </c>
      <c r="BO52" s="184">
        <v>2126565.61</v>
      </c>
      <c r="BP52" s="184">
        <v>10729818.01</v>
      </c>
      <c r="BQ52" s="184">
        <v>3221733.76</v>
      </c>
      <c r="BR52" s="184">
        <v>1343180.63</v>
      </c>
      <c r="BS52" s="184">
        <v>48014786.75</v>
      </c>
      <c r="BT52" s="184">
        <v>3200660.96</v>
      </c>
      <c r="BU52" s="184">
        <v>3352774.29</v>
      </c>
      <c r="BV52" s="184">
        <v>13375380.24</v>
      </c>
      <c r="BW52" s="184">
        <v>92400</v>
      </c>
      <c r="BX52" s="184">
        <v>1737231.77</v>
      </c>
      <c r="BY52" s="184">
        <v>10968890.93</v>
      </c>
      <c r="BZ52" s="184">
        <v>1033132</v>
      </c>
      <c r="CA52" s="184">
        <v>2076454.64</v>
      </c>
      <c r="CB52" s="184">
        <v>1461000</v>
      </c>
      <c r="CC52" s="184"/>
      <c r="CD52" s="184">
        <v>8908650</v>
      </c>
      <c r="CE52" s="184">
        <v>2578776.8199999998</v>
      </c>
      <c r="CF52" s="184">
        <v>8499925.1600000001</v>
      </c>
      <c r="CG52" s="184">
        <v>649036.67000000004</v>
      </c>
      <c r="CH52" s="184">
        <v>886660.42</v>
      </c>
      <c r="CI52" s="184">
        <v>623335.38</v>
      </c>
      <c r="CJ52" s="184">
        <v>787885.12</v>
      </c>
      <c r="CK52" s="184">
        <v>11618527.67</v>
      </c>
      <c r="CL52" s="184">
        <v>1426990.35</v>
      </c>
      <c r="CM52" s="184">
        <v>1437720.26</v>
      </c>
    </row>
    <row r="53" spans="1:91" ht="21" hidden="1">
      <c r="A53" s="120">
        <v>1</v>
      </c>
      <c r="B53" s="220" t="s">
        <v>771</v>
      </c>
      <c r="C53" s="129" t="s">
        <v>408</v>
      </c>
      <c r="D53" s="184">
        <v>13068760.949999999</v>
      </c>
      <c r="E53" s="184">
        <v>23458605.440000001</v>
      </c>
      <c r="F53" s="184">
        <v>23746749.760000002</v>
      </c>
      <c r="G53" s="184">
        <v>9093343.0999999996</v>
      </c>
      <c r="H53" s="184">
        <v>6438977.5599999996</v>
      </c>
      <c r="I53" s="184">
        <v>14214893.65</v>
      </c>
      <c r="J53" s="184">
        <v>22212580.949999999</v>
      </c>
      <c r="K53" s="184">
        <v>0</v>
      </c>
      <c r="L53" s="184">
        <v>17658380.559999999</v>
      </c>
      <c r="M53" s="184">
        <v>22643605.829999998</v>
      </c>
      <c r="N53" s="184">
        <v>0</v>
      </c>
      <c r="O53" s="184">
        <v>6775894.3099999996</v>
      </c>
      <c r="P53" s="184">
        <v>0</v>
      </c>
      <c r="Q53" s="184">
        <v>10109449.34</v>
      </c>
      <c r="R53" s="184">
        <v>22632914.460000001</v>
      </c>
      <c r="S53" s="184">
        <v>0</v>
      </c>
      <c r="T53" s="184">
        <v>11308898.470000001</v>
      </c>
      <c r="U53" s="184">
        <v>4126452.57</v>
      </c>
      <c r="V53" s="184">
        <v>12804653.48</v>
      </c>
      <c r="W53" s="184">
        <v>1019493.34</v>
      </c>
      <c r="X53" s="184"/>
      <c r="Y53" s="184">
        <v>8056150.0300000003</v>
      </c>
      <c r="Z53" s="184">
        <v>15807173.460000001</v>
      </c>
      <c r="AA53" s="184">
        <v>9928673.2400000002</v>
      </c>
      <c r="AB53" s="184">
        <v>2088265.13</v>
      </c>
      <c r="AC53" s="184">
        <v>2732381.39</v>
      </c>
      <c r="AD53" s="184">
        <v>2266050.91</v>
      </c>
      <c r="AE53" s="184">
        <v>6449425.71</v>
      </c>
      <c r="AF53" s="184">
        <v>17215039.48</v>
      </c>
      <c r="AG53" s="184">
        <v>8535061.8900000006</v>
      </c>
      <c r="AH53" s="184">
        <v>19397468.969999999</v>
      </c>
      <c r="AI53" s="184">
        <v>12351637.75</v>
      </c>
      <c r="AJ53" s="184">
        <v>15814945.220000001</v>
      </c>
      <c r="AK53" s="184">
        <v>8406923.2799999993</v>
      </c>
      <c r="AL53" s="184">
        <v>0</v>
      </c>
      <c r="AM53" s="184">
        <v>16914741.969999999</v>
      </c>
      <c r="AN53" s="184">
        <v>11166562.119999999</v>
      </c>
      <c r="AO53" s="184">
        <v>618160.64000000001</v>
      </c>
      <c r="AP53" s="184">
        <v>9839422.7300000004</v>
      </c>
      <c r="AQ53" s="184">
        <v>20420143.670000002</v>
      </c>
      <c r="AR53" s="184">
        <v>8819065.8399999999</v>
      </c>
      <c r="AS53" s="184"/>
      <c r="AT53" s="184">
        <v>4882626.37</v>
      </c>
      <c r="AU53" s="184">
        <v>9285522.5099999998</v>
      </c>
      <c r="AV53" s="184">
        <v>8446915.4900000002</v>
      </c>
      <c r="AW53" s="184">
        <v>11487294.52</v>
      </c>
      <c r="AX53" s="184">
        <v>11205169.199999999</v>
      </c>
      <c r="AY53" s="184">
        <v>12965937.890000001</v>
      </c>
      <c r="AZ53" s="184">
        <v>17309264.859999999</v>
      </c>
      <c r="BA53" s="184">
        <v>8336638.6399999997</v>
      </c>
      <c r="BB53" s="184"/>
      <c r="BC53" s="184">
        <v>20211944.91</v>
      </c>
      <c r="BD53" s="184"/>
      <c r="BE53" s="184">
        <v>11142925.49</v>
      </c>
      <c r="BF53" s="184">
        <v>15519178.039999999</v>
      </c>
      <c r="BG53" s="184">
        <v>14315587.26</v>
      </c>
      <c r="BH53" s="184">
        <v>8063883.2400000002</v>
      </c>
      <c r="BI53" s="184">
        <v>15154567.16</v>
      </c>
      <c r="BJ53" s="184">
        <v>9163499.7400000002</v>
      </c>
      <c r="BK53" s="184">
        <v>19089555.559999999</v>
      </c>
      <c r="BL53" s="184">
        <v>15305911.65</v>
      </c>
      <c r="BM53" s="184">
        <v>30198829.899999999</v>
      </c>
      <c r="BN53" s="184">
        <v>23426672.440000001</v>
      </c>
      <c r="BO53" s="184">
        <v>23945014.09</v>
      </c>
      <c r="BP53" s="184">
        <v>33684984.68</v>
      </c>
      <c r="BQ53" s="184">
        <v>24646274.66</v>
      </c>
      <c r="BR53" s="184">
        <v>16403050.300000001</v>
      </c>
      <c r="BS53" s="184"/>
      <c r="BT53" s="184">
        <v>17709312.559999999</v>
      </c>
      <c r="BU53" s="184">
        <v>30192829.18</v>
      </c>
      <c r="BV53" s="184">
        <v>0</v>
      </c>
      <c r="BW53" s="184">
        <v>13087049.109999999</v>
      </c>
      <c r="BX53" s="184">
        <v>14282524.68</v>
      </c>
      <c r="BY53" s="184">
        <v>25984762.23</v>
      </c>
      <c r="BZ53" s="184">
        <v>15318730.84</v>
      </c>
      <c r="CA53" s="184">
        <v>14729113.4</v>
      </c>
      <c r="CB53" s="184">
        <v>22267379.539999999</v>
      </c>
      <c r="CC53" s="184">
        <v>16345432.42</v>
      </c>
      <c r="CD53" s="184">
        <v>22753510.399999999</v>
      </c>
      <c r="CE53" s="184">
        <v>20722146.98</v>
      </c>
      <c r="CF53" s="184">
        <v>40586813.789999999</v>
      </c>
      <c r="CG53" s="184">
        <v>12140726.52</v>
      </c>
      <c r="CH53" s="184">
        <v>15056562.960000001</v>
      </c>
      <c r="CI53" s="184">
        <v>9059642.3000000007</v>
      </c>
      <c r="CJ53" s="184">
        <v>8796552.4100000001</v>
      </c>
      <c r="CK53" s="184">
        <v>9124308.5199999996</v>
      </c>
      <c r="CL53" s="184">
        <v>8097327.0700000003</v>
      </c>
      <c r="CM53" s="184">
        <v>11549803.689999999</v>
      </c>
    </row>
    <row r="54" spans="1:91" ht="21" hidden="1">
      <c r="A54" s="120">
        <v>1</v>
      </c>
      <c r="B54" s="220" t="s">
        <v>772</v>
      </c>
      <c r="C54" s="131" t="s">
        <v>409</v>
      </c>
      <c r="D54" s="184">
        <v>10513746.220000001</v>
      </c>
      <c r="E54" s="184">
        <v>7420009.4400000004</v>
      </c>
      <c r="F54" s="184">
        <v>12485021.02</v>
      </c>
      <c r="G54" s="184">
        <v>4512327.33</v>
      </c>
      <c r="H54" s="184">
        <v>4891065.5199999996</v>
      </c>
      <c r="I54" s="184">
        <v>7008582.1100000003</v>
      </c>
      <c r="J54" s="184">
        <v>12428621.130000001</v>
      </c>
      <c r="K54" s="184">
        <v>13039219.85</v>
      </c>
      <c r="L54" s="184">
        <v>7968422.9400000004</v>
      </c>
      <c r="M54" s="184">
        <v>5149668.53</v>
      </c>
      <c r="N54" s="184">
        <v>14467700.960000001</v>
      </c>
      <c r="O54" s="184">
        <v>1936604.39</v>
      </c>
      <c r="P54" s="184">
        <v>13625573.23</v>
      </c>
      <c r="Q54" s="184">
        <v>8619403.9000000004</v>
      </c>
      <c r="R54" s="184">
        <v>10742336.73</v>
      </c>
      <c r="S54" s="184">
        <v>3618706.77</v>
      </c>
      <c r="T54" s="184">
        <v>4410290.93</v>
      </c>
      <c r="U54" s="184">
        <v>5477672.4100000001</v>
      </c>
      <c r="V54" s="184">
        <v>5559731.0499999998</v>
      </c>
      <c r="W54" s="184">
        <v>3583054.72</v>
      </c>
      <c r="X54" s="184">
        <v>21214522.420000002</v>
      </c>
      <c r="Y54" s="184">
        <v>6238910.04</v>
      </c>
      <c r="Z54" s="184">
        <v>8586643.5600000005</v>
      </c>
      <c r="AA54" s="184">
        <v>7043403.0199999996</v>
      </c>
      <c r="AB54" s="184">
        <v>2912504.68</v>
      </c>
      <c r="AC54" s="184">
        <v>6150345.4000000004</v>
      </c>
      <c r="AD54" s="184">
        <v>5513983.1299999999</v>
      </c>
      <c r="AE54" s="184">
        <v>17869430.969999999</v>
      </c>
      <c r="AF54" s="184">
        <v>5229439.68</v>
      </c>
      <c r="AG54" s="184">
        <v>6064984.79</v>
      </c>
      <c r="AH54" s="184">
        <v>2241709.38</v>
      </c>
      <c r="AI54" s="184">
        <v>7719592.9000000004</v>
      </c>
      <c r="AJ54" s="184">
        <v>6090752.8600000003</v>
      </c>
      <c r="AK54" s="184">
        <v>5397634.6399999997</v>
      </c>
      <c r="AL54" s="184">
        <v>26365220.329999998</v>
      </c>
      <c r="AM54" s="184">
        <v>6292610.8600000003</v>
      </c>
      <c r="AN54" s="184">
        <v>4796482.4000000004</v>
      </c>
      <c r="AO54" s="184">
        <v>10621586.859999999</v>
      </c>
      <c r="AP54" s="184">
        <v>7483363.2199999997</v>
      </c>
      <c r="AQ54" s="184">
        <v>5756146.3200000003</v>
      </c>
      <c r="AR54" s="184">
        <v>2949521.61</v>
      </c>
      <c r="AS54" s="184">
        <v>2310878.6</v>
      </c>
      <c r="AT54" s="184">
        <v>7358099.9400000004</v>
      </c>
      <c r="AU54" s="184">
        <v>9115826.9900000002</v>
      </c>
      <c r="AV54" s="184">
        <v>9685173.5999999996</v>
      </c>
      <c r="AW54" s="184">
        <v>4917383.45</v>
      </c>
      <c r="AX54" s="184">
        <v>4539866.99</v>
      </c>
      <c r="AY54" s="184">
        <v>5233588.88</v>
      </c>
      <c r="AZ54" s="184">
        <v>6360905.5899999999</v>
      </c>
      <c r="BA54" s="184">
        <v>6195779.3300000001</v>
      </c>
      <c r="BB54" s="184">
        <v>18059182.82</v>
      </c>
      <c r="BC54" s="184">
        <v>5182487.45</v>
      </c>
      <c r="BD54" s="184">
        <v>15920429.84</v>
      </c>
      <c r="BE54" s="184">
        <v>3879257.23</v>
      </c>
      <c r="BF54" s="184">
        <v>4772273.33</v>
      </c>
      <c r="BG54" s="184">
        <v>2665445.5</v>
      </c>
      <c r="BH54" s="184">
        <v>5821579.1600000001</v>
      </c>
      <c r="BI54" s="184">
        <v>3765023.32</v>
      </c>
      <c r="BJ54" s="184">
        <v>3110003.73</v>
      </c>
      <c r="BK54" s="184">
        <v>5441427.46</v>
      </c>
      <c r="BL54" s="184">
        <v>6641176.7400000002</v>
      </c>
      <c r="BM54" s="184">
        <v>22218559.210000001</v>
      </c>
      <c r="BN54" s="184">
        <v>12709141.029999999</v>
      </c>
      <c r="BO54" s="184">
        <v>11396980.75</v>
      </c>
      <c r="BP54" s="184">
        <v>17010523.07</v>
      </c>
      <c r="BQ54" s="184">
        <v>11835379.16</v>
      </c>
      <c r="BR54" s="184">
        <v>7732325.9500000002</v>
      </c>
      <c r="BS54" s="186">
        <v>34392130.390000001</v>
      </c>
      <c r="BT54" s="184">
        <v>6330990.4000000004</v>
      </c>
      <c r="BU54" s="186">
        <v>10476485</v>
      </c>
      <c r="BV54" s="184">
        <v>3919095.21</v>
      </c>
      <c r="BW54" s="184">
        <v>3166808.8</v>
      </c>
      <c r="BX54" s="184">
        <v>5187599.3099999996</v>
      </c>
      <c r="BY54" s="184">
        <v>9472639.4000000004</v>
      </c>
      <c r="BZ54" s="184">
        <v>5022113.83</v>
      </c>
      <c r="CA54" s="184">
        <v>3919638.52</v>
      </c>
      <c r="CB54" s="184">
        <v>4799954.12</v>
      </c>
      <c r="CC54" s="186">
        <v>9885950.9399999995</v>
      </c>
      <c r="CD54" s="184">
        <v>3995024.98</v>
      </c>
      <c r="CE54" s="184">
        <v>4608747.84</v>
      </c>
      <c r="CF54" s="184">
        <v>9696353.9900000002</v>
      </c>
      <c r="CG54" s="184">
        <v>4047649.25</v>
      </c>
      <c r="CH54" s="184">
        <v>4251185.3</v>
      </c>
      <c r="CI54" s="184">
        <v>2200180.0499999998</v>
      </c>
      <c r="CJ54" s="184">
        <v>3291633.99</v>
      </c>
      <c r="CK54" s="184">
        <v>13172854.26</v>
      </c>
      <c r="CL54" s="184">
        <v>2206272.7200000002</v>
      </c>
      <c r="CM54" s="184">
        <v>1799552.35</v>
      </c>
    </row>
    <row r="55" spans="1:91" ht="21" hidden="1">
      <c r="A55" s="120">
        <v>3</v>
      </c>
      <c r="B55" s="220" t="s">
        <v>773</v>
      </c>
      <c r="C55" s="129" t="s">
        <v>410</v>
      </c>
      <c r="D55" s="184">
        <v>14622574.35</v>
      </c>
      <c r="E55" s="184">
        <v>597570</v>
      </c>
      <c r="F55" s="184">
        <v>454020</v>
      </c>
      <c r="G55" s="184">
        <v>1269025.6000000001</v>
      </c>
      <c r="H55" s="184">
        <v>354431</v>
      </c>
      <c r="I55" s="184">
        <v>291070</v>
      </c>
      <c r="J55" s="184">
        <v>2798374.97</v>
      </c>
      <c r="K55" s="184">
        <v>840211</v>
      </c>
      <c r="L55" s="184">
        <v>2182585</v>
      </c>
      <c r="M55" s="184">
        <v>892962.98</v>
      </c>
      <c r="N55" s="184">
        <v>1527574</v>
      </c>
      <c r="O55" s="184">
        <v>280693.11</v>
      </c>
      <c r="P55" s="184">
        <v>7452787.71</v>
      </c>
      <c r="Q55" s="184">
        <v>2089528.38</v>
      </c>
      <c r="R55" s="184">
        <v>1656040.08</v>
      </c>
      <c r="S55" s="184">
        <v>337157</v>
      </c>
      <c r="T55" s="184">
        <v>1949290.65</v>
      </c>
      <c r="U55" s="184">
        <v>1394466.63</v>
      </c>
      <c r="V55" s="184">
        <v>366082.32</v>
      </c>
      <c r="W55" s="184">
        <v>567190.1</v>
      </c>
      <c r="X55" s="184">
        <v>19442199.68</v>
      </c>
      <c r="Y55" s="184">
        <v>1763697.76</v>
      </c>
      <c r="Z55" s="184">
        <v>1245825.44</v>
      </c>
      <c r="AA55" s="184">
        <v>167788</v>
      </c>
      <c r="AB55" s="184">
        <v>336966.2</v>
      </c>
      <c r="AC55" s="184">
        <v>853716.84</v>
      </c>
      <c r="AD55" s="184">
        <v>934871.62</v>
      </c>
      <c r="AE55" s="184">
        <v>2086272.74</v>
      </c>
      <c r="AF55" s="184">
        <v>7061</v>
      </c>
      <c r="AG55" s="184">
        <v>1061382.8</v>
      </c>
      <c r="AH55" s="184">
        <v>460070.58</v>
      </c>
      <c r="AI55" s="184">
        <v>1443289.54</v>
      </c>
      <c r="AJ55" s="184">
        <v>580392</v>
      </c>
      <c r="AK55" s="184">
        <v>614338.56999999995</v>
      </c>
      <c r="AL55" s="184">
        <v>97353201.370000005</v>
      </c>
      <c r="AM55" s="184">
        <v>560468</v>
      </c>
      <c r="AN55" s="184">
        <v>331728</v>
      </c>
      <c r="AO55" s="184">
        <v>3339148.9</v>
      </c>
      <c r="AP55" s="184">
        <v>757633.17</v>
      </c>
      <c r="AQ55" s="184">
        <v>2183105.0299999998</v>
      </c>
      <c r="AR55" s="184">
        <v>122066</v>
      </c>
      <c r="AS55" s="184">
        <v>3615268.13</v>
      </c>
      <c r="AT55" s="184">
        <v>471241</v>
      </c>
      <c r="AU55" s="184">
        <v>1183335</v>
      </c>
      <c r="AV55" s="184">
        <v>2869577.78</v>
      </c>
      <c r="AW55" s="184">
        <v>330225</v>
      </c>
      <c r="AX55" s="184">
        <v>46332</v>
      </c>
      <c r="AY55" s="184">
        <v>456230</v>
      </c>
      <c r="AZ55" s="184">
        <v>65318</v>
      </c>
      <c r="BA55" s="184">
        <v>483159</v>
      </c>
      <c r="BB55" s="184">
        <v>1240878</v>
      </c>
      <c r="BC55" s="184">
        <v>1277829.6000000001</v>
      </c>
      <c r="BD55" s="184">
        <v>13734626.6</v>
      </c>
      <c r="BE55" s="184">
        <v>1169062.49</v>
      </c>
      <c r="BF55" s="184">
        <v>1045330.16</v>
      </c>
      <c r="BG55" s="184">
        <v>392012.05</v>
      </c>
      <c r="BH55" s="184">
        <v>4115456</v>
      </c>
      <c r="BI55" s="184">
        <v>127516</v>
      </c>
      <c r="BJ55" s="184">
        <v>194540</v>
      </c>
      <c r="BK55" s="184">
        <v>398658.79</v>
      </c>
      <c r="BL55" s="184">
        <v>154175</v>
      </c>
      <c r="BM55" s="184">
        <v>6390184.1100000003</v>
      </c>
      <c r="BN55" s="184">
        <v>4325798.2699999996</v>
      </c>
      <c r="BO55" s="184">
        <v>911478</v>
      </c>
      <c r="BP55" s="184">
        <v>2701083.04</v>
      </c>
      <c r="BQ55" s="184">
        <v>2533158.84</v>
      </c>
      <c r="BR55" s="184">
        <v>1235327.8</v>
      </c>
      <c r="BS55" s="186">
        <v>33205962</v>
      </c>
      <c r="BT55" s="186">
        <v>1552117.94</v>
      </c>
      <c r="BU55" s="186">
        <v>2439391.15</v>
      </c>
      <c r="BV55" s="186">
        <v>5076749.5199999996</v>
      </c>
      <c r="BW55" s="186">
        <v>7570</v>
      </c>
      <c r="BX55" s="186">
        <v>585560</v>
      </c>
      <c r="BY55" s="186">
        <v>5943159.79</v>
      </c>
      <c r="BZ55" s="186">
        <v>1566252.47</v>
      </c>
      <c r="CA55" s="186">
        <v>1213858.25</v>
      </c>
      <c r="CB55" s="186">
        <v>1559364</v>
      </c>
      <c r="CC55" s="186">
        <v>1391143.45</v>
      </c>
      <c r="CD55" s="186">
        <v>3551508.64</v>
      </c>
      <c r="CE55" s="186">
        <v>2787207.02</v>
      </c>
      <c r="CF55" s="186">
        <v>4023752.36</v>
      </c>
      <c r="CG55" s="186">
        <v>633633</v>
      </c>
      <c r="CH55" s="186">
        <v>426642</v>
      </c>
      <c r="CI55" s="186">
        <v>597396.06999999995</v>
      </c>
      <c r="CJ55" s="186">
        <v>843347.78</v>
      </c>
      <c r="CK55" s="186">
        <v>6612939.9199999999</v>
      </c>
      <c r="CL55" s="186">
        <v>159821</v>
      </c>
      <c r="CM55" s="186">
        <v>187841.01</v>
      </c>
    </row>
    <row r="56" spans="1:91" ht="21" hidden="1">
      <c r="A56" s="120">
        <v>3</v>
      </c>
      <c r="B56" s="220" t="s">
        <v>774</v>
      </c>
      <c r="C56" s="124" t="s">
        <v>1210</v>
      </c>
      <c r="D56" s="184">
        <v>8740698.0600000005</v>
      </c>
      <c r="E56" s="184">
        <v>1713540.65</v>
      </c>
      <c r="F56" s="184">
        <v>1627928.5</v>
      </c>
      <c r="G56" s="184">
        <v>2468479.19</v>
      </c>
      <c r="H56" s="184">
        <v>868927.02</v>
      </c>
      <c r="I56" s="184">
        <v>1503268.28</v>
      </c>
      <c r="J56" s="184">
        <v>1447778.18</v>
      </c>
      <c r="K56" s="184">
        <v>1744320</v>
      </c>
      <c r="L56" s="184">
        <v>993468.29</v>
      </c>
      <c r="M56" s="184">
        <v>3334799.46</v>
      </c>
      <c r="N56" s="184">
        <v>2995082</v>
      </c>
      <c r="O56" s="184">
        <v>975189.37</v>
      </c>
      <c r="P56" s="184">
        <v>8437106.5</v>
      </c>
      <c r="Q56" s="184">
        <v>3142763.61</v>
      </c>
      <c r="R56" s="184">
        <v>3687141.5</v>
      </c>
      <c r="S56" s="184">
        <v>6099381.9000000004</v>
      </c>
      <c r="T56" s="184">
        <v>1336913.3400000001</v>
      </c>
      <c r="U56" s="184">
        <v>1739656.51</v>
      </c>
      <c r="V56" s="184">
        <v>989124.68</v>
      </c>
      <c r="W56" s="184">
        <v>624197.80000000005</v>
      </c>
      <c r="X56" s="184">
        <v>12851386.380000001</v>
      </c>
      <c r="Y56" s="184">
        <v>940273.73</v>
      </c>
      <c r="Z56" s="184">
        <v>1295819.5900000001</v>
      </c>
      <c r="AA56" s="184">
        <v>1574008.84</v>
      </c>
      <c r="AB56" s="184">
        <v>927313.92000000004</v>
      </c>
      <c r="AC56" s="184">
        <v>1223241.01</v>
      </c>
      <c r="AD56" s="184">
        <v>804473</v>
      </c>
      <c r="AE56" s="184">
        <v>10085708.75</v>
      </c>
      <c r="AF56" s="184">
        <v>984819.24</v>
      </c>
      <c r="AG56" s="184">
        <v>619147</v>
      </c>
      <c r="AH56" s="184">
        <v>1723171.28</v>
      </c>
      <c r="AI56" s="184">
        <v>3739286.44</v>
      </c>
      <c r="AJ56" s="184">
        <v>527677.04</v>
      </c>
      <c r="AK56" s="184">
        <v>643487.21</v>
      </c>
      <c r="AL56" s="184">
        <v>7978059.3899999997</v>
      </c>
      <c r="AM56" s="184">
        <v>1549203.25</v>
      </c>
      <c r="AN56" s="184">
        <v>919169</v>
      </c>
      <c r="AO56" s="184">
        <v>2753086.98</v>
      </c>
      <c r="AP56" s="184">
        <v>2249472.04</v>
      </c>
      <c r="AQ56" s="184">
        <v>3859194.9</v>
      </c>
      <c r="AR56" s="184">
        <v>209886</v>
      </c>
      <c r="AS56" s="184">
        <v>4001316.8</v>
      </c>
      <c r="AT56" s="184">
        <v>600044.30000000005</v>
      </c>
      <c r="AU56" s="184">
        <v>5127080.2</v>
      </c>
      <c r="AV56" s="184">
        <v>4367328.03</v>
      </c>
      <c r="AW56" s="184">
        <v>2467270.59</v>
      </c>
      <c r="AX56" s="184">
        <v>1845728.86</v>
      </c>
      <c r="AY56" s="184">
        <v>758933.35</v>
      </c>
      <c r="AZ56" s="184">
        <v>1379562.15</v>
      </c>
      <c r="BA56" s="184">
        <v>510801.41</v>
      </c>
      <c r="BB56" s="184">
        <v>10023655.539999999</v>
      </c>
      <c r="BC56" s="184">
        <v>1998407.87</v>
      </c>
      <c r="BD56" s="184">
        <v>7296217.8600000003</v>
      </c>
      <c r="BE56" s="184">
        <v>4529090</v>
      </c>
      <c r="BF56" s="184">
        <v>1046813.54</v>
      </c>
      <c r="BG56" s="184">
        <v>974170</v>
      </c>
      <c r="BH56" s="184">
        <v>4696485.5199999996</v>
      </c>
      <c r="BI56" s="184">
        <v>3548742.71</v>
      </c>
      <c r="BJ56" s="184">
        <v>198695</v>
      </c>
      <c r="BK56" s="184">
        <v>1500046.62</v>
      </c>
      <c r="BL56" s="184">
        <v>1476370.33</v>
      </c>
      <c r="BM56" s="184">
        <v>376833.47</v>
      </c>
      <c r="BN56" s="184">
        <v>3312700.87</v>
      </c>
      <c r="BO56" s="184">
        <v>1259522.6499999999</v>
      </c>
      <c r="BP56" s="184">
        <v>3325857.17</v>
      </c>
      <c r="BQ56" s="184">
        <v>2833255.37</v>
      </c>
      <c r="BR56" s="184">
        <v>1318531.33</v>
      </c>
      <c r="BS56" s="186">
        <v>22943957.359999999</v>
      </c>
      <c r="BT56" s="186">
        <v>3847307.56</v>
      </c>
      <c r="BU56" s="186">
        <v>3463420.65</v>
      </c>
      <c r="BV56" s="186">
        <v>7232323.6100000003</v>
      </c>
      <c r="BW56" s="184">
        <v>15668.53</v>
      </c>
      <c r="BX56" s="186">
        <v>1473259.15</v>
      </c>
      <c r="BY56" s="186">
        <v>2301271.5499999998</v>
      </c>
      <c r="BZ56" s="186">
        <v>1673755.64</v>
      </c>
      <c r="CA56" s="186">
        <v>2422184.38</v>
      </c>
      <c r="CB56" s="186">
        <v>1957818.82</v>
      </c>
      <c r="CC56" s="186">
        <v>3780543.96</v>
      </c>
      <c r="CD56" s="186">
        <v>4436428.13</v>
      </c>
      <c r="CE56" s="186">
        <v>3327679.74</v>
      </c>
      <c r="CF56" s="186">
        <v>3611535.55</v>
      </c>
      <c r="CG56" s="186">
        <v>749292.44</v>
      </c>
      <c r="CH56" s="186">
        <v>1453058.25</v>
      </c>
      <c r="CI56" s="186">
        <v>1251182.97</v>
      </c>
      <c r="CJ56" s="186">
        <v>1399363.66</v>
      </c>
      <c r="CK56" s="186">
        <v>10592473.93</v>
      </c>
      <c r="CL56" s="186">
        <v>1052074.99</v>
      </c>
      <c r="CM56" s="186">
        <v>791790.42</v>
      </c>
    </row>
    <row r="57" spans="1:91" ht="21" hidden="1">
      <c r="A57" s="120">
        <v>3</v>
      </c>
      <c r="B57" s="220" t="s">
        <v>775</v>
      </c>
      <c r="C57" s="124" t="s">
        <v>1344</v>
      </c>
      <c r="D57" s="184">
        <v>13774007.6</v>
      </c>
      <c r="E57" s="184">
        <v>1180843.1499999999</v>
      </c>
      <c r="F57" s="184">
        <v>2292166.94</v>
      </c>
      <c r="G57" s="184">
        <v>1153038.9099999999</v>
      </c>
      <c r="H57" s="184">
        <v>814858.23</v>
      </c>
      <c r="I57" s="184">
        <v>1692258.18</v>
      </c>
      <c r="J57" s="184">
        <v>456072.21</v>
      </c>
      <c r="K57" s="184">
        <v>4933568.13</v>
      </c>
      <c r="L57" s="184">
        <v>796833.4</v>
      </c>
      <c r="M57" s="184">
        <v>2870069.38</v>
      </c>
      <c r="N57" s="184">
        <v>1321968.6200000001</v>
      </c>
      <c r="O57" s="184">
        <v>173140.56</v>
      </c>
      <c r="P57" s="184">
        <v>4030575.59</v>
      </c>
      <c r="Q57" s="184">
        <v>526820.93000000005</v>
      </c>
      <c r="R57" s="184">
        <v>604426.89</v>
      </c>
      <c r="S57" s="184">
        <v>1708237.73</v>
      </c>
      <c r="T57" s="184">
        <v>1426118.68</v>
      </c>
      <c r="U57" s="184">
        <v>300688.27</v>
      </c>
      <c r="V57" s="184">
        <v>1035817.21</v>
      </c>
      <c r="W57" s="184">
        <v>350110.59</v>
      </c>
      <c r="X57" s="184">
        <v>619763.18000000005</v>
      </c>
      <c r="Y57" s="184">
        <v>519312.39</v>
      </c>
      <c r="Z57" s="184">
        <v>2001677.56</v>
      </c>
      <c r="AA57" s="184">
        <v>2007980.34</v>
      </c>
      <c r="AB57" s="184">
        <v>192300.44</v>
      </c>
      <c r="AC57" s="184">
        <v>1240263.3799999999</v>
      </c>
      <c r="AD57" s="184">
        <v>729438</v>
      </c>
      <c r="AE57" s="184">
        <v>1758358.59</v>
      </c>
      <c r="AF57" s="184">
        <v>1236814.8899999999</v>
      </c>
      <c r="AG57" s="184">
        <v>156451</v>
      </c>
      <c r="AH57" s="184">
        <v>928951.64</v>
      </c>
      <c r="AI57" s="184">
        <v>273785.03999999998</v>
      </c>
      <c r="AJ57" s="184">
        <v>319466.48</v>
      </c>
      <c r="AK57" s="184">
        <v>353234.95</v>
      </c>
      <c r="AL57" s="184">
        <v>3531786.37</v>
      </c>
      <c r="AM57" s="184">
        <v>825288.12</v>
      </c>
      <c r="AN57" s="184">
        <v>474211.43</v>
      </c>
      <c r="AO57" s="184">
        <v>4172757.59</v>
      </c>
      <c r="AP57" s="184">
        <v>1005685.87</v>
      </c>
      <c r="AQ57" s="184">
        <v>1345513.48</v>
      </c>
      <c r="AR57" s="184">
        <v>319807.5</v>
      </c>
      <c r="AS57" s="184">
        <v>2883497.68</v>
      </c>
      <c r="AT57" s="184">
        <v>1957259.06</v>
      </c>
      <c r="AU57" s="184">
        <v>4499523.88</v>
      </c>
      <c r="AV57" s="184">
        <v>1079031.52</v>
      </c>
      <c r="AW57" s="184">
        <v>2256359.77</v>
      </c>
      <c r="AX57" s="184">
        <v>330079.56</v>
      </c>
      <c r="AY57" s="184">
        <v>482789.4</v>
      </c>
      <c r="AZ57" s="184">
        <v>3342219.04</v>
      </c>
      <c r="BA57" s="184">
        <v>1641691.53</v>
      </c>
      <c r="BB57" s="184">
        <v>2427354.23</v>
      </c>
      <c r="BC57" s="184">
        <v>368963.7</v>
      </c>
      <c r="BD57" s="184">
        <v>5086277.71</v>
      </c>
      <c r="BE57" s="184">
        <v>6147761.9400000004</v>
      </c>
      <c r="BF57" s="184">
        <v>227562.86</v>
      </c>
      <c r="BG57" s="184">
        <v>662335.82999999996</v>
      </c>
      <c r="BH57" s="184">
        <v>1487279.4</v>
      </c>
      <c r="BI57" s="184">
        <v>279533.59000000003</v>
      </c>
      <c r="BJ57" s="184">
        <v>291939.28000000003</v>
      </c>
      <c r="BK57" s="184">
        <v>2483453.77</v>
      </c>
      <c r="BL57" s="184">
        <v>440413.68</v>
      </c>
      <c r="BM57" s="184">
        <v>4485131.68</v>
      </c>
      <c r="BN57" s="184">
        <v>479868.1</v>
      </c>
      <c r="BO57" s="184">
        <v>369505.36</v>
      </c>
      <c r="BP57" s="184">
        <v>1415991.86</v>
      </c>
      <c r="BQ57" s="184">
        <v>1249228.73</v>
      </c>
      <c r="BR57" s="184">
        <v>1008571.55</v>
      </c>
      <c r="BS57" s="186">
        <v>16177272.58</v>
      </c>
      <c r="BT57" s="184">
        <v>1336229.8999999999</v>
      </c>
      <c r="BU57" s="184">
        <v>2825432.06</v>
      </c>
      <c r="BV57" s="184">
        <v>1501006.35</v>
      </c>
      <c r="BW57" s="184">
        <v>84822.22</v>
      </c>
      <c r="BX57" s="184">
        <v>1973346.04</v>
      </c>
      <c r="BY57" s="184">
        <v>3593768.56</v>
      </c>
      <c r="BZ57" s="184">
        <v>404142.17</v>
      </c>
      <c r="CA57" s="184">
        <v>2153048.37</v>
      </c>
      <c r="CB57" s="184">
        <v>410313.71</v>
      </c>
      <c r="CC57" s="184">
        <v>1801872.27</v>
      </c>
      <c r="CD57" s="184">
        <v>3104155.73</v>
      </c>
      <c r="CE57" s="184">
        <v>1222027.2</v>
      </c>
      <c r="CF57" s="184">
        <v>1231500</v>
      </c>
      <c r="CG57" s="184">
        <v>1454568.05</v>
      </c>
      <c r="CH57" s="184">
        <v>1562010.24</v>
      </c>
      <c r="CI57" s="184">
        <v>2166166.79</v>
      </c>
      <c r="CJ57" s="184">
        <v>504370.1</v>
      </c>
      <c r="CK57" s="184">
        <v>2512855.14</v>
      </c>
      <c r="CL57" s="184">
        <v>4176360.16</v>
      </c>
      <c r="CM57" s="184">
        <v>820292.81</v>
      </c>
    </row>
    <row r="58" spans="1:91" ht="21" hidden="1">
      <c r="A58" s="120">
        <v>1</v>
      </c>
      <c r="B58" s="220" t="s">
        <v>776</v>
      </c>
      <c r="C58" s="124" t="s">
        <v>411</v>
      </c>
      <c r="D58" s="184"/>
      <c r="E58" s="184"/>
      <c r="F58" s="184"/>
      <c r="G58" s="184"/>
      <c r="H58" s="184"/>
      <c r="I58" s="184"/>
      <c r="J58" s="184"/>
      <c r="K58" s="184">
        <v>-15807708.039999999</v>
      </c>
      <c r="L58" s="184"/>
      <c r="M58" s="184"/>
      <c r="N58" s="184">
        <v>-256633</v>
      </c>
      <c r="O58" s="184"/>
      <c r="P58" s="184">
        <v>-4281564.9800000004</v>
      </c>
      <c r="Q58" s="184"/>
      <c r="R58" s="184"/>
      <c r="S58" s="184">
        <v>-84572.23</v>
      </c>
      <c r="T58" s="184"/>
      <c r="U58" s="184"/>
      <c r="V58" s="184"/>
      <c r="W58" s="184"/>
      <c r="X58" s="184">
        <v>-50235006.369999997</v>
      </c>
      <c r="Y58" s="184"/>
      <c r="Z58" s="184"/>
      <c r="AA58" s="184"/>
      <c r="AB58" s="184"/>
      <c r="AC58" s="184"/>
      <c r="AD58" s="184"/>
      <c r="AE58" s="184"/>
      <c r="AF58" s="184"/>
      <c r="AG58" s="184"/>
      <c r="AH58" s="184"/>
      <c r="AI58" s="184"/>
      <c r="AJ58" s="184"/>
      <c r="AK58" s="184"/>
      <c r="AL58" s="184">
        <v>-13578810.08</v>
      </c>
      <c r="AM58" s="184"/>
      <c r="AN58" s="184"/>
      <c r="AO58" s="184"/>
      <c r="AP58" s="184"/>
      <c r="AQ58" s="184"/>
      <c r="AR58" s="184"/>
      <c r="AS58" s="184">
        <v>-41654367.560000002</v>
      </c>
      <c r="AT58" s="184"/>
      <c r="AU58" s="184"/>
      <c r="AV58" s="184"/>
      <c r="AW58" s="184"/>
      <c r="AX58" s="184"/>
      <c r="AY58" s="184"/>
      <c r="AZ58" s="184"/>
      <c r="BA58" s="184"/>
      <c r="BB58" s="184">
        <v>-18004689.210000001</v>
      </c>
      <c r="BC58" s="184"/>
      <c r="BD58" s="184">
        <v>-38580579.270000003</v>
      </c>
      <c r="BE58" s="184"/>
      <c r="BF58" s="184"/>
      <c r="BG58" s="184"/>
      <c r="BH58" s="184"/>
      <c r="BI58" s="184"/>
      <c r="BJ58" s="184"/>
      <c r="BK58" s="184"/>
      <c r="BL58" s="184"/>
      <c r="BM58" s="184"/>
      <c r="BN58" s="184"/>
      <c r="BO58" s="184"/>
      <c r="BP58" s="184"/>
      <c r="BQ58" s="184"/>
      <c r="BR58" s="184"/>
      <c r="BS58" s="186">
        <v>-38261851.030000001</v>
      </c>
      <c r="BT58" s="186"/>
      <c r="BU58" s="184"/>
      <c r="BV58" s="186">
        <v>-11573094.810000001</v>
      </c>
      <c r="BW58" s="184"/>
      <c r="BX58" s="184"/>
      <c r="BY58" s="186"/>
      <c r="BZ58" s="186"/>
      <c r="CA58" s="184"/>
      <c r="CB58" s="186"/>
      <c r="CC58" s="186"/>
      <c r="CD58" s="186"/>
      <c r="CE58" s="186"/>
      <c r="CF58" s="186"/>
      <c r="CG58" s="184"/>
      <c r="CH58" s="184"/>
      <c r="CI58" s="184"/>
      <c r="CJ58" s="184"/>
      <c r="CK58" s="186"/>
      <c r="CL58" s="184"/>
      <c r="CM58" s="186"/>
    </row>
    <row r="59" spans="1:91" ht="21" hidden="1">
      <c r="A59" s="120">
        <v>1</v>
      </c>
      <c r="B59" s="220" t="s">
        <v>777</v>
      </c>
      <c r="C59" s="129" t="s">
        <v>1211</v>
      </c>
      <c r="D59" s="184">
        <v>-127461717.53</v>
      </c>
      <c r="E59" s="184">
        <v>-1015618.46</v>
      </c>
      <c r="F59" s="184">
        <v>-925762.33</v>
      </c>
      <c r="G59" s="184">
        <v>-2681841.0099999998</v>
      </c>
      <c r="H59" s="184">
        <v>-792304</v>
      </c>
      <c r="I59" s="184">
        <v>-3055063.62</v>
      </c>
      <c r="J59" s="184">
        <v>-4560049.54</v>
      </c>
      <c r="K59" s="184">
        <v>-10070519.48</v>
      </c>
      <c r="L59" s="184">
        <v>-3508405.17</v>
      </c>
      <c r="M59" s="184">
        <v>-3058065.58</v>
      </c>
      <c r="N59" s="184">
        <v>-24070271.399999999</v>
      </c>
      <c r="O59" s="184">
        <v>-957265.19</v>
      </c>
      <c r="P59" s="184">
        <v>-48306273.109999999</v>
      </c>
      <c r="Q59" s="184">
        <v>-2565638.59</v>
      </c>
      <c r="R59" s="184">
        <v>-7527272.4900000002</v>
      </c>
      <c r="S59" s="184">
        <v>-27775605.370000001</v>
      </c>
      <c r="T59" s="184">
        <v>-4218088.97</v>
      </c>
      <c r="U59" s="184">
        <v>-4532399.01</v>
      </c>
      <c r="V59" s="184">
        <v>-2441842.2999999998</v>
      </c>
      <c r="W59" s="184">
        <v>-857830.44</v>
      </c>
      <c r="X59" s="184">
        <v>-105127269.44</v>
      </c>
      <c r="Y59" s="184">
        <v>-1780091.19</v>
      </c>
      <c r="Z59" s="184">
        <v>-5505358.8600000003</v>
      </c>
      <c r="AA59" s="184">
        <v>-6073144.7000000002</v>
      </c>
      <c r="AB59" s="184">
        <v>-501653.09</v>
      </c>
      <c r="AC59" s="184">
        <v>-585807.56999999995</v>
      </c>
      <c r="AD59" s="184"/>
      <c r="AE59" s="184">
        <v>-16614946.279999999</v>
      </c>
      <c r="AF59" s="184">
        <v>-1773046.5</v>
      </c>
      <c r="AG59" s="184">
        <v>-1351182.39</v>
      </c>
      <c r="AH59" s="184">
        <v>-1276511.43</v>
      </c>
      <c r="AI59" s="184">
        <v>-4726786.96</v>
      </c>
      <c r="AJ59" s="184">
        <v>-1667812.53</v>
      </c>
      <c r="AK59" s="184">
        <v>-1248746.54</v>
      </c>
      <c r="AL59" s="184">
        <v>-318379865.54000002</v>
      </c>
      <c r="AM59" s="184">
        <v>-1570427.86</v>
      </c>
      <c r="AN59" s="184">
        <v>-590707.74</v>
      </c>
      <c r="AO59" s="184">
        <v>-6486998.3899999997</v>
      </c>
      <c r="AP59" s="184">
        <v>-9899121.9000000004</v>
      </c>
      <c r="AQ59" s="184">
        <v>-2930876.25</v>
      </c>
      <c r="AR59" s="184">
        <v>-1282730.2</v>
      </c>
      <c r="AS59" s="184">
        <v>-63588210.280000001</v>
      </c>
      <c r="AT59" s="184">
        <v>-6337504.0999999996</v>
      </c>
      <c r="AU59" s="184">
        <v>-10696681.890000001</v>
      </c>
      <c r="AV59" s="184">
        <v>-6163664.3099999996</v>
      </c>
      <c r="AW59" s="184">
        <v>-2190452.7599999998</v>
      </c>
      <c r="AX59" s="184">
        <v>-1939952.13</v>
      </c>
      <c r="AY59" s="184">
        <v>-1673000.99</v>
      </c>
      <c r="AZ59" s="184">
        <v>-3196649.15</v>
      </c>
      <c r="BA59" s="184">
        <v>-1568204.6</v>
      </c>
      <c r="BB59" s="184">
        <v>-50709666.479999997</v>
      </c>
      <c r="BC59" s="184">
        <v>-3053604.07</v>
      </c>
      <c r="BD59" s="184">
        <v>-116479214.95999999</v>
      </c>
      <c r="BE59" s="184">
        <v>-20519297.989999998</v>
      </c>
      <c r="BF59" s="184">
        <v>-2060528.62</v>
      </c>
      <c r="BG59" s="184">
        <v>-1504169.86</v>
      </c>
      <c r="BH59" s="184">
        <v>-58247986.729999997</v>
      </c>
      <c r="BI59" s="184">
        <v>-1173478.3400000001</v>
      </c>
      <c r="BJ59" s="184">
        <v>-795274.62</v>
      </c>
      <c r="BK59" s="184">
        <v>-2070156.36</v>
      </c>
      <c r="BL59" s="184">
        <v>-3965375.48</v>
      </c>
      <c r="BM59" s="184">
        <v>-93913619.629999995</v>
      </c>
      <c r="BN59" s="184">
        <v>-8225343.8899999997</v>
      </c>
      <c r="BO59" s="184">
        <v>-3073667.31</v>
      </c>
      <c r="BP59" s="184">
        <v>-10314780.550000001</v>
      </c>
      <c r="BQ59" s="184">
        <v>-8963666.2100000009</v>
      </c>
      <c r="BR59" s="184">
        <v>-1371462.42</v>
      </c>
      <c r="BS59" s="184">
        <v>-495603434.33999997</v>
      </c>
      <c r="BT59" s="184">
        <v>-2625736.16</v>
      </c>
      <c r="BU59" s="184">
        <v>-3355318.8</v>
      </c>
      <c r="BV59" s="184">
        <v>-64799134.469999999</v>
      </c>
      <c r="BW59" s="184">
        <v>-1374.76</v>
      </c>
      <c r="BX59" s="184">
        <v>-2284303.7400000002</v>
      </c>
      <c r="BY59" s="184">
        <v>-22555643.579999998</v>
      </c>
      <c r="BZ59" s="184">
        <v>-1717123</v>
      </c>
      <c r="CA59" s="184">
        <v>-1372343.47</v>
      </c>
      <c r="CB59" s="184">
        <v>-2165914.1800000002</v>
      </c>
      <c r="CC59" s="184">
        <v>-5953487.1100000003</v>
      </c>
      <c r="CD59" s="184">
        <v>-21886599.73</v>
      </c>
      <c r="CE59" s="184">
        <v>-4585150.9800000004</v>
      </c>
      <c r="CF59" s="184">
        <v>-15577947.710000001</v>
      </c>
      <c r="CG59" s="184">
        <v>-556224.71</v>
      </c>
      <c r="CH59" s="184">
        <v>-708299.75</v>
      </c>
      <c r="CI59" s="184">
        <v>-1507719.22</v>
      </c>
      <c r="CJ59" s="184">
        <v>-911208.78</v>
      </c>
      <c r="CK59" s="184">
        <v>-27949008.690000001</v>
      </c>
      <c r="CL59" s="184">
        <v>-773823.65</v>
      </c>
      <c r="CM59" s="184">
        <v>-1048133.25</v>
      </c>
    </row>
    <row r="60" spans="1:91" ht="21" hidden="1">
      <c r="A60" s="120">
        <v>1</v>
      </c>
      <c r="B60" s="220" t="s">
        <v>778</v>
      </c>
      <c r="C60" s="129" t="s">
        <v>1212</v>
      </c>
      <c r="D60" s="184">
        <v>27597364.93</v>
      </c>
      <c r="E60" s="184">
        <v>2126840.23</v>
      </c>
      <c r="F60" s="184">
        <v>3335133.22</v>
      </c>
      <c r="G60" s="184">
        <v>3699138.03</v>
      </c>
      <c r="H60" s="184">
        <v>2808252.82</v>
      </c>
      <c r="I60" s="184">
        <v>3703769.82</v>
      </c>
      <c r="J60" s="184">
        <v>3729785.36</v>
      </c>
      <c r="K60" s="184">
        <v>5510642</v>
      </c>
      <c r="L60" s="184">
        <v>3440761.69</v>
      </c>
      <c r="M60" s="184">
        <v>3987354.11</v>
      </c>
      <c r="N60" s="184">
        <v>14246585.939999999</v>
      </c>
      <c r="O60" s="184">
        <v>1620751.49</v>
      </c>
      <c r="P60" s="184">
        <v>19140633.530000001</v>
      </c>
      <c r="Q60" s="184">
        <v>4532598.29</v>
      </c>
      <c r="R60" s="184">
        <v>8483405.3100000005</v>
      </c>
      <c r="S60" s="184">
        <v>2854451.66</v>
      </c>
      <c r="T60" s="184">
        <v>5431478.3300000001</v>
      </c>
      <c r="U60" s="184">
        <v>3661716.24</v>
      </c>
      <c r="V60" s="184">
        <v>3006166.36</v>
      </c>
      <c r="W60" s="184">
        <v>1350059.06</v>
      </c>
      <c r="X60" s="184">
        <v>32810844.940000001</v>
      </c>
      <c r="Y60" s="184">
        <v>9041914.1199999992</v>
      </c>
      <c r="Z60" s="184">
        <v>7594320.9199999999</v>
      </c>
      <c r="AA60" s="184">
        <v>7082489.3099999996</v>
      </c>
      <c r="AB60" s="184">
        <v>1661800.42</v>
      </c>
      <c r="AC60" s="184">
        <v>5823200.0499999998</v>
      </c>
      <c r="AD60" s="184">
        <v>1347815.79</v>
      </c>
      <c r="AE60" s="184">
        <v>13072029.189999999</v>
      </c>
      <c r="AF60" s="184">
        <v>3623779.42</v>
      </c>
      <c r="AG60" s="184">
        <v>8467063.8800000008</v>
      </c>
      <c r="AH60" s="184">
        <v>10750455.119999999</v>
      </c>
      <c r="AI60" s="184">
        <v>5809190.21</v>
      </c>
      <c r="AJ60" s="184">
        <v>3220140.12</v>
      </c>
      <c r="AK60" s="184">
        <v>8392425.1999999993</v>
      </c>
      <c r="AL60" s="184">
        <v>60440222.18</v>
      </c>
      <c r="AM60" s="184">
        <v>3905209.98</v>
      </c>
      <c r="AN60" s="184">
        <v>2833626.76</v>
      </c>
      <c r="AO60" s="184">
        <v>5228392.99</v>
      </c>
      <c r="AP60" s="184">
        <v>12895137.74</v>
      </c>
      <c r="AQ60" s="184">
        <v>3185480.68</v>
      </c>
      <c r="AR60" s="184">
        <v>1655068.44</v>
      </c>
      <c r="AS60" s="184">
        <v>20879086.199999999</v>
      </c>
      <c r="AT60" s="184">
        <v>2300366.7999999998</v>
      </c>
      <c r="AU60" s="184">
        <v>8620319.1899999995</v>
      </c>
      <c r="AV60" s="184">
        <v>11610526.529999999</v>
      </c>
      <c r="AW60" s="184">
        <v>4642362.82</v>
      </c>
      <c r="AX60" s="184">
        <v>2144587.96</v>
      </c>
      <c r="AY60" s="184">
        <v>6019868.9199999999</v>
      </c>
      <c r="AZ60" s="184">
        <v>6818145.1600000001</v>
      </c>
      <c r="BA60" s="184">
        <v>4064155.29</v>
      </c>
      <c r="BB60" s="184">
        <v>19739493.850000001</v>
      </c>
      <c r="BC60" s="184">
        <v>4381505.22</v>
      </c>
      <c r="BD60" s="184">
        <v>27010340.890000001</v>
      </c>
      <c r="BE60" s="184">
        <v>5019819.7</v>
      </c>
      <c r="BF60" s="184">
        <v>2075927.74</v>
      </c>
      <c r="BG60" s="184">
        <v>5895316.9900000002</v>
      </c>
      <c r="BH60" s="184">
        <v>14264207.65</v>
      </c>
      <c r="BI60" s="184">
        <v>5168001.57</v>
      </c>
      <c r="BJ60" s="184">
        <v>2792551.16</v>
      </c>
      <c r="BK60" s="184">
        <v>2779034.37</v>
      </c>
      <c r="BL60" s="184">
        <v>4904174.92</v>
      </c>
      <c r="BM60" s="184">
        <v>26065236.260000002</v>
      </c>
      <c r="BN60" s="184">
        <v>5722402.4500000002</v>
      </c>
      <c r="BO60" s="184">
        <v>6297364.8799999999</v>
      </c>
      <c r="BP60" s="184">
        <v>7257796.7400000002</v>
      </c>
      <c r="BQ60" s="184">
        <v>2279179.16</v>
      </c>
      <c r="BR60" s="184">
        <v>3781458.7</v>
      </c>
      <c r="BS60" s="184">
        <v>66444557.460000001</v>
      </c>
      <c r="BT60" s="184">
        <v>8151718.8899999997</v>
      </c>
      <c r="BU60" s="184">
        <v>4496662.53</v>
      </c>
      <c r="BV60" s="184">
        <v>30249495.75</v>
      </c>
      <c r="BW60" s="184">
        <v>69111.72</v>
      </c>
      <c r="BX60" s="184">
        <v>5783170.2000000002</v>
      </c>
      <c r="BY60" s="184">
        <v>14206453.75</v>
      </c>
      <c r="BZ60" s="184">
        <v>3121943.32</v>
      </c>
      <c r="CA60" s="184">
        <v>4375709.82</v>
      </c>
      <c r="CB60" s="184">
        <v>5529707.7699999996</v>
      </c>
      <c r="CC60" s="184">
        <v>6289803.1200000001</v>
      </c>
      <c r="CD60" s="184">
        <v>9973263.7899999991</v>
      </c>
      <c r="CE60" s="184">
        <v>5938691.25</v>
      </c>
      <c r="CF60" s="184">
        <v>8548074.1999999993</v>
      </c>
      <c r="CG60" s="184">
        <v>7327428.1299999999</v>
      </c>
      <c r="CH60" s="184">
        <v>4760141.07</v>
      </c>
      <c r="CI60" s="184">
        <v>5079037.33</v>
      </c>
      <c r="CJ60" s="184">
        <v>5483256.8600000003</v>
      </c>
      <c r="CK60" s="184">
        <v>9607432.1699999999</v>
      </c>
      <c r="CL60" s="184">
        <v>3071696.94</v>
      </c>
      <c r="CM60" s="184">
        <v>3555295.46</v>
      </c>
    </row>
    <row r="61" spans="1:91" ht="21" hidden="1">
      <c r="A61" s="120">
        <v>2</v>
      </c>
      <c r="B61" s="220" t="s">
        <v>779</v>
      </c>
      <c r="C61" s="129" t="s">
        <v>412</v>
      </c>
      <c r="D61" s="184">
        <v>-743620.91</v>
      </c>
      <c r="E61" s="184">
        <v>-8360</v>
      </c>
      <c r="F61" s="184">
        <v>-14937</v>
      </c>
      <c r="G61" s="184"/>
      <c r="H61" s="184"/>
      <c r="I61" s="184">
        <v>-158102</v>
      </c>
      <c r="J61" s="184"/>
      <c r="K61" s="184"/>
      <c r="L61" s="184">
        <v>-510</v>
      </c>
      <c r="M61" s="184"/>
      <c r="N61" s="184">
        <v>-103</v>
      </c>
      <c r="O61" s="184"/>
      <c r="P61" s="184">
        <v>-13690580.6</v>
      </c>
      <c r="Q61" s="184">
        <v>-181031.33</v>
      </c>
      <c r="R61" s="184">
        <v>-1217164.72</v>
      </c>
      <c r="S61" s="184"/>
      <c r="T61" s="184">
        <v>-1094533.1499999999</v>
      </c>
      <c r="U61" s="184">
        <v>-128744.13</v>
      </c>
      <c r="V61" s="184"/>
      <c r="W61" s="184">
        <v>-19913.259999999998</v>
      </c>
      <c r="X61" s="184">
        <v>-37343011.229999997</v>
      </c>
      <c r="Y61" s="184"/>
      <c r="Z61" s="184"/>
      <c r="AA61" s="184"/>
      <c r="AB61" s="184">
        <v>-236280</v>
      </c>
      <c r="AC61" s="184"/>
      <c r="AD61" s="184"/>
      <c r="AE61" s="184"/>
      <c r="AF61" s="184"/>
      <c r="AG61" s="184"/>
      <c r="AH61" s="184">
        <v>-36929.699999999997</v>
      </c>
      <c r="AI61" s="184">
        <v>-4145</v>
      </c>
      <c r="AJ61" s="184">
        <v>-210887</v>
      </c>
      <c r="AK61" s="184">
        <v>-230756</v>
      </c>
      <c r="AL61" s="184">
        <v>-2136508.1800000002</v>
      </c>
      <c r="AM61" s="184"/>
      <c r="AN61" s="184"/>
      <c r="AO61" s="184">
        <v>-2032469.44</v>
      </c>
      <c r="AP61" s="184">
        <v>-1208065.01</v>
      </c>
      <c r="AQ61" s="184"/>
      <c r="AR61" s="184">
        <v>-150</v>
      </c>
      <c r="AS61" s="184">
        <v>-8480</v>
      </c>
      <c r="AT61" s="184">
        <v>-158389.99</v>
      </c>
      <c r="AU61" s="184">
        <v>-443641.85</v>
      </c>
      <c r="AV61" s="184">
        <v>-476828.74</v>
      </c>
      <c r="AW61" s="184">
        <v>-11262.83</v>
      </c>
      <c r="AX61" s="184"/>
      <c r="AY61" s="184"/>
      <c r="AZ61" s="184"/>
      <c r="BA61" s="184"/>
      <c r="BB61" s="184">
        <v>-835509.29</v>
      </c>
      <c r="BC61" s="184"/>
      <c r="BD61" s="184">
        <v>-13725702.34</v>
      </c>
      <c r="BE61" s="184">
        <v>-423779.84000000003</v>
      </c>
      <c r="BF61" s="184"/>
      <c r="BG61" s="184"/>
      <c r="BH61" s="184">
        <v>-1985.9</v>
      </c>
      <c r="BI61" s="184"/>
      <c r="BJ61" s="184"/>
      <c r="BK61" s="184"/>
      <c r="BL61" s="184"/>
      <c r="BM61" s="184">
        <v>-32781052.100000001</v>
      </c>
      <c r="BN61" s="184">
        <v>-358666.5</v>
      </c>
      <c r="BO61" s="184">
        <v>-25442.1</v>
      </c>
      <c r="BP61" s="184">
        <v>-850483.5</v>
      </c>
      <c r="BQ61" s="184">
        <v>-26775.69</v>
      </c>
      <c r="BR61" s="184">
        <v>-16822.8</v>
      </c>
      <c r="BS61" s="186">
        <v>-25202744.75</v>
      </c>
      <c r="BT61" s="186">
        <v>-11312.91</v>
      </c>
      <c r="BU61" s="186">
        <v>-258475.16</v>
      </c>
      <c r="BV61" s="186">
        <v>-4099078.01</v>
      </c>
      <c r="BW61" s="186">
        <v>-233531.29</v>
      </c>
      <c r="BX61" s="186">
        <v>-5655.2</v>
      </c>
      <c r="BY61" s="186">
        <v>-159</v>
      </c>
      <c r="BZ61" s="186">
        <v>-30349.3</v>
      </c>
      <c r="CA61" s="186">
        <v>-255355.59</v>
      </c>
      <c r="CB61" s="186">
        <v>-35562.5</v>
      </c>
      <c r="CC61" s="186">
        <v>-141</v>
      </c>
      <c r="CD61" s="186">
        <v>-488352.09</v>
      </c>
      <c r="CE61" s="186"/>
      <c r="CF61" s="186">
        <v>-487383.9</v>
      </c>
      <c r="CG61" s="186">
        <v>-1499.5</v>
      </c>
      <c r="CH61" s="186"/>
      <c r="CI61" s="186">
        <v>-14208.5</v>
      </c>
      <c r="CJ61" s="186">
        <v>-276894.2</v>
      </c>
      <c r="CK61" s="186">
        <v>-822276.53</v>
      </c>
      <c r="CL61" s="186">
        <v>-23532</v>
      </c>
      <c r="CM61" s="186">
        <v>-181265.85</v>
      </c>
    </row>
    <row r="62" spans="1:91" ht="21" hidden="1">
      <c r="A62" s="120">
        <v>2</v>
      </c>
      <c r="B62" s="220" t="s">
        <v>780</v>
      </c>
      <c r="C62" s="130" t="s">
        <v>413</v>
      </c>
      <c r="D62" s="184">
        <v>134929.53</v>
      </c>
      <c r="E62" s="184">
        <v>630124.31000000006</v>
      </c>
      <c r="F62" s="184">
        <v>32092.6</v>
      </c>
      <c r="G62" s="184"/>
      <c r="H62" s="184">
        <v>212298</v>
      </c>
      <c r="I62" s="184">
        <v>1136</v>
      </c>
      <c r="J62" s="184">
        <v>85867</v>
      </c>
      <c r="K62" s="184">
        <v>61954</v>
      </c>
      <c r="L62" s="184">
        <v>77734</v>
      </c>
      <c r="M62" s="184"/>
      <c r="N62" s="184">
        <v>1759396.5</v>
      </c>
      <c r="O62" s="184">
        <v>5729.5</v>
      </c>
      <c r="P62" s="184">
        <v>1011201.65</v>
      </c>
      <c r="Q62" s="184"/>
      <c r="R62" s="184">
        <v>31092.32</v>
      </c>
      <c r="S62" s="184">
        <v>19299</v>
      </c>
      <c r="T62" s="184">
        <v>1894881.1</v>
      </c>
      <c r="U62" s="184"/>
      <c r="V62" s="184">
        <v>2150004.62</v>
      </c>
      <c r="W62" s="184">
        <v>309345.82</v>
      </c>
      <c r="X62" s="184">
        <v>409069.29</v>
      </c>
      <c r="Y62" s="184"/>
      <c r="Z62" s="184"/>
      <c r="AA62" s="184"/>
      <c r="AB62" s="184"/>
      <c r="AC62" s="184"/>
      <c r="AD62" s="184"/>
      <c r="AE62" s="184">
        <v>44</v>
      </c>
      <c r="AF62" s="184"/>
      <c r="AG62" s="184"/>
      <c r="AH62" s="184"/>
      <c r="AI62" s="184"/>
      <c r="AJ62" s="184"/>
      <c r="AK62" s="184"/>
      <c r="AL62" s="184">
        <v>45534.5</v>
      </c>
      <c r="AM62" s="184"/>
      <c r="AN62" s="184"/>
      <c r="AO62" s="184">
        <v>13024.5</v>
      </c>
      <c r="AP62" s="184">
        <v>330.37</v>
      </c>
      <c r="AQ62" s="184"/>
      <c r="AR62" s="184"/>
      <c r="AS62" s="184"/>
      <c r="AT62" s="184">
        <v>145444.89000000001</v>
      </c>
      <c r="AU62" s="184">
        <v>38146.78</v>
      </c>
      <c r="AV62" s="184"/>
      <c r="AW62" s="184">
        <v>1150</v>
      </c>
      <c r="AX62" s="184"/>
      <c r="AY62" s="184"/>
      <c r="AZ62" s="184"/>
      <c r="BA62" s="184"/>
      <c r="BB62" s="184"/>
      <c r="BC62" s="184"/>
      <c r="BD62" s="184"/>
      <c r="BE62" s="184">
        <v>3441.5</v>
      </c>
      <c r="BF62" s="184"/>
      <c r="BG62" s="184"/>
      <c r="BH62" s="184">
        <v>19530.11</v>
      </c>
      <c r="BI62" s="184"/>
      <c r="BJ62" s="184"/>
      <c r="BK62" s="184"/>
      <c r="BL62" s="184"/>
      <c r="BM62" s="184">
        <v>1673497</v>
      </c>
      <c r="BN62" s="184">
        <v>15772.5</v>
      </c>
      <c r="BO62" s="184">
        <v>1341</v>
      </c>
      <c r="BP62" s="184">
        <v>63038.5</v>
      </c>
      <c r="BQ62" s="184">
        <v>6029.85</v>
      </c>
      <c r="BR62" s="184">
        <v>4263.2</v>
      </c>
      <c r="BS62" s="184">
        <v>31509.18</v>
      </c>
      <c r="BT62" s="184"/>
      <c r="BU62" s="184">
        <v>30663.040000000001</v>
      </c>
      <c r="BV62" s="184">
        <v>2341800.86</v>
      </c>
      <c r="BW62" s="184">
        <v>456511.68</v>
      </c>
      <c r="BX62" s="186">
        <v>864586.42</v>
      </c>
      <c r="BY62" s="186">
        <v>348316</v>
      </c>
      <c r="BZ62" s="184">
        <v>32107</v>
      </c>
      <c r="CA62" s="184">
        <v>32665.55</v>
      </c>
      <c r="CB62" s="184">
        <v>1800798.56</v>
      </c>
      <c r="CC62" s="186">
        <v>1048797.1100000001</v>
      </c>
      <c r="CD62" s="184">
        <v>171634.86</v>
      </c>
      <c r="CE62" s="184"/>
      <c r="CF62" s="186">
        <v>303523.25</v>
      </c>
      <c r="CG62" s="184">
        <v>777248.51</v>
      </c>
      <c r="CH62" s="186">
        <v>3395</v>
      </c>
      <c r="CI62" s="184"/>
      <c r="CJ62" s="186">
        <v>2723364.07</v>
      </c>
      <c r="CK62" s="186">
        <v>137736</v>
      </c>
      <c r="CL62" s="186">
        <v>652762.25</v>
      </c>
      <c r="CM62" s="186">
        <v>2015785.49</v>
      </c>
    </row>
    <row r="63" spans="1:91" ht="21" hidden="1">
      <c r="A63" s="120">
        <v>1</v>
      </c>
      <c r="B63" s="220" t="s">
        <v>781</v>
      </c>
      <c r="C63" s="130" t="s">
        <v>1345</v>
      </c>
      <c r="D63" s="184">
        <v>6093677</v>
      </c>
      <c r="E63" s="184">
        <v>3752198</v>
      </c>
      <c r="F63" s="184">
        <v>929618</v>
      </c>
      <c r="G63" s="184">
        <v>3899684</v>
      </c>
      <c r="H63" s="184">
        <v>1331136.3999999999</v>
      </c>
      <c r="I63" s="184">
        <v>2718041</v>
      </c>
      <c r="J63" s="184">
        <v>3200234.5</v>
      </c>
      <c r="K63" s="184">
        <v>1986567</v>
      </c>
      <c r="L63" s="184">
        <v>3924073.18</v>
      </c>
      <c r="M63" s="184">
        <v>2967196.5</v>
      </c>
      <c r="N63" s="184">
        <v>4651415</v>
      </c>
      <c r="O63" s="184">
        <v>1403730.33</v>
      </c>
      <c r="P63" s="184">
        <v>9437177.1600000001</v>
      </c>
      <c r="Q63" s="184">
        <v>953411.95</v>
      </c>
      <c r="R63" s="184">
        <v>3420336.25</v>
      </c>
      <c r="S63" s="184">
        <v>2716693</v>
      </c>
      <c r="T63" s="184">
        <v>2705872.1</v>
      </c>
      <c r="U63" s="184">
        <v>1800467.5</v>
      </c>
      <c r="V63" s="184">
        <v>3112039.65</v>
      </c>
      <c r="W63" s="184">
        <v>583861</v>
      </c>
      <c r="X63" s="184">
        <v>5276345.25</v>
      </c>
      <c r="Y63" s="184">
        <v>1993092.59</v>
      </c>
      <c r="Z63" s="184">
        <v>2393842</v>
      </c>
      <c r="AA63" s="184">
        <v>4113794</v>
      </c>
      <c r="AB63" s="184">
        <v>920175.5</v>
      </c>
      <c r="AC63" s="184">
        <v>509220</v>
      </c>
      <c r="AD63" s="184">
        <v>1477013</v>
      </c>
      <c r="AE63" s="184">
        <v>2151900</v>
      </c>
      <c r="AF63" s="184">
        <v>3025957.51</v>
      </c>
      <c r="AG63" s="184">
        <v>1264299.3999999999</v>
      </c>
      <c r="AH63" s="184">
        <v>5998775.8300000001</v>
      </c>
      <c r="AI63" s="184">
        <v>5562561.7000000002</v>
      </c>
      <c r="AJ63" s="184">
        <v>1828375</v>
      </c>
      <c r="AK63" s="184">
        <v>1177164</v>
      </c>
      <c r="AL63" s="184">
        <v>9134378.2400000002</v>
      </c>
      <c r="AM63" s="184">
        <v>3785342</v>
      </c>
      <c r="AN63" s="184">
        <v>2172453.5</v>
      </c>
      <c r="AO63" s="184">
        <v>3246427</v>
      </c>
      <c r="AP63" s="184">
        <v>3125036</v>
      </c>
      <c r="AQ63" s="184">
        <v>1856886.75</v>
      </c>
      <c r="AR63" s="184">
        <v>978868</v>
      </c>
      <c r="AS63" s="184">
        <v>9964035</v>
      </c>
      <c r="AT63" s="184">
        <v>2167556.75</v>
      </c>
      <c r="AU63" s="184">
        <v>4466995.99</v>
      </c>
      <c r="AV63" s="184">
        <v>3252005.65</v>
      </c>
      <c r="AW63" s="184">
        <v>2508649</v>
      </c>
      <c r="AX63" s="184">
        <v>1340885.7</v>
      </c>
      <c r="AY63" s="184">
        <v>2609909.5099999998</v>
      </c>
      <c r="AZ63" s="184">
        <v>3249723</v>
      </c>
      <c r="BA63" s="184">
        <v>1894426</v>
      </c>
      <c r="BB63" s="184">
        <v>7755608.6399999997</v>
      </c>
      <c r="BC63" s="184">
        <v>1417156.8</v>
      </c>
      <c r="BD63" s="184">
        <v>7015564.7300000004</v>
      </c>
      <c r="BE63" s="184">
        <v>8249624.1100000003</v>
      </c>
      <c r="BF63" s="184">
        <v>1128453.25</v>
      </c>
      <c r="BG63" s="184">
        <v>3063194.5</v>
      </c>
      <c r="BH63" s="184">
        <v>5919660.9699999997</v>
      </c>
      <c r="BI63" s="184">
        <v>914291.5</v>
      </c>
      <c r="BJ63" s="184">
        <v>842186</v>
      </c>
      <c r="BK63" s="184">
        <v>3385284</v>
      </c>
      <c r="BL63" s="184">
        <v>1071477</v>
      </c>
      <c r="BM63" s="184">
        <v>2816653.25</v>
      </c>
      <c r="BN63" s="184">
        <v>3908423.5</v>
      </c>
      <c r="BO63" s="184">
        <v>1509096.75</v>
      </c>
      <c r="BP63" s="184">
        <v>1765056</v>
      </c>
      <c r="BQ63" s="184">
        <v>1882218.08</v>
      </c>
      <c r="BR63" s="184">
        <v>554581.86</v>
      </c>
      <c r="BS63" s="186">
        <v>3231839.5</v>
      </c>
      <c r="BT63" s="184">
        <v>2090396</v>
      </c>
      <c r="BU63" s="184">
        <v>1551708.99</v>
      </c>
      <c r="BV63" s="186">
        <v>10295411</v>
      </c>
      <c r="BW63" s="186">
        <v>10872</v>
      </c>
      <c r="BX63" s="186">
        <v>1442932.5</v>
      </c>
      <c r="BY63" s="186">
        <v>6449167</v>
      </c>
      <c r="BZ63" s="184">
        <v>1080823.92</v>
      </c>
      <c r="CA63" s="186">
        <v>2526729</v>
      </c>
      <c r="CB63" s="184">
        <v>1401486.5</v>
      </c>
      <c r="CC63" s="184">
        <v>1611282</v>
      </c>
      <c r="CD63" s="186">
        <v>6304786.0700000003</v>
      </c>
      <c r="CE63" s="186">
        <v>3467225</v>
      </c>
      <c r="CF63" s="186">
        <v>6905299.21</v>
      </c>
      <c r="CG63" s="184"/>
      <c r="CH63" s="184">
        <v>1559410</v>
      </c>
      <c r="CI63" s="186">
        <v>1810720.14</v>
      </c>
      <c r="CJ63" s="186">
        <v>997824.05</v>
      </c>
      <c r="CK63" s="186">
        <v>5244642.03</v>
      </c>
      <c r="CL63" s="184">
        <v>1291729.82</v>
      </c>
      <c r="CM63" s="186">
        <v>354614.54</v>
      </c>
    </row>
    <row r="64" spans="1:91" ht="21" hidden="1">
      <c r="A64" s="120">
        <v>3</v>
      </c>
      <c r="B64" s="220" t="s">
        <v>782</v>
      </c>
      <c r="C64" s="129" t="s">
        <v>1213</v>
      </c>
      <c r="D64" s="184"/>
      <c r="E64" s="184"/>
      <c r="F64" s="184"/>
      <c r="G64" s="184"/>
      <c r="H64" s="184">
        <v>4104715</v>
      </c>
      <c r="I64" s="184"/>
      <c r="J64" s="184"/>
      <c r="K64" s="184"/>
      <c r="L64" s="184"/>
      <c r="M64" s="184"/>
      <c r="N64" s="184"/>
      <c r="O64" s="184"/>
      <c r="P64" s="184">
        <v>7966048</v>
      </c>
      <c r="Q64" s="184"/>
      <c r="R64" s="184"/>
      <c r="S64" s="184">
        <v>4813659</v>
      </c>
      <c r="T64" s="184"/>
      <c r="U64" s="184">
        <v>4179693</v>
      </c>
      <c r="V64" s="184"/>
      <c r="W64" s="184">
        <v>3867363</v>
      </c>
      <c r="X64" s="184"/>
      <c r="Y64" s="184"/>
      <c r="Z64" s="184"/>
      <c r="AA64" s="184">
        <v>4721059</v>
      </c>
      <c r="AB64" s="184">
        <v>5079598</v>
      </c>
      <c r="AC64" s="184"/>
      <c r="AD64" s="184"/>
      <c r="AE64" s="184"/>
      <c r="AF64" s="184"/>
      <c r="AG64" s="184">
        <v>4116344</v>
      </c>
      <c r="AH64" s="184">
        <v>4244265</v>
      </c>
      <c r="AI64" s="184">
        <v>5071792</v>
      </c>
      <c r="AJ64" s="184"/>
      <c r="AK64" s="184"/>
      <c r="AL64" s="184"/>
      <c r="AM64" s="184"/>
      <c r="AN64" s="184"/>
      <c r="AO64" s="184"/>
      <c r="AP64" s="184"/>
      <c r="AQ64" s="184"/>
      <c r="AR64" s="184">
        <v>3965165</v>
      </c>
      <c r="AS64" s="184">
        <v>4573264.5</v>
      </c>
      <c r="AT64" s="184"/>
      <c r="AU64" s="184"/>
      <c r="AV64" s="184"/>
      <c r="AW64" s="184"/>
      <c r="AX64" s="184"/>
      <c r="AY64" s="184"/>
      <c r="AZ64" s="184"/>
      <c r="BA64" s="184"/>
      <c r="BB64" s="184">
        <v>4765799.9800000004</v>
      </c>
      <c r="BC64" s="184"/>
      <c r="BD64" s="184"/>
      <c r="BE64" s="184"/>
      <c r="BF64" s="184"/>
      <c r="BG64" s="184">
        <v>4116344</v>
      </c>
      <c r="BH64" s="184">
        <v>4061841.39</v>
      </c>
      <c r="BI64" s="184"/>
      <c r="BJ64" s="184"/>
      <c r="BK64" s="184"/>
      <c r="BL64" s="184"/>
      <c r="BM64" s="184"/>
      <c r="BN64" s="184"/>
      <c r="BO64" s="184"/>
      <c r="BP64" s="184"/>
      <c r="BQ64" s="184">
        <v>5116450</v>
      </c>
      <c r="BR64" s="184"/>
      <c r="BS64" s="186"/>
      <c r="BT64" s="184"/>
      <c r="BU64" s="184"/>
      <c r="BV64" s="184">
        <v>4439906.46</v>
      </c>
      <c r="BW64" s="184"/>
      <c r="BX64" s="184"/>
      <c r="BY64" s="186"/>
      <c r="BZ64" s="184"/>
      <c r="CA64" s="184"/>
      <c r="CB64" s="184"/>
      <c r="CC64" s="184"/>
      <c r="CD64" s="186"/>
      <c r="CE64" s="184">
        <v>4604768</v>
      </c>
      <c r="CF64" s="186"/>
      <c r="CG64" s="184"/>
      <c r="CH64" s="184"/>
      <c r="CI64" s="186">
        <v>4569881</v>
      </c>
      <c r="CJ64" s="184"/>
      <c r="CK64" s="186"/>
      <c r="CL64" s="184"/>
      <c r="CM64" s="184"/>
    </row>
    <row r="65" spans="1:91" ht="21" hidden="1">
      <c r="A65" s="120">
        <v>14</v>
      </c>
      <c r="B65" s="220" t="s">
        <v>783</v>
      </c>
      <c r="C65" s="124" t="s">
        <v>414</v>
      </c>
      <c r="D65" s="184">
        <v>2025864.96</v>
      </c>
      <c r="E65" s="184">
        <v>3189291.79</v>
      </c>
      <c r="F65" s="184">
        <v>3141475.61</v>
      </c>
      <c r="G65" s="184">
        <v>1015663.91</v>
      </c>
      <c r="H65" s="184">
        <v>1715302.33</v>
      </c>
      <c r="I65" s="184">
        <v>5349162.71</v>
      </c>
      <c r="J65" s="184">
        <v>6428216.2999999998</v>
      </c>
      <c r="K65" s="184">
        <v>1720066.5</v>
      </c>
      <c r="L65" s="184">
        <v>1136677.1399999999</v>
      </c>
      <c r="M65" s="184">
        <v>2673591.7400000002</v>
      </c>
      <c r="N65" s="184">
        <v>4106643.5</v>
      </c>
      <c r="O65" s="184">
        <v>1556799.71</v>
      </c>
      <c r="P65" s="184">
        <v>2582394.5699999998</v>
      </c>
      <c r="Q65" s="184">
        <v>2640388</v>
      </c>
      <c r="R65" s="184">
        <v>6321765.9800000004</v>
      </c>
      <c r="S65" s="184">
        <v>5621.68</v>
      </c>
      <c r="T65" s="184">
        <v>2016848</v>
      </c>
      <c r="U65" s="184">
        <v>120834</v>
      </c>
      <c r="V65" s="184">
        <v>6455000</v>
      </c>
      <c r="W65" s="184">
        <v>1523436.6</v>
      </c>
      <c r="X65" s="184">
        <v>14789853</v>
      </c>
      <c r="Y65" s="184">
        <v>2184500</v>
      </c>
      <c r="Z65" s="184">
        <v>2529500</v>
      </c>
      <c r="AA65" s="184">
        <v>2000000</v>
      </c>
      <c r="AB65" s="184">
        <v>2000000</v>
      </c>
      <c r="AC65" s="184">
        <v>2184500</v>
      </c>
      <c r="AD65" s="184">
        <v>2000000</v>
      </c>
      <c r="AE65" s="184">
        <v>4560855.97</v>
      </c>
      <c r="AF65" s="184">
        <v>184500</v>
      </c>
      <c r="AG65" s="184">
        <v>184500</v>
      </c>
      <c r="AH65" s="184"/>
      <c r="AI65" s="184">
        <v>2961411.01</v>
      </c>
      <c r="AJ65" s="184">
        <v>250000</v>
      </c>
      <c r="AK65" s="184"/>
      <c r="AL65" s="184">
        <v>8398742.2599999998</v>
      </c>
      <c r="AM65" s="184">
        <v>4905618.1500000004</v>
      </c>
      <c r="AN65" s="184">
        <v>1869682.01</v>
      </c>
      <c r="AO65" s="184">
        <v>4618847.5199999996</v>
      </c>
      <c r="AP65" s="184">
        <v>3927709.7</v>
      </c>
      <c r="AQ65" s="184">
        <v>2536924.0299999998</v>
      </c>
      <c r="AR65" s="184">
        <v>2842832.77</v>
      </c>
      <c r="AS65" s="184">
        <v>3779993.83</v>
      </c>
      <c r="AT65" s="184">
        <v>2029108.23</v>
      </c>
      <c r="AU65" s="184">
        <v>5481784.3399999999</v>
      </c>
      <c r="AV65" s="184">
        <v>4287051.18</v>
      </c>
      <c r="AW65" s="184">
        <v>2110843.15</v>
      </c>
      <c r="AX65" s="184">
        <v>1236273.81</v>
      </c>
      <c r="AY65" s="184">
        <v>1706953.1</v>
      </c>
      <c r="AZ65" s="184">
        <v>2112134.59</v>
      </c>
      <c r="BA65" s="184">
        <v>1638883.45</v>
      </c>
      <c r="BB65" s="184">
        <v>5369190.2599999998</v>
      </c>
      <c r="BC65" s="184">
        <v>2614726.81</v>
      </c>
      <c r="BD65" s="184">
        <v>4614500</v>
      </c>
      <c r="BE65" s="184">
        <v>6195989.6699999999</v>
      </c>
      <c r="BF65" s="184">
        <v>2000000</v>
      </c>
      <c r="BG65" s="184">
        <v>2755000</v>
      </c>
      <c r="BH65" s="184">
        <v>3135000</v>
      </c>
      <c r="BI65" s="184">
        <v>2984500</v>
      </c>
      <c r="BJ65" s="184">
        <v>4500000</v>
      </c>
      <c r="BK65" s="184">
        <v>2000000</v>
      </c>
      <c r="BL65" s="184">
        <v>2000000</v>
      </c>
      <c r="BM65" s="184">
        <v>3782330</v>
      </c>
      <c r="BN65" s="184">
        <v>4666827.09</v>
      </c>
      <c r="BO65" s="184">
        <v>3545896.78</v>
      </c>
      <c r="BP65" s="184">
        <v>6136589.4000000004</v>
      </c>
      <c r="BQ65" s="184">
        <v>5136805.07</v>
      </c>
      <c r="BR65" s="184">
        <v>1483167.03</v>
      </c>
      <c r="BS65" s="186">
        <v>6529500</v>
      </c>
      <c r="BT65" s="186">
        <v>4033121.75</v>
      </c>
      <c r="BU65" s="186">
        <v>2800548.92</v>
      </c>
      <c r="BV65" s="186">
        <v>5199311.3600000003</v>
      </c>
      <c r="BW65" s="186">
        <v>2078382.32</v>
      </c>
      <c r="BX65" s="186">
        <v>10926360.35</v>
      </c>
      <c r="BY65" s="186">
        <v>8758878.8000000007</v>
      </c>
      <c r="BZ65" s="186">
        <v>1357080.73</v>
      </c>
      <c r="CA65" s="184">
        <v>1825300.78</v>
      </c>
      <c r="CB65" s="186">
        <v>3056716.96</v>
      </c>
      <c r="CC65" s="186">
        <v>2607928.5499999998</v>
      </c>
      <c r="CD65" s="186">
        <v>9023192.4600000009</v>
      </c>
      <c r="CE65" s="184">
        <v>2998431.71</v>
      </c>
      <c r="CF65" s="186">
        <v>10065646.18</v>
      </c>
      <c r="CG65" s="184">
        <v>1494304.45</v>
      </c>
      <c r="CH65" s="186">
        <v>1208642.8700000001</v>
      </c>
      <c r="CI65" s="186">
        <v>2217692.44</v>
      </c>
      <c r="CJ65" s="184">
        <v>1179187.79</v>
      </c>
      <c r="CK65" s="186">
        <v>8922193.2200000007</v>
      </c>
      <c r="CL65" s="184">
        <v>1102660.82</v>
      </c>
      <c r="CM65" s="184"/>
    </row>
    <row r="66" spans="1:91" ht="21" hidden="1">
      <c r="A66" s="120">
        <v>2</v>
      </c>
      <c r="B66" s="220" t="s">
        <v>784</v>
      </c>
      <c r="C66" s="132" t="s">
        <v>1214</v>
      </c>
      <c r="D66" s="184">
        <v>4621497.5</v>
      </c>
      <c r="E66" s="184">
        <v>5946458.2400000002</v>
      </c>
      <c r="F66" s="184">
        <v>997865.6</v>
      </c>
      <c r="G66" s="184">
        <v>1123533</v>
      </c>
      <c r="H66" s="184">
        <v>1165875.3999999999</v>
      </c>
      <c r="I66" s="184">
        <v>5234917.26</v>
      </c>
      <c r="J66" s="184">
        <v>5157793.63</v>
      </c>
      <c r="K66" s="184">
        <v>28259011.41</v>
      </c>
      <c r="L66" s="184">
        <v>2385572.0299999998</v>
      </c>
      <c r="M66" s="184">
        <v>558638.32999999996</v>
      </c>
      <c r="N66" s="184">
        <v>18764488.129999999</v>
      </c>
      <c r="O66" s="184">
        <v>255118.8</v>
      </c>
      <c r="P66" s="184">
        <v>28308586.960000001</v>
      </c>
      <c r="Q66" s="184">
        <v>1442705.94</v>
      </c>
      <c r="R66" s="184">
        <v>13047154.390000001</v>
      </c>
      <c r="S66" s="184">
        <v>4291615.16</v>
      </c>
      <c r="T66" s="184">
        <v>2497376.02</v>
      </c>
      <c r="U66" s="184">
        <v>1195073.8899999999</v>
      </c>
      <c r="V66" s="184">
        <v>633494.57999999996</v>
      </c>
      <c r="W66" s="184">
        <v>404283.82</v>
      </c>
      <c r="X66" s="184">
        <v>49452115.229999997</v>
      </c>
      <c r="Y66" s="184">
        <v>506990.31</v>
      </c>
      <c r="Z66" s="184">
        <v>2539342.98</v>
      </c>
      <c r="AA66" s="184">
        <v>2322665.92</v>
      </c>
      <c r="AB66" s="184">
        <v>299233.5</v>
      </c>
      <c r="AC66" s="184">
        <v>820187.61</v>
      </c>
      <c r="AD66" s="184">
        <v>454163</v>
      </c>
      <c r="AE66" s="184">
        <v>5078373</v>
      </c>
      <c r="AF66" s="184">
        <v>794179.09</v>
      </c>
      <c r="AG66" s="184">
        <v>545997.32999999996</v>
      </c>
      <c r="AH66" s="184">
        <v>1981919.07</v>
      </c>
      <c r="AI66" s="184">
        <v>5397057.5599999996</v>
      </c>
      <c r="AJ66" s="184">
        <v>971049</v>
      </c>
      <c r="AK66" s="184">
        <v>2066997.87</v>
      </c>
      <c r="AL66" s="184">
        <v>176562199.27000001</v>
      </c>
      <c r="AM66" s="184">
        <v>1339491</v>
      </c>
      <c r="AN66" s="184">
        <v>1047102.2</v>
      </c>
      <c r="AO66" s="184">
        <v>13141935.75</v>
      </c>
      <c r="AP66" s="184">
        <v>2466806.29</v>
      </c>
      <c r="AQ66" s="184">
        <v>2458103.35</v>
      </c>
      <c r="AR66" s="184">
        <v>297114.03000000003</v>
      </c>
      <c r="AS66" s="184">
        <v>18734844.789999999</v>
      </c>
      <c r="AT66" s="184">
        <v>4573347.18</v>
      </c>
      <c r="AU66" s="184">
        <v>12430741.220000001</v>
      </c>
      <c r="AV66" s="184">
        <v>5624035.5999999996</v>
      </c>
      <c r="AW66" s="184">
        <v>1519939</v>
      </c>
      <c r="AX66" s="184">
        <v>601751.31000000006</v>
      </c>
      <c r="AY66" s="184">
        <v>11527925.75</v>
      </c>
      <c r="AZ66" s="184">
        <v>866075.23</v>
      </c>
      <c r="BA66" s="184">
        <v>529596.78</v>
      </c>
      <c r="BB66" s="184">
        <v>35075609.359999999</v>
      </c>
      <c r="BC66" s="184">
        <v>392759.03999999998</v>
      </c>
      <c r="BD66" s="184">
        <v>43283823.880000003</v>
      </c>
      <c r="BE66" s="184">
        <v>7621663.8600000003</v>
      </c>
      <c r="BF66" s="184">
        <v>826878.37</v>
      </c>
      <c r="BG66" s="184">
        <v>10682671.91</v>
      </c>
      <c r="BH66" s="184">
        <v>49737133.030000001</v>
      </c>
      <c r="BI66" s="184">
        <v>995058.55</v>
      </c>
      <c r="BJ66" s="184">
        <v>1699024.45</v>
      </c>
      <c r="BK66" s="184">
        <v>3312198.6</v>
      </c>
      <c r="BL66" s="184">
        <v>391059.84</v>
      </c>
      <c r="BM66" s="184">
        <v>93516354.310000002</v>
      </c>
      <c r="BN66" s="184">
        <v>2972054.85</v>
      </c>
      <c r="BO66" s="184">
        <v>9056629.1199999992</v>
      </c>
      <c r="BP66" s="184">
        <v>1924433.58</v>
      </c>
      <c r="BQ66" s="184">
        <v>887113.79</v>
      </c>
      <c r="BR66" s="184">
        <v>980181.93</v>
      </c>
      <c r="BS66" s="186">
        <v>141825722.75999999</v>
      </c>
      <c r="BT66" s="186">
        <v>11815564.33</v>
      </c>
      <c r="BU66" s="186">
        <v>957495.28</v>
      </c>
      <c r="BV66" s="186">
        <v>33188747.350000001</v>
      </c>
      <c r="BW66" s="184">
        <v>595785.07999999996</v>
      </c>
      <c r="BX66" s="186">
        <v>560248.25</v>
      </c>
      <c r="BY66" s="186">
        <v>8785139.0099999998</v>
      </c>
      <c r="BZ66" s="184">
        <v>727395</v>
      </c>
      <c r="CA66" s="184">
        <v>774675.15</v>
      </c>
      <c r="CB66" s="186">
        <v>803938.8</v>
      </c>
      <c r="CC66" s="186">
        <v>15011445.539999999</v>
      </c>
      <c r="CD66" s="184">
        <v>6430639.8099999996</v>
      </c>
      <c r="CE66" s="184">
        <v>1535145.75</v>
      </c>
      <c r="CF66" s="186">
        <v>4559828.28</v>
      </c>
      <c r="CG66" s="184">
        <v>1056294.05</v>
      </c>
      <c r="CH66" s="184">
        <v>727458.8</v>
      </c>
      <c r="CI66" s="186">
        <v>393307.5</v>
      </c>
      <c r="CJ66" s="186">
        <v>940307.43</v>
      </c>
      <c r="CK66" s="186">
        <v>20822818.809999999</v>
      </c>
      <c r="CL66" s="184">
        <v>359050.35</v>
      </c>
      <c r="CM66" s="186">
        <v>440216.24</v>
      </c>
    </row>
    <row r="67" spans="1:91" ht="21" hidden="1">
      <c r="A67" s="120">
        <v>2</v>
      </c>
      <c r="B67" s="220" t="s">
        <v>785</v>
      </c>
      <c r="C67" s="130" t="s">
        <v>415</v>
      </c>
      <c r="D67" s="184">
        <v>5351794</v>
      </c>
      <c r="E67" s="184">
        <v>229924</v>
      </c>
      <c r="F67" s="184">
        <v>35213</v>
      </c>
      <c r="G67" s="184">
        <v>261423.95</v>
      </c>
      <c r="H67" s="184">
        <v>173769.5</v>
      </c>
      <c r="I67" s="184">
        <v>161784</v>
      </c>
      <c r="J67" s="184">
        <v>330236.05</v>
      </c>
      <c r="K67" s="184">
        <v>2623752.31</v>
      </c>
      <c r="L67" s="184">
        <v>136368.79999999999</v>
      </c>
      <c r="M67" s="184">
        <v>137875.5</v>
      </c>
      <c r="N67" s="184">
        <v>1961208.61</v>
      </c>
      <c r="O67" s="184">
        <v>70993.039999999994</v>
      </c>
      <c r="P67" s="184">
        <v>27142798.379999999</v>
      </c>
      <c r="Q67" s="184">
        <v>674918.76</v>
      </c>
      <c r="R67" s="184">
        <v>1365549.78</v>
      </c>
      <c r="S67" s="184">
        <v>964736.61</v>
      </c>
      <c r="T67" s="184">
        <v>154983.42000000001</v>
      </c>
      <c r="U67" s="184">
        <v>106409</v>
      </c>
      <c r="V67" s="184">
        <v>65803</v>
      </c>
      <c r="W67" s="184">
        <v>23151.5</v>
      </c>
      <c r="X67" s="184">
        <v>32622744.84</v>
      </c>
      <c r="Y67" s="184">
        <v>79367.75</v>
      </c>
      <c r="Z67" s="184">
        <v>291482.40000000002</v>
      </c>
      <c r="AA67" s="184">
        <v>179233</v>
      </c>
      <c r="AB67" s="184">
        <v>68571</v>
      </c>
      <c r="AC67" s="184">
        <v>111631</v>
      </c>
      <c r="AD67" s="184">
        <v>111309</v>
      </c>
      <c r="AE67" s="184">
        <v>294486.75</v>
      </c>
      <c r="AF67" s="184">
        <v>301187.95</v>
      </c>
      <c r="AG67" s="184">
        <v>216523.35</v>
      </c>
      <c r="AH67" s="184">
        <v>103070.02</v>
      </c>
      <c r="AI67" s="184">
        <v>100398</v>
      </c>
      <c r="AJ67" s="184">
        <v>101863</v>
      </c>
      <c r="AK67" s="184">
        <v>168466</v>
      </c>
      <c r="AL67" s="184">
        <v>86425798.609999999</v>
      </c>
      <c r="AM67" s="184">
        <v>135481</v>
      </c>
      <c r="AN67" s="184">
        <v>1105443.8400000001</v>
      </c>
      <c r="AO67" s="184">
        <v>38776717</v>
      </c>
      <c r="AP67" s="184">
        <v>934762.34</v>
      </c>
      <c r="AQ67" s="184">
        <v>184908</v>
      </c>
      <c r="AR67" s="184">
        <v>288426.8</v>
      </c>
      <c r="AS67" s="184">
        <v>22335420.77</v>
      </c>
      <c r="AT67" s="184">
        <v>125286</v>
      </c>
      <c r="AU67" s="184">
        <v>199863.24</v>
      </c>
      <c r="AV67" s="184">
        <v>1359005.55</v>
      </c>
      <c r="AW67" s="184">
        <v>1123112</v>
      </c>
      <c r="AX67" s="184">
        <v>74217.2</v>
      </c>
      <c r="AY67" s="184">
        <v>4582.34</v>
      </c>
      <c r="AZ67" s="184">
        <v>553135.77</v>
      </c>
      <c r="BA67" s="184">
        <v>58603.9</v>
      </c>
      <c r="BB67" s="184">
        <v>10320423.630000001</v>
      </c>
      <c r="BC67" s="184">
        <v>2231131.31</v>
      </c>
      <c r="BD67" s="184">
        <v>97881897.370000005</v>
      </c>
      <c r="BE67" s="184">
        <v>714643.69</v>
      </c>
      <c r="BF67" s="184">
        <v>31105</v>
      </c>
      <c r="BG67" s="184">
        <v>124111</v>
      </c>
      <c r="BH67" s="184">
        <v>36416547.859999999</v>
      </c>
      <c r="BI67" s="184">
        <v>70986.33</v>
      </c>
      <c r="BJ67" s="184">
        <v>168492.58</v>
      </c>
      <c r="BK67" s="184">
        <v>108393</v>
      </c>
      <c r="BL67" s="184">
        <v>147917</v>
      </c>
      <c r="BM67" s="184">
        <v>49794246.460000001</v>
      </c>
      <c r="BN67" s="184">
        <v>145504.20000000001</v>
      </c>
      <c r="BO67" s="184">
        <v>247860.72</v>
      </c>
      <c r="BP67" s="184">
        <v>278107.15000000002</v>
      </c>
      <c r="BQ67" s="184">
        <v>217896.4</v>
      </c>
      <c r="BR67" s="184">
        <v>4020741.12</v>
      </c>
      <c r="BS67" s="184">
        <v>201894707.02000001</v>
      </c>
      <c r="BT67" s="184">
        <v>103331.8</v>
      </c>
      <c r="BU67" s="184">
        <v>682625.8</v>
      </c>
      <c r="BV67" s="184">
        <v>18368312.350000001</v>
      </c>
      <c r="BW67" s="184">
        <v>3968</v>
      </c>
      <c r="BX67" s="184">
        <v>378821.92</v>
      </c>
      <c r="BY67" s="184">
        <v>5469354.3600000003</v>
      </c>
      <c r="BZ67" s="184">
        <v>104172.47</v>
      </c>
      <c r="CA67" s="184">
        <v>63130.6</v>
      </c>
      <c r="CB67" s="184">
        <v>812775.8</v>
      </c>
      <c r="CC67" s="184">
        <v>247300.7</v>
      </c>
      <c r="CD67" s="184">
        <v>3101231.46</v>
      </c>
      <c r="CE67" s="184">
        <v>309540.90000000002</v>
      </c>
      <c r="CF67" s="184">
        <v>1318858.68</v>
      </c>
      <c r="CG67" s="184">
        <v>249428.12</v>
      </c>
      <c r="CH67" s="186">
        <v>311227.40000000002</v>
      </c>
      <c r="CI67" s="184">
        <v>82242.45</v>
      </c>
      <c r="CJ67" s="184">
        <v>123716</v>
      </c>
      <c r="CK67" s="184">
        <v>7704451.3899999997</v>
      </c>
      <c r="CL67" s="184">
        <v>69921.210000000006</v>
      </c>
      <c r="CM67" s="184">
        <v>92689.76</v>
      </c>
    </row>
    <row r="68" spans="1:91" ht="42" hidden="1">
      <c r="A68" s="120">
        <v>2</v>
      </c>
      <c r="B68" s="220" t="s">
        <v>786</v>
      </c>
      <c r="C68" s="130" t="s">
        <v>1215</v>
      </c>
      <c r="D68" s="184">
        <v>-11814302.789999999</v>
      </c>
      <c r="E68" s="184">
        <v>-22146.71</v>
      </c>
      <c r="F68" s="184"/>
      <c r="G68" s="184"/>
      <c r="H68" s="184"/>
      <c r="I68" s="184"/>
      <c r="J68" s="184"/>
      <c r="K68" s="184">
        <v>-727827.23</v>
      </c>
      <c r="L68" s="184"/>
      <c r="M68" s="184">
        <v>-485594.25</v>
      </c>
      <c r="N68" s="184"/>
      <c r="O68" s="184"/>
      <c r="P68" s="184">
        <v>-3043295.99</v>
      </c>
      <c r="Q68" s="184">
        <v>-44578.19</v>
      </c>
      <c r="R68" s="184"/>
      <c r="S68" s="184">
        <v>-13573</v>
      </c>
      <c r="T68" s="184"/>
      <c r="U68" s="184">
        <v>-71577.14</v>
      </c>
      <c r="V68" s="184"/>
      <c r="W68" s="184"/>
      <c r="X68" s="184">
        <v>-11348950.720000001</v>
      </c>
      <c r="Y68" s="184"/>
      <c r="Z68" s="184"/>
      <c r="AA68" s="184"/>
      <c r="AB68" s="184"/>
      <c r="AC68" s="184"/>
      <c r="AD68" s="184"/>
      <c r="AE68" s="184"/>
      <c r="AF68" s="184"/>
      <c r="AG68" s="184"/>
      <c r="AH68" s="184">
        <v>-9</v>
      </c>
      <c r="AI68" s="184"/>
      <c r="AJ68" s="184"/>
      <c r="AK68" s="184"/>
      <c r="AL68" s="184">
        <v>-4393135.97</v>
      </c>
      <c r="AM68" s="184">
        <v>-2000.1</v>
      </c>
      <c r="AN68" s="184">
        <v>-136912.13</v>
      </c>
      <c r="AO68" s="184">
        <v>-22009147</v>
      </c>
      <c r="AP68" s="184"/>
      <c r="AQ68" s="184">
        <v>-3114.88</v>
      </c>
      <c r="AR68" s="184">
        <v>-65955.179999999993</v>
      </c>
      <c r="AS68" s="184">
        <v>-8651620.6999999993</v>
      </c>
      <c r="AT68" s="184">
        <v>-839007.84</v>
      </c>
      <c r="AU68" s="184">
        <v>-5180</v>
      </c>
      <c r="AV68" s="184">
        <v>-3030.39</v>
      </c>
      <c r="AW68" s="184"/>
      <c r="AX68" s="184"/>
      <c r="AY68" s="184"/>
      <c r="AZ68" s="184">
        <v>-140893.89000000001</v>
      </c>
      <c r="BA68" s="184"/>
      <c r="BB68" s="184">
        <v>-440200.32</v>
      </c>
      <c r="BC68" s="184">
        <v>-38636.839999999997</v>
      </c>
      <c r="BD68" s="184">
        <v>-39854440.539999999</v>
      </c>
      <c r="BE68" s="184">
        <v>-30210.3</v>
      </c>
      <c r="BF68" s="184"/>
      <c r="BG68" s="184">
        <v>-176</v>
      </c>
      <c r="BH68" s="184">
        <v>-13639677.92</v>
      </c>
      <c r="BI68" s="184"/>
      <c r="BJ68" s="184">
        <v>-17017.7</v>
      </c>
      <c r="BK68" s="184">
        <v>-30509.8</v>
      </c>
      <c r="BL68" s="184"/>
      <c r="BM68" s="184">
        <v>-10410513.41</v>
      </c>
      <c r="BN68" s="184">
        <v>-8342.31</v>
      </c>
      <c r="BO68" s="184"/>
      <c r="BP68" s="184"/>
      <c r="BQ68" s="184"/>
      <c r="BR68" s="184">
        <v>-1164967.1200000001</v>
      </c>
      <c r="BS68" s="184">
        <v>-27054767.68</v>
      </c>
      <c r="BT68" s="184"/>
      <c r="BU68" s="184">
        <v>-3175.35</v>
      </c>
      <c r="BV68" s="184">
        <v>-3502213.82</v>
      </c>
      <c r="BW68" s="184">
        <v>-69482.679999999993</v>
      </c>
      <c r="BX68" s="184">
        <v>-213338.86</v>
      </c>
      <c r="BY68" s="184">
        <v>-580893.93000000005</v>
      </c>
      <c r="BZ68" s="184"/>
      <c r="CA68" s="184">
        <v>-76092.03</v>
      </c>
      <c r="CB68" s="184"/>
      <c r="CC68" s="184">
        <v>-1022670.55</v>
      </c>
      <c r="CD68" s="184">
        <v>-346491.17</v>
      </c>
      <c r="CE68" s="184"/>
      <c r="CF68" s="184">
        <v>-50250.63</v>
      </c>
      <c r="CG68" s="184">
        <v>-9672.69</v>
      </c>
      <c r="CH68" s="184">
        <v>-28843.48</v>
      </c>
      <c r="CI68" s="184"/>
      <c r="CJ68" s="184">
        <v>-5208.5</v>
      </c>
      <c r="CK68" s="184">
        <v>-3866685.03</v>
      </c>
      <c r="CL68" s="184"/>
      <c r="CM68" s="184">
        <v>-103680.2</v>
      </c>
    </row>
    <row r="69" spans="1:91" ht="42" hidden="1">
      <c r="A69" s="120">
        <v>2</v>
      </c>
      <c r="B69" s="220" t="s">
        <v>787</v>
      </c>
      <c r="C69" s="133" t="s">
        <v>1216</v>
      </c>
      <c r="D69" s="184">
        <v>5536440.2199999997</v>
      </c>
      <c r="E69" s="184">
        <v>122159.9</v>
      </c>
      <c r="F69" s="184"/>
      <c r="G69" s="184"/>
      <c r="H69" s="184"/>
      <c r="I69" s="184">
        <v>752070.34</v>
      </c>
      <c r="J69" s="184"/>
      <c r="K69" s="184">
        <v>288080.48</v>
      </c>
      <c r="L69" s="184"/>
      <c r="M69" s="184">
        <v>145991.10999999999</v>
      </c>
      <c r="N69" s="184">
        <v>20265.439999999999</v>
      </c>
      <c r="O69" s="184"/>
      <c r="P69" s="184">
        <v>277745.86</v>
      </c>
      <c r="Q69" s="184">
        <v>148588.17000000001</v>
      </c>
      <c r="R69" s="184"/>
      <c r="S69" s="184"/>
      <c r="T69" s="184"/>
      <c r="U69" s="184"/>
      <c r="V69" s="184"/>
      <c r="W69" s="184"/>
      <c r="X69" s="184">
        <v>32401.75</v>
      </c>
      <c r="Y69" s="184">
        <v>2843.86</v>
      </c>
      <c r="Z69" s="184"/>
      <c r="AA69" s="184"/>
      <c r="AB69" s="184"/>
      <c r="AC69" s="184">
        <v>7921.86</v>
      </c>
      <c r="AD69" s="184">
        <v>19989</v>
      </c>
      <c r="AE69" s="184">
        <v>1843.49</v>
      </c>
      <c r="AF69" s="184"/>
      <c r="AG69" s="184"/>
      <c r="AH69" s="184"/>
      <c r="AI69" s="184"/>
      <c r="AJ69" s="184"/>
      <c r="AK69" s="184"/>
      <c r="AL69" s="184">
        <v>66941.710000000006</v>
      </c>
      <c r="AM69" s="184"/>
      <c r="AN69" s="184">
        <v>402377.15</v>
      </c>
      <c r="AO69" s="184"/>
      <c r="AP69" s="184"/>
      <c r="AQ69" s="184">
        <v>5180.8900000000003</v>
      </c>
      <c r="AR69" s="184">
        <v>63886.02</v>
      </c>
      <c r="AS69" s="184">
        <v>3044866.56</v>
      </c>
      <c r="AT69" s="184">
        <v>343250.85</v>
      </c>
      <c r="AU69" s="184"/>
      <c r="AV69" s="184">
        <v>24009.74</v>
      </c>
      <c r="AW69" s="184">
        <v>103816.46</v>
      </c>
      <c r="AX69" s="184">
        <v>1335965.6100000001</v>
      </c>
      <c r="AY69" s="184">
        <v>804.62</v>
      </c>
      <c r="AZ69" s="184">
        <v>208729.32</v>
      </c>
      <c r="BA69" s="184"/>
      <c r="BB69" s="184">
        <v>171919.73</v>
      </c>
      <c r="BC69" s="184">
        <v>11758.71</v>
      </c>
      <c r="BD69" s="184">
        <v>553394</v>
      </c>
      <c r="BE69" s="184">
        <v>121255.21</v>
      </c>
      <c r="BF69" s="184"/>
      <c r="BG69" s="184"/>
      <c r="BH69" s="184">
        <v>585266.93000000005</v>
      </c>
      <c r="BI69" s="184"/>
      <c r="BJ69" s="184">
        <v>44024.73</v>
      </c>
      <c r="BK69" s="184"/>
      <c r="BL69" s="184"/>
      <c r="BM69" s="184">
        <v>505884.05</v>
      </c>
      <c r="BN69" s="184">
        <v>528.54999999999995</v>
      </c>
      <c r="BO69" s="184">
        <v>7652.64</v>
      </c>
      <c r="BP69" s="184"/>
      <c r="BQ69" s="184"/>
      <c r="BR69" s="184"/>
      <c r="BS69" s="184">
        <v>463354.55</v>
      </c>
      <c r="BT69" s="184"/>
      <c r="BU69" s="184"/>
      <c r="BV69" s="184">
        <v>550346.9</v>
      </c>
      <c r="BW69" s="184">
        <v>181.48</v>
      </c>
      <c r="BX69" s="184"/>
      <c r="BY69" s="184">
        <v>25572.400000000001</v>
      </c>
      <c r="BZ69" s="184"/>
      <c r="CA69" s="184"/>
      <c r="CB69" s="184"/>
      <c r="CC69" s="184"/>
      <c r="CD69" s="184">
        <v>188325.15</v>
      </c>
      <c r="CE69" s="184"/>
      <c r="CF69" s="184">
        <v>45470.720000000001</v>
      </c>
      <c r="CG69" s="184">
        <v>83841.98</v>
      </c>
      <c r="CH69" s="184">
        <v>366750.71999999997</v>
      </c>
      <c r="CI69" s="184">
        <v>955.25</v>
      </c>
      <c r="CJ69" s="184"/>
      <c r="CK69" s="184">
        <v>3518999.5</v>
      </c>
      <c r="CL69" s="184"/>
      <c r="CM69" s="184"/>
    </row>
    <row r="70" spans="1:91" ht="21" hidden="1">
      <c r="A70" s="120">
        <v>3</v>
      </c>
      <c r="B70" s="220" t="s">
        <v>788</v>
      </c>
      <c r="C70" s="133" t="s">
        <v>1217</v>
      </c>
      <c r="D70" s="184"/>
      <c r="E70" s="184"/>
      <c r="F70" s="184"/>
      <c r="G70" s="184"/>
      <c r="H70" s="184"/>
      <c r="I70" s="184"/>
      <c r="J70" s="184"/>
      <c r="K70" s="184"/>
      <c r="L70" s="184"/>
      <c r="M70" s="184"/>
      <c r="N70" s="184"/>
      <c r="O70" s="184"/>
      <c r="P70" s="184"/>
      <c r="Q70" s="184"/>
      <c r="R70" s="184"/>
      <c r="S70" s="184"/>
      <c r="T70" s="184"/>
      <c r="U70" s="184"/>
      <c r="V70" s="184"/>
      <c r="W70" s="184"/>
      <c r="X70" s="184"/>
      <c r="Y70" s="184"/>
      <c r="Z70" s="184"/>
      <c r="AA70" s="184"/>
      <c r="AB70" s="184"/>
      <c r="AC70" s="184"/>
      <c r="AD70" s="184"/>
      <c r="AE70" s="184"/>
      <c r="AF70" s="184"/>
      <c r="AG70" s="184"/>
      <c r="AH70" s="184"/>
      <c r="AI70" s="184"/>
      <c r="AJ70" s="184"/>
      <c r="AK70" s="184"/>
      <c r="AL70" s="184">
        <v>738400</v>
      </c>
      <c r="AM70" s="184"/>
      <c r="AN70" s="184"/>
      <c r="AO70" s="184"/>
      <c r="AP70" s="184"/>
      <c r="AQ70" s="184"/>
      <c r="AR70" s="184"/>
      <c r="AS70" s="184"/>
      <c r="AT70" s="184"/>
      <c r="AU70" s="184"/>
      <c r="AV70" s="184"/>
      <c r="AW70" s="184"/>
      <c r="AX70" s="184"/>
      <c r="AY70" s="184"/>
      <c r="AZ70" s="184"/>
      <c r="BA70" s="184"/>
      <c r="BB70" s="184"/>
      <c r="BC70" s="184"/>
      <c r="BD70" s="184"/>
      <c r="BE70" s="184"/>
      <c r="BF70" s="184"/>
      <c r="BG70" s="184"/>
      <c r="BH70" s="184"/>
      <c r="BI70" s="184"/>
      <c r="BJ70" s="184"/>
      <c r="BK70" s="184"/>
      <c r="BL70" s="184"/>
      <c r="BM70" s="184"/>
      <c r="BN70" s="184"/>
      <c r="BO70" s="184"/>
      <c r="BP70" s="184"/>
      <c r="BQ70" s="184"/>
      <c r="BR70" s="184"/>
      <c r="BS70" s="184"/>
      <c r="BT70" s="184"/>
      <c r="BU70" s="184"/>
      <c r="BV70" s="184"/>
      <c r="BW70" s="184"/>
      <c r="BX70" s="184"/>
      <c r="BY70" s="184"/>
      <c r="BZ70" s="184"/>
      <c r="CA70" s="184"/>
      <c r="CB70" s="184"/>
      <c r="CC70" s="184"/>
      <c r="CD70" s="184"/>
      <c r="CE70" s="184"/>
      <c r="CF70" s="184"/>
      <c r="CG70" s="184"/>
      <c r="CH70" s="184"/>
      <c r="CI70" s="184"/>
      <c r="CJ70" s="184"/>
      <c r="CK70" s="184"/>
      <c r="CL70" s="184"/>
      <c r="CM70" s="184"/>
    </row>
    <row r="71" spans="1:91" ht="21" hidden="1">
      <c r="A71" s="120">
        <v>2</v>
      </c>
      <c r="B71" s="220" t="s">
        <v>789</v>
      </c>
      <c r="C71" s="134" t="s">
        <v>416</v>
      </c>
      <c r="D71" s="184"/>
      <c r="E71" s="184"/>
      <c r="F71" s="184"/>
      <c r="G71" s="184"/>
      <c r="H71" s="184"/>
      <c r="I71" s="184"/>
      <c r="J71" s="184"/>
      <c r="K71" s="184"/>
      <c r="L71" s="184"/>
      <c r="M71" s="184"/>
      <c r="N71" s="184"/>
      <c r="O71" s="184"/>
      <c r="P71" s="184"/>
      <c r="Q71" s="184"/>
      <c r="R71" s="184"/>
      <c r="S71" s="184"/>
      <c r="T71" s="184"/>
      <c r="U71" s="184"/>
      <c r="V71" s="184"/>
      <c r="W71" s="184"/>
      <c r="X71" s="184"/>
      <c r="Y71" s="184"/>
      <c r="Z71" s="184"/>
      <c r="AA71" s="184"/>
      <c r="AB71" s="184"/>
      <c r="AC71" s="184"/>
      <c r="AD71" s="184"/>
      <c r="AE71" s="184"/>
      <c r="AF71" s="184"/>
      <c r="AG71" s="184"/>
      <c r="AH71" s="184"/>
      <c r="AI71" s="184"/>
      <c r="AJ71" s="184"/>
      <c r="AK71" s="184"/>
      <c r="AL71" s="184"/>
      <c r="AM71" s="184"/>
      <c r="AN71" s="184"/>
      <c r="AO71" s="184"/>
      <c r="AP71" s="184"/>
      <c r="AQ71" s="184"/>
      <c r="AR71" s="184"/>
      <c r="AS71" s="184"/>
      <c r="AT71" s="184"/>
      <c r="AU71" s="184"/>
      <c r="AV71" s="184"/>
      <c r="AW71" s="184"/>
      <c r="AX71" s="184"/>
      <c r="AY71" s="184"/>
      <c r="AZ71" s="184"/>
      <c r="BA71" s="184"/>
      <c r="BB71" s="184"/>
      <c r="BC71" s="184"/>
      <c r="BD71" s="184"/>
      <c r="BE71" s="184"/>
      <c r="BF71" s="184"/>
      <c r="BG71" s="184"/>
      <c r="BH71" s="184"/>
      <c r="BI71" s="184"/>
      <c r="BJ71" s="184"/>
      <c r="BK71" s="184"/>
      <c r="BL71" s="184"/>
      <c r="BM71" s="184"/>
      <c r="BN71" s="184"/>
      <c r="BO71" s="184"/>
      <c r="BP71" s="184"/>
      <c r="BQ71" s="184"/>
      <c r="BR71" s="184"/>
      <c r="BS71" s="184"/>
      <c r="BT71" s="184"/>
      <c r="BU71" s="184"/>
      <c r="BV71" s="186"/>
      <c r="BW71" s="184"/>
      <c r="BX71" s="184"/>
      <c r="BY71" s="184"/>
      <c r="BZ71" s="184"/>
      <c r="CA71" s="184"/>
      <c r="CB71" s="184"/>
      <c r="CC71" s="184"/>
      <c r="CD71" s="186"/>
      <c r="CE71" s="184"/>
      <c r="CF71" s="184"/>
      <c r="CG71" s="184"/>
      <c r="CH71" s="184"/>
      <c r="CI71" s="184"/>
      <c r="CJ71" s="184"/>
      <c r="CK71" s="184"/>
      <c r="CL71" s="184"/>
      <c r="CM71" s="184"/>
    </row>
    <row r="72" spans="1:91" ht="21" hidden="1">
      <c r="A72" s="120">
        <v>1</v>
      </c>
      <c r="B72" s="220" t="s">
        <v>790</v>
      </c>
      <c r="C72" s="133" t="s">
        <v>417</v>
      </c>
      <c r="D72" s="184"/>
      <c r="E72" s="184"/>
      <c r="F72" s="184"/>
      <c r="G72" s="184"/>
      <c r="H72" s="184"/>
      <c r="I72" s="184"/>
      <c r="J72" s="184"/>
      <c r="K72" s="184"/>
      <c r="L72" s="184"/>
      <c r="M72" s="184"/>
      <c r="N72" s="184"/>
      <c r="O72" s="184"/>
      <c r="P72" s="184"/>
      <c r="Q72" s="184"/>
      <c r="R72" s="184"/>
      <c r="S72" s="184"/>
      <c r="T72" s="184"/>
      <c r="U72" s="184"/>
      <c r="V72" s="184"/>
      <c r="W72" s="184"/>
      <c r="X72" s="184"/>
      <c r="Y72" s="184"/>
      <c r="Z72" s="184"/>
      <c r="AA72" s="184"/>
      <c r="AB72" s="184"/>
      <c r="AC72" s="184"/>
      <c r="AD72" s="184"/>
      <c r="AE72" s="184"/>
      <c r="AF72" s="184"/>
      <c r="AG72" s="184"/>
      <c r="AH72" s="184"/>
      <c r="AI72" s="184"/>
      <c r="AJ72" s="184"/>
      <c r="AK72" s="184"/>
      <c r="AL72" s="184"/>
      <c r="AM72" s="184"/>
      <c r="AN72" s="184"/>
      <c r="AO72" s="184"/>
      <c r="AP72" s="184"/>
      <c r="AQ72" s="184"/>
      <c r="AR72" s="184"/>
      <c r="AS72" s="184"/>
      <c r="AT72" s="184"/>
      <c r="AU72" s="184"/>
      <c r="AV72" s="184"/>
      <c r="AW72" s="184"/>
      <c r="AX72" s="184"/>
      <c r="AY72" s="184"/>
      <c r="AZ72" s="184"/>
      <c r="BA72" s="184"/>
      <c r="BB72" s="184"/>
      <c r="BC72" s="184"/>
      <c r="BD72" s="184"/>
      <c r="BE72" s="184"/>
      <c r="BF72" s="184"/>
      <c r="BG72" s="184"/>
      <c r="BH72" s="184"/>
      <c r="BI72" s="184"/>
      <c r="BJ72" s="184"/>
      <c r="BK72" s="184"/>
      <c r="BL72" s="184"/>
      <c r="BM72" s="184"/>
      <c r="BN72" s="184"/>
      <c r="BO72" s="184"/>
      <c r="BP72" s="184"/>
      <c r="BQ72" s="184"/>
      <c r="BR72" s="184"/>
      <c r="BS72" s="186"/>
      <c r="BT72" s="186"/>
      <c r="BU72" s="186"/>
      <c r="BV72" s="186"/>
      <c r="BW72" s="184"/>
      <c r="BX72" s="186"/>
      <c r="BY72" s="184"/>
      <c r="BZ72" s="184"/>
      <c r="CA72" s="184"/>
      <c r="CB72" s="186"/>
      <c r="CC72" s="186"/>
      <c r="CD72" s="184"/>
      <c r="CE72" s="186"/>
      <c r="CF72" s="186"/>
      <c r="CG72" s="184"/>
      <c r="CH72" s="184"/>
      <c r="CI72" s="186"/>
      <c r="CJ72" s="186"/>
      <c r="CK72" s="186"/>
      <c r="CL72" s="186"/>
      <c r="CM72" s="184"/>
    </row>
    <row r="73" spans="1:91" ht="42" hidden="1">
      <c r="A73" s="120">
        <v>2</v>
      </c>
      <c r="B73" s="220" t="s">
        <v>791</v>
      </c>
      <c r="C73" s="135" t="s">
        <v>1218</v>
      </c>
      <c r="D73" s="184">
        <v>-550884.22</v>
      </c>
      <c r="E73" s="184">
        <v>-1084095.95</v>
      </c>
      <c r="F73" s="184">
        <v>-172442.11</v>
      </c>
      <c r="G73" s="184">
        <v>-15670.5</v>
      </c>
      <c r="H73" s="184">
        <v>-138784.70000000001</v>
      </c>
      <c r="I73" s="184">
        <v>-115848.27</v>
      </c>
      <c r="J73" s="184">
        <v>-4064545.04</v>
      </c>
      <c r="K73" s="184"/>
      <c r="L73" s="184">
        <v>-728362.14</v>
      </c>
      <c r="M73" s="184"/>
      <c r="N73" s="184">
        <v>-11556039.119999999</v>
      </c>
      <c r="O73" s="184">
        <v>-104143.54</v>
      </c>
      <c r="P73" s="184">
        <v>-2740528.35</v>
      </c>
      <c r="Q73" s="184">
        <v>-310715.51</v>
      </c>
      <c r="R73" s="184">
        <v>-3416014.32</v>
      </c>
      <c r="S73" s="184"/>
      <c r="T73" s="184">
        <v>-1562902.49</v>
      </c>
      <c r="U73" s="184">
        <v>-627975.18999999994</v>
      </c>
      <c r="V73" s="184">
        <v>-94878.98</v>
      </c>
      <c r="W73" s="184">
        <v>-220961.76</v>
      </c>
      <c r="X73" s="184">
        <v>-26582543.390000001</v>
      </c>
      <c r="Y73" s="184">
        <v>-193493.18</v>
      </c>
      <c r="Z73" s="184">
        <v>-421191.65</v>
      </c>
      <c r="AA73" s="184">
        <v>-821107.17</v>
      </c>
      <c r="AB73" s="184"/>
      <c r="AC73" s="184">
        <v>-62469.97</v>
      </c>
      <c r="AD73" s="184"/>
      <c r="AE73" s="184">
        <v>-75449.820000000007</v>
      </c>
      <c r="AF73" s="184"/>
      <c r="AG73" s="184">
        <v>-19793.61</v>
      </c>
      <c r="AH73" s="184">
        <v>-533532.32999999996</v>
      </c>
      <c r="AI73" s="184">
        <v>-50790.99</v>
      </c>
      <c r="AJ73" s="184">
        <v>-185527.75</v>
      </c>
      <c r="AK73" s="184">
        <v>-245689.8</v>
      </c>
      <c r="AL73" s="184">
        <v>-29274908.550000001</v>
      </c>
      <c r="AM73" s="184"/>
      <c r="AN73" s="184"/>
      <c r="AO73" s="184">
        <v>-332147.03000000003</v>
      </c>
      <c r="AP73" s="184"/>
      <c r="AQ73" s="184">
        <v>-364325.65</v>
      </c>
      <c r="AR73" s="184">
        <v>-39610.43</v>
      </c>
      <c r="AS73" s="184"/>
      <c r="AT73" s="184">
        <v>-2005963.7</v>
      </c>
      <c r="AU73" s="184">
        <v>-2289728.88</v>
      </c>
      <c r="AV73" s="184">
        <v>-112213.6</v>
      </c>
      <c r="AW73" s="184">
        <v>-95403.76</v>
      </c>
      <c r="AX73" s="184">
        <v>-116609.9</v>
      </c>
      <c r="AY73" s="184"/>
      <c r="AZ73" s="184">
        <v>-216929.48</v>
      </c>
      <c r="BA73" s="184">
        <v>-186841.97</v>
      </c>
      <c r="BB73" s="184">
        <v>-2127151.96</v>
      </c>
      <c r="BC73" s="184"/>
      <c r="BD73" s="184">
        <v>-14698332.199999999</v>
      </c>
      <c r="BE73" s="184">
        <v>-1056080.25</v>
      </c>
      <c r="BF73" s="184">
        <v>-391803.24</v>
      </c>
      <c r="BG73" s="184">
        <v>-719197.59</v>
      </c>
      <c r="BH73" s="184">
        <v>-15028768.07</v>
      </c>
      <c r="BI73" s="184">
        <v>-535570.76</v>
      </c>
      <c r="BJ73" s="184">
        <v>-738036.35</v>
      </c>
      <c r="BK73" s="184">
        <v>-2497788.1800000002</v>
      </c>
      <c r="BL73" s="184"/>
      <c r="BM73" s="184">
        <v>-14679211.73</v>
      </c>
      <c r="BN73" s="184">
        <v>-1277526.3400000001</v>
      </c>
      <c r="BO73" s="184">
        <v>-235758.14</v>
      </c>
      <c r="BP73" s="184">
        <v>-197558.3</v>
      </c>
      <c r="BQ73" s="184">
        <v>-237717.5</v>
      </c>
      <c r="BR73" s="184">
        <v>-497202.49</v>
      </c>
      <c r="BS73" s="186">
        <v>-31125657.91</v>
      </c>
      <c r="BT73" s="186">
        <v>-925276.11</v>
      </c>
      <c r="BU73" s="186">
        <v>-380677.31</v>
      </c>
      <c r="BV73" s="184">
        <v>-1604736.07</v>
      </c>
      <c r="BW73" s="184">
        <v>-359782.11</v>
      </c>
      <c r="BX73" s="184"/>
      <c r="BY73" s="184">
        <v>-840161.25</v>
      </c>
      <c r="BZ73" s="184">
        <v>-157736.15</v>
      </c>
      <c r="CA73" s="184"/>
      <c r="CB73" s="184">
        <v>-143933.38</v>
      </c>
      <c r="CC73" s="184"/>
      <c r="CD73" s="184">
        <v>-392313.36</v>
      </c>
      <c r="CE73" s="186">
        <v>-948522.89</v>
      </c>
      <c r="CF73" s="186">
        <v>-340038.95</v>
      </c>
      <c r="CG73" s="184">
        <v>-119229.05</v>
      </c>
      <c r="CH73" s="184"/>
      <c r="CI73" s="184">
        <v>-109378.55</v>
      </c>
      <c r="CJ73" s="184">
        <v>-90417.25</v>
      </c>
      <c r="CK73" s="184">
        <v>-2452859.09</v>
      </c>
      <c r="CL73" s="184"/>
      <c r="CM73" s="184"/>
    </row>
    <row r="74" spans="1:91" ht="42" hidden="1">
      <c r="A74" s="120">
        <v>2</v>
      </c>
      <c r="B74" s="220" t="s">
        <v>792</v>
      </c>
      <c r="C74" s="133" t="s">
        <v>1219</v>
      </c>
      <c r="D74" s="184">
        <v>2809149.61</v>
      </c>
      <c r="E74" s="184"/>
      <c r="F74" s="184">
        <v>44622.7</v>
      </c>
      <c r="G74" s="184"/>
      <c r="H74" s="184">
        <v>21706.5</v>
      </c>
      <c r="I74" s="184"/>
      <c r="J74" s="184">
        <v>6412.41</v>
      </c>
      <c r="K74" s="184"/>
      <c r="L74" s="184">
        <v>7949.59</v>
      </c>
      <c r="M74" s="184"/>
      <c r="N74" s="184">
        <v>1069824.8999999999</v>
      </c>
      <c r="O74" s="184">
        <v>4400.5</v>
      </c>
      <c r="P74" s="184">
        <v>259672.77</v>
      </c>
      <c r="Q74" s="184">
        <v>5750.93</v>
      </c>
      <c r="R74" s="184">
        <v>67946.28</v>
      </c>
      <c r="S74" s="184"/>
      <c r="T74" s="184">
        <v>38802.6</v>
      </c>
      <c r="U74" s="184">
        <v>1204.5</v>
      </c>
      <c r="V74" s="184">
        <v>757.5</v>
      </c>
      <c r="W74" s="184">
        <v>67.5</v>
      </c>
      <c r="X74" s="184">
        <v>413492.12</v>
      </c>
      <c r="Y74" s="184">
        <v>4867.5</v>
      </c>
      <c r="Z74" s="184">
        <v>248232.65</v>
      </c>
      <c r="AA74" s="184"/>
      <c r="AB74" s="184"/>
      <c r="AC74" s="184"/>
      <c r="AD74" s="184"/>
      <c r="AE74" s="184">
        <v>2220</v>
      </c>
      <c r="AF74" s="184"/>
      <c r="AG74" s="184"/>
      <c r="AH74" s="184">
        <v>145556.04</v>
      </c>
      <c r="AI74" s="184">
        <v>27768.37</v>
      </c>
      <c r="AJ74" s="184">
        <v>18793.75</v>
      </c>
      <c r="AK74" s="184">
        <v>7409.38</v>
      </c>
      <c r="AL74" s="184">
        <v>267773.86</v>
      </c>
      <c r="AM74" s="184"/>
      <c r="AN74" s="184"/>
      <c r="AO74" s="184"/>
      <c r="AP74" s="184"/>
      <c r="AQ74" s="184"/>
      <c r="AR74" s="184">
        <v>62.5</v>
      </c>
      <c r="AS74" s="184"/>
      <c r="AT74" s="184">
        <v>2584.61</v>
      </c>
      <c r="AU74" s="184">
        <v>31895</v>
      </c>
      <c r="AV74" s="184">
        <v>31360.44</v>
      </c>
      <c r="AW74" s="184"/>
      <c r="AX74" s="184"/>
      <c r="AY74" s="184"/>
      <c r="AZ74" s="184">
        <v>89751.98</v>
      </c>
      <c r="BA74" s="184">
        <v>611.5</v>
      </c>
      <c r="BB74" s="184">
        <v>232022.43</v>
      </c>
      <c r="BC74" s="184"/>
      <c r="BD74" s="184">
        <v>621758.37</v>
      </c>
      <c r="BE74" s="184">
        <v>11914.28</v>
      </c>
      <c r="BF74" s="184">
        <v>680.5</v>
      </c>
      <c r="BG74" s="184">
        <v>2146</v>
      </c>
      <c r="BH74" s="184">
        <v>327752.14</v>
      </c>
      <c r="BI74" s="184"/>
      <c r="BJ74" s="184">
        <v>10810.52</v>
      </c>
      <c r="BK74" s="184">
        <v>10167.93</v>
      </c>
      <c r="BL74" s="184"/>
      <c r="BM74" s="184">
        <v>1166959.3500000001</v>
      </c>
      <c r="BN74" s="184">
        <v>16938.599999999999</v>
      </c>
      <c r="BO74" s="184">
        <v>22632.97</v>
      </c>
      <c r="BP74" s="184">
        <v>16369.9</v>
      </c>
      <c r="BQ74" s="184">
        <v>29170.75</v>
      </c>
      <c r="BR74" s="184">
        <v>21469.03</v>
      </c>
      <c r="BS74" s="186">
        <v>1067001.21</v>
      </c>
      <c r="BT74" s="186">
        <v>8282.67</v>
      </c>
      <c r="BU74" s="186">
        <v>13538.71</v>
      </c>
      <c r="BV74" s="184">
        <v>19120.830000000002</v>
      </c>
      <c r="BW74" s="184">
        <v>39.9</v>
      </c>
      <c r="BX74" s="186"/>
      <c r="BY74" s="184">
        <v>123124.6</v>
      </c>
      <c r="BZ74" s="184">
        <v>7399.3</v>
      </c>
      <c r="CA74" s="184"/>
      <c r="CB74" s="186">
        <v>11306.95</v>
      </c>
      <c r="CC74" s="186"/>
      <c r="CD74" s="184">
        <v>113112.2</v>
      </c>
      <c r="CE74" s="184">
        <v>35860.6</v>
      </c>
      <c r="CF74" s="186">
        <v>68074.789999999994</v>
      </c>
      <c r="CG74" s="184">
        <v>974.46</v>
      </c>
      <c r="CH74" s="184">
        <v>25182.080000000002</v>
      </c>
      <c r="CI74" s="186"/>
      <c r="CJ74" s="186">
        <v>3880.75</v>
      </c>
      <c r="CK74" s="186">
        <v>89746.36</v>
      </c>
      <c r="CL74" s="184"/>
      <c r="CM74" s="184"/>
    </row>
    <row r="75" spans="1:91" ht="21" hidden="1">
      <c r="A75" s="120">
        <v>2</v>
      </c>
      <c r="B75" s="220" t="s">
        <v>793</v>
      </c>
      <c r="C75" s="133" t="s">
        <v>418</v>
      </c>
      <c r="D75" s="184"/>
      <c r="E75" s="184"/>
      <c r="F75" s="184"/>
      <c r="G75" s="184"/>
      <c r="H75" s="184"/>
      <c r="I75" s="184"/>
      <c r="J75" s="184"/>
      <c r="K75" s="184"/>
      <c r="L75" s="184"/>
      <c r="M75" s="184"/>
      <c r="N75" s="184"/>
      <c r="O75" s="184"/>
      <c r="P75" s="184">
        <v>55762.25</v>
      </c>
      <c r="Q75" s="184"/>
      <c r="R75" s="184">
        <v>262177.5</v>
      </c>
      <c r="S75" s="184"/>
      <c r="T75" s="184">
        <v>9805.25</v>
      </c>
      <c r="U75" s="184"/>
      <c r="V75" s="184"/>
      <c r="W75" s="184"/>
      <c r="X75" s="184">
        <v>6300.25</v>
      </c>
      <c r="Y75" s="184"/>
      <c r="Z75" s="184"/>
      <c r="AA75" s="184"/>
      <c r="AB75" s="184"/>
      <c r="AC75" s="184"/>
      <c r="AD75" s="184"/>
      <c r="AE75" s="184"/>
      <c r="AF75" s="184"/>
      <c r="AG75" s="184"/>
      <c r="AH75" s="184"/>
      <c r="AI75" s="184"/>
      <c r="AJ75" s="184"/>
      <c r="AK75" s="184"/>
      <c r="AL75" s="184">
        <v>8099554.6500000004</v>
      </c>
      <c r="AM75" s="184"/>
      <c r="AN75" s="184"/>
      <c r="AO75" s="184"/>
      <c r="AP75" s="184"/>
      <c r="AQ75" s="184"/>
      <c r="AR75" s="184"/>
      <c r="AS75" s="184"/>
      <c r="AT75" s="184"/>
      <c r="AU75" s="184"/>
      <c r="AV75" s="184"/>
      <c r="AW75" s="184"/>
      <c r="AX75" s="184"/>
      <c r="AY75" s="184"/>
      <c r="AZ75" s="184"/>
      <c r="BA75" s="184"/>
      <c r="BB75" s="184"/>
      <c r="BC75" s="184"/>
      <c r="BD75" s="184">
        <v>325658.38</v>
      </c>
      <c r="BE75" s="184"/>
      <c r="BF75" s="184"/>
      <c r="BG75" s="184"/>
      <c r="BH75" s="184">
        <v>110731.05</v>
      </c>
      <c r="BI75" s="184"/>
      <c r="BJ75" s="184"/>
      <c r="BK75" s="184"/>
      <c r="BL75" s="184"/>
      <c r="BM75" s="184">
        <v>50</v>
      </c>
      <c r="BN75" s="184"/>
      <c r="BO75" s="184"/>
      <c r="BP75" s="184"/>
      <c r="BQ75" s="184"/>
      <c r="BR75" s="184"/>
      <c r="BS75" s="186">
        <v>8639715.9900000002</v>
      </c>
      <c r="BT75" s="186"/>
      <c r="BU75" s="184"/>
      <c r="BV75" s="184"/>
      <c r="BW75" s="184"/>
      <c r="BX75" s="184"/>
      <c r="BY75" s="184"/>
      <c r="BZ75" s="184"/>
      <c r="CA75" s="184"/>
      <c r="CB75" s="184"/>
      <c r="CC75" s="184"/>
      <c r="CD75" s="184"/>
      <c r="CE75" s="184"/>
      <c r="CF75" s="186"/>
      <c r="CG75" s="184"/>
      <c r="CH75" s="184"/>
      <c r="CI75" s="184"/>
      <c r="CJ75" s="184"/>
      <c r="CK75" s="184"/>
      <c r="CL75" s="184">
        <v>31850.25</v>
      </c>
      <c r="CM75" s="184"/>
    </row>
    <row r="76" spans="1:91" ht="21" hidden="1">
      <c r="A76" s="120">
        <v>1</v>
      </c>
      <c r="B76" s="220" t="s">
        <v>794</v>
      </c>
      <c r="C76" s="130" t="s">
        <v>419</v>
      </c>
      <c r="D76" s="184">
        <v>-76827383.930000007</v>
      </c>
      <c r="E76" s="184">
        <v>-24607488.16</v>
      </c>
      <c r="F76" s="184">
        <v>-31016730.73</v>
      </c>
      <c r="G76" s="184">
        <v>-21341719.859999999</v>
      </c>
      <c r="H76" s="184">
        <v>-11750016.76</v>
      </c>
      <c r="I76" s="184">
        <v>-29975341.98</v>
      </c>
      <c r="J76" s="184">
        <v>-35533106.509999998</v>
      </c>
      <c r="K76" s="184">
        <v>-31751530.84</v>
      </c>
      <c r="L76" s="184">
        <v>-22504731.25</v>
      </c>
      <c r="M76" s="184">
        <v>-23975970.82</v>
      </c>
      <c r="N76" s="184">
        <v>-36397091.759999998</v>
      </c>
      <c r="O76" s="184">
        <v>-9640759.7899999991</v>
      </c>
      <c r="P76" s="184">
        <v>-35454599.689999998</v>
      </c>
      <c r="Q76" s="184">
        <v>-20920241</v>
      </c>
      <c r="R76" s="184">
        <v>-17315605.949999999</v>
      </c>
      <c r="S76" s="184">
        <v>-29022980.030000001</v>
      </c>
      <c r="T76" s="184">
        <v>-16856328.379999999</v>
      </c>
      <c r="U76" s="184">
        <v>-16756492.050000001</v>
      </c>
      <c r="V76" s="184">
        <v>-18752780.579999998</v>
      </c>
      <c r="W76" s="184">
        <v>-9488044.6500000004</v>
      </c>
      <c r="X76" s="184">
        <v>-69174353.489999995</v>
      </c>
      <c r="Y76" s="184">
        <v>-13097084.35</v>
      </c>
      <c r="Z76" s="184">
        <v>-25698707.359999999</v>
      </c>
      <c r="AA76" s="184">
        <v>-14139438.359999999</v>
      </c>
      <c r="AB76" s="184">
        <v>-8966426.1199999992</v>
      </c>
      <c r="AC76" s="184">
        <v>-13139375.68</v>
      </c>
      <c r="AD76" s="184">
        <v>-16588741.41</v>
      </c>
      <c r="AE76" s="184">
        <v>-48131888.359999999</v>
      </c>
      <c r="AF76" s="184">
        <v>-16973647.260000002</v>
      </c>
      <c r="AG76" s="184">
        <v>-11405188.800000001</v>
      </c>
      <c r="AH76" s="184">
        <v>-16792237.59</v>
      </c>
      <c r="AI76" s="184">
        <v>-27355126.510000002</v>
      </c>
      <c r="AJ76" s="184">
        <v>-17771128.32</v>
      </c>
      <c r="AK76" s="184">
        <v>-14302054.529999999</v>
      </c>
      <c r="AL76" s="184">
        <v>-72324338.959999993</v>
      </c>
      <c r="AM76" s="184">
        <v>-16084353.300000001</v>
      </c>
      <c r="AN76" s="184">
        <v>-17209963.890000001</v>
      </c>
      <c r="AO76" s="184">
        <v>-34179230.490000002</v>
      </c>
      <c r="AP76" s="184">
        <v>-25179172.52</v>
      </c>
      <c r="AQ76" s="184">
        <v>-21402820.629999999</v>
      </c>
      <c r="AR76" s="184">
        <v>-10293224.220000001</v>
      </c>
      <c r="AS76" s="184">
        <v>-36825297.009999998</v>
      </c>
      <c r="AT76" s="184">
        <v>-18060465.59</v>
      </c>
      <c r="AU76" s="184">
        <v>-23513750.260000002</v>
      </c>
      <c r="AV76" s="184">
        <v>-31704665.390000001</v>
      </c>
      <c r="AW76" s="184">
        <v>-16841685.32</v>
      </c>
      <c r="AX76" s="184">
        <v>-14778940.67</v>
      </c>
      <c r="AY76" s="184">
        <v>-17735585.940000001</v>
      </c>
      <c r="AZ76" s="184">
        <v>-21174714.600000001</v>
      </c>
      <c r="BA76" s="184">
        <v>-17084301.199999999</v>
      </c>
      <c r="BB76" s="184">
        <v>-52169673.869999997</v>
      </c>
      <c r="BC76" s="184">
        <v>-17274000.120000001</v>
      </c>
      <c r="BD76" s="184">
        <v>-70144673.150000006</v>
      </c>
      <c r="BE76" s="184">
        <v>-34203783.700000003</v>
      </c>
      <c r="BF76" s="184">
        <v>-16010603.32</v>
      </c>
      <c r="BG76" s="184">
        <v>-16231412.59</v>
      </c>
      <c r="BH76" s="184">
        <v>-36576965.560000002</v>
      </c>
      <c r="BI76" s="184">
        <v>-13010912.68</v>
      </c>
      <c r="BJ76" s="184">
        <v>-9264355.4199999999</v>
      </c>
      <c r="BK76" s="184">
        <v>-14470058.09</v>
      </c>
      <c r="BL76" s="184">
        <v>-11889153.66</v>
      </c>
      <c r="BM76" s="184">
        <v>-57554723.200000003</v>
      </c>
      <c r="BN76" s="184">
        <v>-33266969.550000001</v>
      </c>
      <c r="BO76" s="184">
        <v>-26186516.469999999</v>
      </c>
      <c r="BP76" s="184">
        <v>-37620666.829999998</v>
      </c>
      <c r="BQ76" s="184">
        <v>-27150706.27</v>
      </c>
      <c r="BR76" s="184">
        <v>-14584381.380000001</v>
      </c>
      <c r="BS76" s="184">
        <v>-137748534.69999999</v>
      </c>
      <c r="BT76" s="184">
        <v>-25792272.370000001</v>
      </c>
      <c r="BU76" s="184">
        <v>-29787553.010000002</v>
      </c>
      <c r="BV76" s="184">
        <v>-41278416.960000001</v>
      </c>
      <c r="BW76" s="184">
        <v>-9158862.0700000003</v>
      </c>
      <c r="BX76" s="184">
        <v>-20423507.370000001</v>
      </c>
      <c r="BY76" s="184">
        <v>-38815373.950000003</v>
      </c>
      <c r="BZ76" s="184">
        <v>-15366600.460000001</v>
      </c>
      <c r="CA76" s="184">
        <v>-14450731.67</v>
      </c>
      <c r="CB76" s="184">
        <v>-23540111.559999999</v>
      </c>
      <c r="CC76" s="184">
        <v>-23537791.98</v>
      </c>
      <c r="CD76" s="184">
        <v>-39636405</v>
      </c>
      <c r="CE76" s="184">
        <v>-23568054.57</v>
      </c>
      <c r="CF76" s="186">
        <v>-41223768.68</v>
      </c>
      <c r="CG76" s="184">
        <v>-11697933.32</v>
      </c>
      <c r="CH76" s="186">
        <v>-15349804.75</v>
      </c>
      <c r="CI76" s="184">
        <v>-13698183.82</v>
      </c>
      <c r="CJ76" s="184">
        <v>-13745842.58</v>
      </c>
      <c r="CK76" s="184">
        <v>-36387691.390000001</v>
      </c>
      <c r="CL76" s="184">
        <v>-10170398.5</v>
      </c>
      <c r="CM76" s="184">
        <v>-9866679.5099999998</v>
      </c>
    </row>
    <row r="77" spans="1:91" ht="21" hidden="1">
      <c r="A77" s="120">
        <v>1</v>
      </c>
      <c r="B77" s="220" t="s">
        <v>795</v>
      </c>
      <c r="C77" s="129" t="s">
        <v>420</v>
      </c>
      <c r="D77" s="184">
        <v>-102441846.73999999</v>
      </c>
      <c r="E77" s="184">
        <v>-3103218.73</v>
      </c>
      <c r="F77" s="184">
        <v>-4152066.55</v>
      </c>
      <c r="G77" s="184">
        <v>-4868161.1900000004</v>
      </c>
      <c r="H77" s="184">
        <v>-2756837.26</v>
      </c>
      <c r="I77" s="184">
        <v>-5883598.5</v>
      </c>
      <c r="J77" s="184">
        <v>-7306855.3799999999</v>
      </c>
      <c r="K77" s="184">
        <v>-10008009.439999999</v>
      </c>
      <c r="L77" s="184">
        <v>-4120591.85</v>
      </c>
      <c r="M77" s="184">
        <v>-5005206.0199999996</v>
      </c>
      <c r="N77" s="184">
        <v>-25484250.920000002</v>
      </c>
      <c r="O77" s="184">
        <v>-2533857.5499999998</v>
      </c>
      <c r="P77" s="184">
        <v>-48872191.359999999</v>
      </c>
      <c r="Q77" s="184">
        <v>-4842085.07</v>
      </c>
      <c r="R77" s="184">
        <v>-8081462.5599999996</v>
      </c>
      <c r="S77" s="184">
        <v>-12626789.16</v>
      </c>
      <c r="T77" s="184">
        <v>-4709142.71</v>
      </c>
      <c r="U77" s="184">
        <v>-5408954.5099999998</v>
      </c>
      <c r="V77" s="184">
        <v>-3986195.44</v>
      </c>
      <c r="W77" s="184">
        <v>-2349437.29</v>
      </c>
      <c r="X77" s="184">
        <v>-151279448.94999999</v>
      </c>
      <c r="Y77" s="184">
        <v>-5375713.3200000003</v>
      </c>
      <c r="Z77" s="184">
        <v>-7360626.7400000002</v>
      </c>
      <c r="AA77" s="184">
        <v>-5371563.5</v>
      </c>
      <c r="AB77" s="184">
        <v>-4396795.83</v>
      </c>
      <c r="AC77" s="184">
        <v>-4701265.22</v>
      </c>
      <c r="AD77" s="184">
        <v>-4913167.38</v>
      </c>
      <c r="AE77" s="184">
        <v>-22857619.440000001</v>
      </c>
      <c r="AF77" s="184">
        <v>-4330169.9000000004</v>
      </c>
      <c r="AG77" s="184">
        <v>-5828578.79</v>
      </c>
      <c r="AH77" s="184">
        <v>-4919633.5599999996</v>
      </c>
      <c r="AI77" s="184">
        <v>-8755456.1300000008</v>
      </c>
      <c r="AJ77" s="184">
        <v>-3709137.04</v>
      </c>
      <c r="AK77" s="184">
        <v>-3444962.52</v>
      </c>
      <c r="AL77" s="184">
        <v>-213773413.52000001</v>
      </c>
      <c r="AM77" s="184">
        <v>-6867090</v>
      </c>
      <c r="AN77" s="184">
        <v>-5134564.47</v>
      </c>
      <c r="AO77" s="184">
        <v>-14346462.98</v>
      </c>
      <c r="AP77" s="184">
        <v>-15909535.49</v>
      </c>
      <c r="AQ77" s="184">
        <v>-4962462.3499999996</v>
      </c>
      <c r="AR77" s="184">
        <v>-4769658.47</v>
      </c>
      <c r="AS77" s="184">
        <v>-37338619.740000002</v>
      </c>
      <c r="AT77" s="184">
        <v>-5269098.1900000004</v>
      </c>
      <c r="AU77" s="184">
        <v>-14471546.82</v>
      </c>
      <c r="AV77" s="184">
        <v>-14487797.6</v>
      </c>
      <c r="AW77" s="184">
        <v>-6051984.2300000004</v>
      </c>
      <c r="AX77" s="184">
        <v>-4473555.43</v>
      </c>
      <c r="AY77" s="184">
        <v>-8451381.6600000001</v>
      </c>
      <c r="AZ77" s="184">
        <v>-3784748.08</v>
      </c>
      <c r="BA77" s="184">
        <v>-4672660.22</v>
      </c>
      <c r="BB77" s="184">
        <v>-44492895.439999998</v>
      </c>
      <c r="BC77" s="184">
        <v>-5389305.2800000003</v>
      </c>
      <c r="BD77" s="184">
        <v>-104484000.64</v>
      </c>
      <c r="BE77" s="184">
        <v>-19518846.059999999</v>
      </c>
      <c r="BF77" s="184">
        <v>-4087531.31</v>
      </c>
      <c r="BG77" s="184">
        <v>-4174460.25</v>
      </c>
      <c r="BH77" s="184">
        <v>-54366134.240000002</v>
      </c>
      <c r="BI77" s="184">
        <v>-4687800.71</v>
      </c>
      <c r="BJ77" s="184">
        <v>-2290292.36</v>
      </c>
      <c r="BK77" s="184">
        <v>-2612311.4</v>
      </c>
      <c r="BL77" s="184">
        <v>-2143629.14</v>
      </c>
      <c r="BM77" s="184">
        <v>-77830831.480000004</v>
      </c>
      <c r="BN77" s="184">
        <v>-8312747.5599999996</v>
      </c>
      <c r="BO77" s="184">
        <v>-5023349.5999999996</v>
      </c>
      <c r="BP77" s="184">
        <v>-12778910.65</v>
      </c>
      <c r="BQ77" s="184">
        <v>-4482788.76</v>
      </c>
      <c r="BR77" s="184">
        <v>-3044174.11</v>
      </c>
      <c r="BS77" s="184">
        <v>-308127863.11000001</v>
      </c>
      <c r="BT77" s="184">
        <v>-5784289.8399999999</v>
      </c>
      <c r="BU77" s="186">
        <v>-6838023.5599999996</v>
      </c>
      <c r="BV77" s="184">
        <v>-52971801.479999997</v>
      </c>
      <c r="BW77" s="184">
        <v>-74848.47</v>
      </c>
      <c r="BX77" s="184">
        <v>-5646281.5599999996</v>
      </c>
      <c r="BY77" s="184">
        <v>-21447091.07</v>
      </c>
      <c r="BZ77" s="184">
        <v>-3798974.51</v>
      </c>
      <c r="CA77" s="184">
        <v>-2321847.56</v>
      </c>
      <c r="CB77" s="184">
        <v>-5471532.3200000003</v>
      </c>
      <c r="CC77" s="184">
        <v>-7043357.0999999996</v>
      </c>
      <c r="CD77" s="184">
        <v>-19516768.41</v>
      </c>
      <c r="CE77" s="184">
        <v>-7531275.7000000002</v>
      </c>
      <c r="CF77" s="184">
        <v>-14428055.16</v>
      </c>
      <c r="CG77" s="184">
        <v>-2407177.5499999998</v>
      </c>
      <c r="CH77" s="184">
        <v>-3268023.67</v>
      </c>
      <c r="CI77" s="184">
        <v>-3249994.18</v>
      </c>
      <c r="CJ77" s="184">
        <v>-4346590.87</v>
      </c>
      <c r="CK77" s="184">
        <v>-18095031.359999999</v>
      </c>
      <c r="CL77" s="184">
        <v>-2662462.13</v>
      </c>
      <c r="CM77" s="184">
        <v>-2412651.9700000002</v>
      </c>
    </row>
    <row r="78" spans="1:91" ht="21" hidden="1">
      <c r="A78" s="120">
        <v>1</v>
      </c>
      <c r="B78" s="220" t="s">
        <v>796</v>
      </c>
      <c r="C78" s="129" t="s">
        <v>421</v>
      </c>
      <c r="D78" s="184">
        <v>-16607423.220000001</v>
      </c>
      <c r="E78" s="184">
        <v>-5323884.2300000004</v>
      </c>
      <c r="F78" s="184">
        <v>-6706674.4199999999</v>
      </c>
      <c r="G78" s="184">
        <v>-4615682.37</v>
      </c>
      <c r="H78" s="184">
        <v>-2540938.84</v>
      </c>
      <c r="I78" s="184">
        <v>-6481033.6299999999</v>
      </c>
      <c r="J78" s="184">
        <v>-7687915.8499999996</v>
      </c>
      <c r="K78" s="184">
        <v>-6869780.29</v>
      </c>
      <c r="L78" s="184">
        <v>-4867867.5999999996</v>
      </c>
      <c r="M78" s="184">
        <v>-5184190.2</v>
      </c>
      <c r="N78" s="184">
        <v>-7871609.3099999996</v>
      </c>
      <c r="O78" s="184">
        <v>-2085527.03</v>
      </c>
      <c r="P78" s="184">
        <v>-7748957.3099999996</v>
      </c>
      <c r="Q78" s="184">
        <v>-4568900.16</v>
      </c>
      <c r="R78" s="184">
        <v>-3781757.13</v>
      </c>
      <c r="S78" s="184">
        <v>-6335399.7699999996</v>
      </c>
      <c r="T78" s="184">
        <v>-3680921.86</v>
      </c>
      <c r="U78" s="184">
        <v>-3659139.75</v>
      </c>
      <c r="V78" s="184">
        <v>-4095204.9</v>
      </c>
      <c r="W78" s="184">
        <v>-2071775.49</v>
      </c>
      <c r="X78" s="184">
        <v>-14534454.4</v>
      </c>
      <c r="Y78" s="184">
        <v>-2748596.18</v>
      </c>
      <c r="Z78" s="184">
        <v>-5392269.71</v>
      </c>
      <c r="AA78" s="184">
        <v>-2966923.41</v>
      </c>
      <c r="AB78" s="184">
        <v>-1862519.7</v>
      </c>
      <c r="AC78" s="184">
        <v>-2757003.48</v>
      </c>
      <c r="AD78" s="184">
        <v>-3481085.25</v>
      </c>
      <c r="AE78" s="184">
        <v>-10101866.800000001</v>
      </c>
      <c r="AF78" s="184">
        <v>-3561709.68</v>
      </c>
      <c r="AG78" s="184">
        <v>-2392805.5099999998</v>
      </c>
      <c r="AH78" s="184">
        <v>-3524973.05</v>
      </c>
      <c r="AI78" s="184">
        <v>-5742383.7699999996</v>
      </c>
      <c r="AJ78" s="184">
        <v>-3729709.86</v>
      </c>
      <c r="AK78" s="184">
        <v>-3002407.65</v>
      </c>
      <c r="AL78" s="184">
        <v>-15610991.199999999</v>
      </c>
      <c r="AM78" s="184">
        <v>-3476504.62</v>
      </c>
      <c r="AN78" s="184">
        <v>-3720002.07</v>
      </c>
      <c r="AO78" s="184">
        <v>-7388086.9400000004</v>
      </c>
      <c r="AP78" s="184">
        <v>-5445591.1699999999</v>
      </c>
      <c r="AQ78" s="184">
        <v>-4626113.2300000004</v>
      </c>
      <c r="AR78" s="184">
        <v>-2253855.23</v>
      </c>
      <c r="AS78" s="184">
        <v>-7965685.9000000004</v>
      </c>
      <c r="AT78" s="184">
        <v>-3905125.21</v>
      </c>
      <c r="AU78" s="184">
        <v>-5083119.54</v>
      </c>
      <c r="AV78" s="184">
        <v>-6852815.8600000003</v>
      </c>
      <c r="AW78" s="184">
        <v>-3642076.46</v>
      </c>
      <c r="AX78" s="184">
        <v>-3194457.29</v>
      </c>
      <c r="AY78" s="184">
        <v>-3833718.86</v>
      </c>
      <c r="AZ78" s="184">
        <v>-4579328.38</v>
      </c>
      <c r="BA78" s="184">
        <v>-3692342.53</v>
      </c>
      <c r="BB78" s="184">
        <v>-11274764.68</v>
      </c>
      <c r="BC78" s="184">
        <v>-3735462.98</v>
      </c>
      <c r="BD78" s="184">
        <v>-14738843.859999999</v>
      </c>
      <c r="BE78" s="184">
        <v>-7188003.2699999996</v>
      </c>
      <c r="BF78" s="184">
        <v>-3363211.42</v>
      </c>
      <c r="BG78" s="184">
        <v>-3410391.59</v>
      </c>
      <c r="BH78" s="184">
        <v>-7687528.2400000002</v>
      </c>
      <c r="BI78" s="184">
        <v>-2733932.92</v>
      </c>
      <c r="BJ78" s="184">
        <v>-1946268.78</v>
      </c>
      <c r="BK78" s="184">
        <v>-3038605.88</v>
      </c>
      <c r="BL78" s="184">
        <v>-2498014.9500000002</v>
      </c>
      <c r="BM78" s="184">
        <v>-12128250.82</v>
      </c>
      <c r="BN78" s="184">
        <v>-7008520.1200000001</v>
      </c>
      <c r="BO78" s="184">
        <v>-5519916.8099999996</v>
      </c>
      <c r="BP78" s="184">
        <v>-7925522.7400000002</v>
      </c>
      <c r="BQ78" s="184">
        <v>-5720283.4699999997</v>
      </c>
      <c r="BR78" s="184">
        <v>-3073759.18</v>
      </c>
      <c r="BS78" s="184">
        <v>-29404248.77</v>
      </c>
      <c r="BT78" s="184">
        <v>-5506259.96</v>
      </c>
      <c r="BU78" s="184">
        <v>-6358417.3200000003</v>
      </c>
      <c r="BV78" s="184">
        <v>-8811111.6300000008</v>
      </c>
      <c r="BW78" s="184">
        <v>-1953741.11</v>
      </c>
      <c r="BX78" s="184">
        <v>-4359076.5599999996</v>
      </c>
      <c r="BY78" s="184">
        <v>-8283626.2800000003</v>
      </c>
      <c r="BZ78" s="184">
        <v>-3281133.23</v>
      </c>
      <c r="CA78" s="184">
        <v>-3085104.93</v>
      </c>
      <c r="CB78" s="184">
        <v>-5023493.32</v>
      </c>
      <c r="CC78" s="184">
        <v>-5025573.93</v>
      </c>
      <c r="CD78" s="184">
        <v>-8460335.4399999995</v>
      </c>
      <c r="CE78" s="184">
        <v>-5030585.08</v>
      </c>
      <c r="CF78" s="184">
        <v>-8795253.0899999999</v>
      </c>
      <c r="CG78" s="184">
        <v>-2496359.4500000002</v>
      </c>
      <c r="CH78" s="184">
        <v>-3277081.85</v>
      </c>
      <c r="CI78" s="184">
        <v>-2923613.61</v>
      </c>
      <c r="CJ78" s="184">
        <v>-2934892.16</v>
      </c>
      <c r="CK78" s="184">
        <v>-7767291.6299999999</v>
      </c>
      <c r="CL78" s="184">
        <v>-2171517.52</v>
      </c>
      <c r="CM78" s="184">
        <v>-2106126.89</v>
      </c>
    </row>
    <row r="79" spans="1:91" ht="21" hidden="1">
      <c r="A79" s="120"/>
      <c r="B79" s="220" t="s">
        <v>1220</v>
      </c>
      <c r="C79" s="129" t="s">
        <v>1221</v>
      </c>
      <c r="D79" s="184"/>
      <c r="E79" s="184"/>
      <c r="F79" s="184"/>
      <c r="G79" s="184"/>
      <c r="H79" s="184"/>
      <c r="I79" s="184"/>
      <c r="J79" s="184"/>
      <c r="K79" s="184"/>
      <c r="L79" s="184"/>
      <c r="M79" s="184"/>
      <c r="N79" s="184"/>
      <c r="O79" s="184"/>
      <c r="P79" s="184"/>
      <c r="Q79" s="184">
        <v>3610460.93</v>
      </c>
      <c r="R79" s="184">
        <v>3074651.29</v>
      </c>
      <c r="S79" s="184"/>
      <c r="T79" s="184"/>
      <c r="U79" s="184">
        <v>1045194.77</v>
      </c>
      <c r="V79" s="184"/>
      <c r="W79" s="184"/>
      <c r="X79" s="184"/>
      <c r="Y79" s="184"/>
      <c r="Z79" s="184"/>
      <c r="AA79" s="184"/>
      <c r="AB79" s="184"/>
      <c r="AC79" s="184"/>
      <c r="AD79" s="184"/>
      <c r="AE79" s="184"/>
      <c r="AF79" s="184"/>
      <c r="AG79" s="184"/>
      <c r="AH79" s="184"/>
      <c r="AI79" s="184"/>
      <c r="AJ79" s="184"/>
      <c r="AK79" s="184"/>
      <c r="AL79" s="184"/>
      <c r="AM79" s="184"/>
      <c r="AN79" s="184"/>
      <c r="AO79" s="184"/>
      <c r="AP79" s="184"/>
      <c r="AQ79" s="184"/>
      <c r="AR79" s="184"/>
      <c r="AS79" s="184"/>
      <c r="AT79" s="184"/>
      <c r="AU79" s="184"/>
      <c r="AV79" s="184"/>
      <c r="AW79" s="184"/>
      <c r="AX79" s="184"/>
      <c r="AY79" s="184"/>
      <c r="AZ79" s="184"/>
      <c r="BA79" s="184"/>
      <c r="BB79" s="184"/>
      <c r="BC79" s="184"/>
      <c r="BD79" s="184"/>
      <c r="BE79" s="184"/>
      <c r="BF79" s="184"/>
      <c r="BG79" s="184"/>
      <c r="BH79" s="184"/>
      <c r="BI79" s="184"/>
      <c r="BJ79" s="184"/>
      <c r="BK79" s="184"/>
      <c r="BL79" s="184"/>
      <c r="BM79" s="184"/>
      <c r="BN79" s="184"/>
      <c r="BO79" s="184"/>
      <c r="BP79" s="184"/>
      <c r="BQ79" s="184"/>
      <c r="BR79" s="184"/>
      <c r="BS79" s="186">
        <v>1199748.5</v>
      </c>
      <c r="BT79" s="184">
        <v>1003765.58</v>
      </c>
      <c r="BU79" s="184"/>
      <c r="BV79" s="184"/>
      <c r="BW79" s="184"/>
      <c r="BX79" s="184"/>
      <c r="BY79" s="184"/>
      <c r="BZ79" s="184">
        <v>857993.39</v>
      </c>
      <c r="CA79" s="184"/>
      <c r="CB79" s="184"/>
      <c r="CC79" s="184"/>
      <c r="CD79" s="184">
        <v>776033.14</v>
      </c>
      <c r="CE79" s="184">
        <v>1229859.25</v>
      </c>
      <c r="CF79" s="184">
        <v>724929.01</v>
      </c>
      <c r="CG79" s="184"/>
      <c r="CH79" s="184"/>
      <c r="CI79" s="184"/>
      <c r="CJ79" s="184"/>
      <c r="CK79" s="184">
        <v>1272885.78</v>
      </c>
      <c r="CL79" s="184"/>
      <c r="CM79" s="184"/>
    </row>
    <row r="80" spans="1:91" ht="21" hidden="1">
      <c r="A80" s="120">
        <v>5</v>
      </c>
      <c r="B80" s="220" t="s">
        <v>797</v>
      </c>
      <c r="C80" s="136" t="s">
        <v>422</v>
      </c>
      <c r="D80" s="184">
        <v>27779611.949999999</v>
      </c>
      <c r="E80" s="184"/>
      <c r="F80" s="184">
        <v>45297</v>
      </c>
      <c r="G80" s="184">
        <v>34132.22</v>
      </c>
      <c r="H80" s="184"/>
      <c r="I80" s="184"/>
      <c r="J80" s="184">
        <v>121131.7</v>
      </c>
      <c r="K80" s="184">
        <v>43888.67</v>
      </c>
      <c r="L80" s="184"/>
      <c r="M80" s="184"/>
      <c r="N80" s="184">
        <v>92415.7</v>
      </c>
      <c r="O80" s="184"/>
      <c r="P80" s="184">
        <v>407400</v>
      </c>
      <c r="Q80" s="184">
        <v>339224.32000000001</v>
      </c>
      <c r="R80" s="184">
        <v>91821.19</v>
      </c>
      <c r="S80" s="184">
        <v>233022.86</v>
      </c>
      <c r="T80" s="184">
        <v>276613.21999999997</v>
      </c>
      <c r="U80" s="184">
        <v>68111.44</v>
      </c>
      <c r="V80" s="184">
        <v>321114.8</v>
      </c>
      <c r="W80" s="184">
        <v>76048.78</v>
      </c>
      <c r="X80" s="184">
        <v>36648476.729999997</v>
      </c>
      <c r="Y80" s="184">
        <v>121435.2</v>
      </c>
      <c r="Z80" s="184"/>
      <c r="AA80" s="184">
        <v>33017.040000000001</v>
      </c>
      <c r="AB80" s="184"/>
      <c r="AC80" s="184"/>
      <c r="AD80" s="184">
        <v>3406</v>
      </c>
      <c r="AE80" s="184"/>
      <c r="AF80" s="184"/>
      <c r="AG80" s="184">
        <v>107352.75</v>
      </c>
      <c r="AH80" s="184">
        <v>10230</v>
      </c>
      <c r="AI80" s="184"/>
      <c r="AJ80" s="184"/>
      <c r="AK80" s="184"/>
      <c r="AL80" s="184">
        <v>48048866.640000001</v>
      </c>
      <c r="AM80" s="184">
        <v>59996.03</v>
      </c>
      <c r="AN80" s="184">
        <v>24436.26</v>
      </c>
      <c r="AO80" s="184"/>
      <c r="AP80" s="184"/>
      <c r="AQ80" s="184"/>
      <c r="AR80" s="184">
        <v>48947.519999999997</v>
      </c>
      <c r="AS80" s="184"/>
      <c r="AT80" s="184"/>
      <c r="AU80" s="184">
        <v>79277</v>
      </c>
      <c r="AV80" s="184"/>
      <c r="AW80" s="184">
        <v>155954.42000000001</v>
      </c>
      <c r="AX80" s="184">
        <v>32401.72</v>
      </c>
      <c r="AY80" s="184">
        <v>126278.56</v>
      </c>
      <c r="AZ80" s="184">
        <v>190029.64</v>
      </c>
      <c r="BA80" s="184">
        <v>139166.72</v>
      </c>
      <c r="BB80" s="184">
        <v>3387403.48</v>
      </c>
      <c r="BC80" s="184">
        <v>9409.41</v>
      </c>
      <c r="BD80" s="184">
        <v>11145683.109999999</v>
      </c>
      <c r="BE80" s="184">
        <v>209910.39999999999</v>
      </c>
      <c r="BF80" s="184">
        <v>42440.75</v>
      </c>
      <c r="BG80" s="184">
        <v>9174.34</v>
      </c>
      <c r="BH80" s="184">
        <v>2055023.11</v>
      </c>
      <c r="BI80" s="184"/>
      <c r="BJ80" s="184"/>
      <c r="BK80" s="184"/>
      <c r="BL80" s="184"/>
      <c r="BM80" s="184">
        <v>15206027.48</v>
      </c>
      <c r="BN80" s="184"/>
      <c r="BO80" s="184"/>
      <c r="BP80" s="184">
        <v>162.87</v>
      </c>
      <c r="BQ80" s="184"/>
      <c r="BR80" s="184">
        <v>2805</v>
      </c>
      <c r="BS80" s="184">
        <v>25787938.02</v>
      </c>
      <c r="BT80" s="184"/>
      <c r="BU80" s="184">
        <v>1249796.8899999999</v>
      </c>
      <c r="BV80" s="184">
        <v>7363790.9199999999</v>
      </c>
      <c r="BW80" s="184">
        <v>59897.56</v>
      </c>
      <c r="BX80" s="184">
        <v>72208</v>
      </c>
      <c r="BY80" s="184"/>
      <c r="BZ80" s="184">
        <v>32848</v>
      </c>
      <c r="CA80" s="184">
        <v>24896</v>
      </c>
      <c r="CB80" s="184">
        <v>241594.35</v>
      </c>
      <c r="CC80" s="184">
        <v>161268.6</v>
      </c>
      <c r="CD80" s="184">
        <v>3894540.68</v>
      </c>
      <c r="CE80" s="184">
        <v>812095.44</v>
      </c>
      <c r="CF80" s="184">
        <v>673561.86</v>
      </c>
      <c r="CG80" s="184">
        <v>103505</v>
      </c>
      <c r="CH80" s="184"/>
      <c r="CI80" s="184">
        <v>72759</v>
      </c>
      <c r="CJ80" s="184">
        <v>303121.5</v>
      </c>
      <c r="CK80" s="184">
        <v>3495537.61</v>
      </c>
      <c r="CL80" s="184">
        <v>277109</v>
      </c>
      <c r="CM80" s="184">
        <v>74070.59</v>
      </c>
    </row>
    <row r="81" spans="1:91" ht="21" hidden="1">
      <c r="A81" s="120">
        <v>5</v>
      </c>
      <c r="B81" s="220" t="s">
        <v>798</v>
      </c>
      <c r="C81" s="136" t="s">
        <v>1222</v>
      </c>
      <c r="D81" s="184">
        <v>19184249</v>
      </c>
      <c r="E81" s="184">
        <v>903682</v>
      </c>
      <c r="F81" s="184">
        <v>1258322</v>
      </c>
      <c r="G81" s="184">
        <v>1247094.58</v>
      </c>
      <c r="H81" s="184">
        <v>388706</v>
      </c>
      <c r="I81" s="184">
        <v>1312530.53</v>
      </c>
      <c r="J81" s="184">
        <v>1302264.2</v>
      </c>
      <c r="K81" s="184">
        <v>1922735.71</v>
      </c>
      <c r="L81" s="184">
        <v>759672.03</v>
      </c>
      <c r="M81" s="184">
        <v>1271711.3</v>
      </c>
      <c r="N81" s="184">
        <v>2851696</v>
      </c>
      <c r="O81" s="184">
        <v>364014.24</v>
      </c>
      <c r="P81" s="184">
        <v>10512315.800000001</v>
      </c>
      <c r="Q81" s="184">
        <v>1233419.72</v>
      </c>
      <c r="R81" s="184">
        <v>1312222.7</v>
      </c>
      <c r="S81" s="184">
        <v>2315301.5</v>
      </c>
      <c r="T81" s="184">
        <v>1683540.25</v>
      </c>
      <c r="U81" s="184">
        <v>1315378.3600000001</v>
      </c>
      <c r="V81" s="184">
        <v>1267648.43</v>
      </c>
      <c r="W81" s="184">
        <v>840395</v>
      </c>
      <c r="X81" s="184">
        <v>28877123.18</v>
      </c>
      <c r="Y81" s="184">
        <v>978468.7</v>
      </c>
      <c r="Z81" s="184">
        <v>1826579</v>
      </c>
      <c r="AA81" s="184">
        <v>1241059.47</v>
      </c>
      <c r="AB81" s="184">
        <v>494351.5</v>
      </c>
      <c r="AC81" s="184">
        <v>1243015.5</v>
      </c>
      <c r="AD81" s="184">
        <v>753620</v>
      </c>
      <c r="AE81" s="184">
        <v>3076465</v>
      </c>
      <c r="AF81" s="184">
        <v>718790.08</v>
      </c>
      <c r="AG81" s="184">
        <v>793727.86</v>
      </c>
      <c r="AH81" s="184">
        <v>766642.6</v>
      </c>
      <c r="AI81" s="184">
        <v>1784560.95</v>
      </c>
      <c r="AJ81" s="184">
        <v>1210004.58</v>
      </c>
      <c r="AK81" s="184">
        <v>891433.7</v>
      </c>
      <c r="AL81" s="184">
        <v>49209849.479999997</v>
      </c>
      <c r="AM81" s="184">
        <v>1180012</v>
      </c>
      <c r="AN81" s="184">
        <v>896383.75</v>
      </c>
      <c r="AO81" s="184">
        <v>2923142.44</v>
      </c>
      <c r="AP81" s="184">
        <v>3448584.5</v>
      </c>
      <c r="AQ81" s="184">
        <v>897004</v>
      </c>
      <c r="AR81" s="184">
        <v>572294.43999999994</v>
      </c>
      <c r="AS81" s="184">
        <v>6244040.7800000003</v>
      </c>
      <c r="AT81" s="184">
        <v>1370358.3</v>
      </c>
      <c r="AU81" s="184">
        <v>2493296.38</v>
      </c>
      <c r="AV81" s="184">
        <v>1885272.63</v>
      </c>
      <c r="AW81" s="184">
        <v>945536.15</v>
      </c>
      <c r="AX81" s="184">
        <v>808316.75</v>
      </c>
      <c r="AY81" s="184">
        <v>1129977.04</v>
      </c>
      <c r="AZ81" s="184">
        <v>1006858.15</v>
      </c>
      <c r="BA81" s="184">
        <v>1354601</v>
      </c>
      <c r="BB81" s="184">
        <v>7768371.5</v>
      </c>
      <c r="BC81" s="184">
        <v>1172531</v>
      </c>
      <c r="BD81" s="184">
        <v>35312230.600000001</v>
      </c>
      <c r="BE81" s="184">
        <v>2518129.25</v>
      </c>
      <c r="BF81" s="184">
        <v>1097240.25</v>
      </c>
      <c r="BG81" s="184">
        <v>684617.8</v>
      </c>
      <c r="BH81" s="184">
        <v>5827740.5</v>
      </c>
      <c r="BI81" s="184">
        <v>773326</v>
      </c>
      <c r="BJ81" s="184">
        <v>351589.15</v>
      </c>
      <c r="BK81" s="184">
        <v>714106.15</v>
      </c>
      <c r="BL81" s="184">
        <v>922089.25</v>
      </c>
      <c r="BM81" s="184">
        <v>17882802.600000001</v>
      </c>
      <c r="BN81" s="184">
        <v>2682200</v>
      </c>
      <c r="BO81" s="184">
        <v>1234171</v>
      </c>
      <c r="BP81" s="184">
        <v>2080302.86</v>
      </c>
      <c r="BQ81" s="184">
        <v>1169002.1399999999</v>
      </c>
      <c r="BR81" s="184">
        <v>955920.98</v>
      </c>
      <c r="BS81" s="184">
        <v>86363103.909999996</v>
      </c>
      <c r="BT81" s="184">
        <v>2526809</v>
      </c>
      <c r="BU81" s="184">
        <v>1451827.65</v>
      </c>
      <c r="BV81" s="184">
        <v>9057077</v>
      </c>
      <c r="BW81" s="184">
        <v>607632</v>
      </c>
      <c r="BX81" s="184">
        <v>851534.5</v>
      </c>
      <c r="BY81" s="184">
        <v>4315764.67</v>
      </c>
      <c r="BZ81" s="184">
        <v>706016.44</v>
      </c>
      <c r="CA81" s="184">
        <v>1017905</v>
      </c>
      <c r="CB81" s="184">
        <v>1014220</v>
      </c>
      <c r="CC81" s="184">
        <v>1332355</v>
      </c>
      <c r="CD81" s="184">
        <v>2740289.75</v>
      </c>
      <c r="CE81" s="184">
        <v>1391535.8</v>
      </c>
      <c r="CF81" s="184">
        <v>2606514.5699999998</v>
      </c>
      <c r="CG81" s="184">
        <v>759774</v>
      </c>
      <c r="CH81" s="184">
        <v>793587.89</v>
      </c>
      <c r="CI81" s="184">
        <v>696659.25</v>
      </c>
      <c r="CJ81" s="184">
        <v>832249.1</v>
      </c>
      <c r="CK81" s="184">
        <v>3386140.5</v>
      </c>
      <c r="CL81" s="184">
        <v>715003.3</v>
      </c>
      <c r="CM81" s="184">
        <v>920423.13</v>
      </c>
    </row>
    <row r="82" spans="1:91" ht="21" hidden="1">
      <c r="A82" s="120">
        <v>5</v>
      </c>
      <c r="B82" s="220" t="s">
        <v>799</v>
      </c>
      <c r="C82" s="136" t="s">
        <v>1223</v>
      </c>
      <c r="D82" s="184">
        <v>19997958.73</v>
      </c>
      <c r="E82" s="184">
        <v>131248.5</v>
      </c>
      <c r="F82" s="184">
        <v>294853.5</v>
      </c>
      <c r="G82" s="184">
        <v>284477.5</v>
      </c>
      <c r="H82" s="184">
        <v>79376.800000000003</v>
      </c>
      <c r="I82" s="184">
        <v>315111</v>
      </c>
      <c r="J82" s="184">
        <v>397921.5</v>
      </c>
      <c r="K82" s="184">
        <v>820364.85</v>
      </c>
      <c r="L82" s="184">
        <v>128215.18</v>
      </c>
      <c r="M82" s="184">
        <v>315365.40000000002</v>
      </c>
      <c r="N82" s="184">
        <v>2309463</v>
      </c>
      <c r="O82" s="184">
        <v>47779.25</v>
      </c>
      <c r="P82" s="184">
        <v>6807693.25</v>
      </c>
      <c r="Q82" s="184">
        <v>257589.34</v>
      </c>
      <c r="R82" s="184">
        <v>415476.25</v>
      </c>
      <c r="S82" s="184">
        <v>1718042.25</v>
      </c>
      <c r="T82" s="184">
        <v>375406.25</v>
      </c>
      <c r="U82" s="184">
        <v>373928.4</v>
      </c>
      <c r="V82" s="184">
        <v>333180.27</v>
      </c>
      <c r="W82" s="184">
        <v>43705.5</v>
      </c>
      <c r="X82" s="184">
        <v>25400921.23</v>
      </c>
      <c r="Y82" s="184">
        <v>390111.5</v>
      </c>
      <c r="Z82" s="184">
        <v>718569.25</v>
      </c>
      <c r="AA82" s="184">
        <v>276220.14</v>
      </c>
      <c r="AB82" s="184">
        <v>117481.75</v>
      </c>
      <c r="AC82" s="184">
        <v>366259.75</v>
      </c>
      <c r="AD82" s="184">
        <v>196639</v>
      </c>
      <c r="AE82" s="184">
        <v>2265195</v>
      </c>
      <c r="AF82" s="184">
        <v>413413.25</v>
      </c>
      <c r="AG82" s="184">
        <v>302115.31</v>
      </c>
      <c r="AH82" s="184">
        <v>271374.89</v>
      </c>
      <c r="AI82" s="184">
        <v>869348.3</v>
      </c>
      <c r="AJ82" s="184">
        <v>335188.03999999998</v>
      </c>
      <c r="AK82" s="184">
        <v>350666.5</v>
      </c>
      <c r="AL82" s="184">
        <v>44930245.829999998</v>
      </c>
      <c r="AM82" s="184">
        <v>179322</v>
      </c>
      <c r="AN82" s="184">
        <v>115751</v>
      </c>
      <c r="AO82" s="184">
        <v>1123207.4099999999</v>
      </c>
      <c r="AP82" s="184">
        <v>3346819.6</v>
      </c>
      <c r="AQ82" s="184">
        <v>230047</v>
      </c>
      <c r="AR82" s="184">
        <v>147902.5</v>
      </c>
      <c r="AS82" s="184">
        <v>6365465.6900000004</v>
      </c>
      <c r="AT82" s="184">
        <v>769252.78</v>
      </c>
      <c r="AU82" s="184">
        <v>476159.14</v>
      </c>
      <c r="AV82" s="184">
        <v>689556.78</v>
      </c>
      <c r="AW82" s="184">
        <v>224054.25</v>
      </c>
      <c r="AX82" s="184">
        <v>293495</v>
      </c>
      <c r="AY82" s="184">
        <v>333857.38</v>
      </c>
      <c r="AZ82" s="184">
        <v>128226.85</v>
      </c>
      <c r="BA82" s="184">
        <v>273610</v>
      </c>
      <c r="BB82" s="184">
        <v>5677340.6500000004</v>
      </c>
      <c r="BC82" s="184">
        <v>327691</v>
      </c>
      <c r="BD82" s="184">
        <v>23048002.600000001</v>
      </c>
      <c r="BE82" s="184">
        <v>1946841.7</v>
      </c>
      <c r="BF82" s="184">
        <v>457063.25</v>
      </c>
      <c r="BG82" s="184">
        <v>248831.5</v>
      </c>
      <c r="BH82" s="184">
        <v>7630409</v>
      </c>
      <c r="BI82" s="184">
        <v>498247.5</v>
      </c>
      <c r="BJ82" s="184">
        <v>56020.37</v>
      </c>
      <c r="BK82" s="184">
        <v>99143.5</v>
      </c>
      <c r="BL82" s="184">
        <v>251693.75</v>
      </c>
      <c r="BM82" s="184">
        <v>11332331.75</v>
      </c>
      <c r="BN82" s="184">
        <v>979304.9</v>
      </c>
      <c r="BO82" s="184">
        <v>364541.15</v>
      </c>
      <c r="BP82" s="184">
        <v>1259594</v>
      </c>
      <c r="BQ82" s="184">
        <v>230909.4</v>
      </c>
      <c r="BR82" s="184">
        <v>285367</v>
      </c>
      <c r="BS82" s="184">
        <v>99622857.120000005</v>
      </c>
      <c r="BT82" s="184">
        <v>814563</v>
      </c>
      <c r="BU82" s="184">
        <v>590657.51</v>
      </c>
      <c r="BV82" s="184">
        <v>11282970</v>
      </c>
      <c r="BW82" s="184">
        <v>4355</v>
      </c>
      <c r="BX82" s="184">
        <v>516569.5</v>
      </c>
      <c r="BY82" s="184">
        <v>3243010.31</v>
      </c>
      <c r="BZ82" s="184">
        <v>166240.04999999999</v>
      </c>
      <c r="CA82" s="184">
        <v>184061</v>
      </c>
      <c r="CB82" s="184">
        <v>336918</v>
      </c>
      <c r="CC82" s="184">
        <v>653503</v>
      </c>
      <c r="CD82" s="184">
        <v>2721076.25</v>
      </c>
      <c r="CE82" s="184">
        <v>669584.44999999995</v>
      </c>
      <c r="CF82" s="184">
        <v>1342860</v>
      </c>
      <c r="CG82" s="184">
        <v>109236</v>
      </c>
      <c r="CH82" s="184">
        <v>187674.5</v>
      </c>
      <c r="CI82" s="184">
        <v>195976.75</v>
      </c>
      <c r="CJ82" s="184">
        <v>303450.05</v>
      </c>
      <c r="CK82" s="184">
        <v>3170054.75</v>
      </c>
      <c r="CL82" s="184">
        <v>165561.65</v>
      </c>
      <c r="CM82" s="184">
        <v>201734.5</v>
      </c>
    </row>
    <row r="83" spans="1:91" s="139" customFormat="1" ht="21" hidden="1">
      <c r="A83" s="137">
        <v>5</v>
      </c>
      <c r="B83" s="221" t="s">
        <v>800</v>
      </c>
      <c r="C83" s="138" t="s">
        <v>1224</v>
      </c>
      <c r="D83" s="185">
        <v>20595.75</v>
      </c>
      <c r="E83" s="185">
        <v>1802.25</v>
      </c>
      <c r="F83" s="185"/>
      <c r="G83" s="185"/>
      <c r="H83" s="185"/>
      <c r="I83" s="185"/>
      <c r="J83" s="185"/>
      <c r="K83" s="185"/>
      <c r="L83" s="185"/>
      <c r="M83" s="185"/>
      <c r="N83" s="185"/>
      <c r="O83" s="185">
        <v>21162</v>
      </c>
      <c r="P83" s="185">
        <v>7880</v>
      </c>
      <c r="Q83" s="185"/>
      <c r="R83" s="185"/>
      <c r="S83" s="185"/>
      <c r="T83" s="185"/>
      <c r="U83" s="185"/>
      <c r="V83" s="185"/>
      <c r="W83" s="185"/>
      <c r="X83" s="185">
        <v>1812.5</v>
      </c>
      <c r="Y83" s="185"/>
      <c r="Z83" s="185"/>
      <c r="AA83" s="185"/>
      <c r="AB83" s="185"/>
      <c r="AC83" s="185"/>
      <c r="AD83" s="185"/>
      <c r="AE83" s="185"/>
      <c r="AF83" s="185"/>
      <c r="AG83" s="185">
        <v>9564.25</v>
      </c>
      <c r="AH83" s="185"/>
      <c r="AI83" s="185">
        <v>17778</v>
      </c>
      <c r="AJ83" s="185"/>
      <c r="AK83" s="185"/>
      <c r="AL83" s="185">
        <v>3170194.25</v>
      </c>
      <c r="AM83" s="185">
        <v>150</v>
      </c>
      <c r="AN83" s="185">
        <v>9953</v>
      </c>
      <c r="AO83" s="185"/>
      <c r="AP83" s="185">
        <v>62305</v>
      </c>
      <c r="AQ83" s="185">
        <v>80793.5</v>
      </c>
      <c r="AR83" s="185">
        <v>24317.5</v>
      </c>
      <c r="AS83" s="185"/>
      <c r="AT83" s="185"/>
      <c r="AU83" s="185"/>
      <c r="AV83" s="185"/>
      <c r="AW83" s="185"/>
      <c r="AX83" s="185">
        <v>14485</v>
      </c>
      <c r="AY83" s="185">
        <v>24084</v>
      </c>
      <c r="AZ83" s="185"/>
      <c r="BA83" s="185"/>
      <c r="BB83" s="185">
        <v>70371.5</v>
      </c>
      <c r="BC83" s="185">
        <v>52116.85</v>
      </c>
      <c r="BD83" s="185">
        <v>739932.75</v>
      </c>
      <c r="BE83" s="185"/>
      <c r="BF83" s="185"/>
      <c r="BG83" s="185">
        <v>51439.75</v>
      </c>
      <c r="BH83" s="185">
        <v>120499.75</v>
      </c>
      <c r="BI83" s="185"/>
      <c r="BJ83" s="185">
        <v>7235.5</v>
      </c>
      <c r="BK83" s="185"/>
      <c r="BL83" s="185"/>
      <c r="BM83" s="185">
        <v>515</v>
      </c>
      <c r="BN83" s="185"/>
      <c r="BO83" s="185"/>
      <c r="BP83" s="185"/>
      <c r="BQ83" s="185"/>
      <c r="BR83" s="185"/>
      <c r="BS83" s="185">
        <v>2952697.01</v>
      </c>
      <c r="BT83" s="185"/>
      <c r="BU83" s="185"/>
      <c r="BV83" s="185"/>
      <c r="BW83" s="185"/>
      <c r="BX83" s="185"/>
      <c r="BY83" s="185"/>
      <c r="BZ83" s="185"/>
      <c r="CA83" s="185"/>
      <c r="CB83" s="185">
        <v>41391</v>
      </c>
      <c r="CC83" s="185">
        <v>24598</v>
      </c>
      <c r="CD83" s="185"/>
      <c r="CE83" s="185"/>
      <c r="CF83" s="185"/>
      <c r="CG83" s="185"/>
      <c r="CH83" s="185"/>
      <c r="CI83" s="185"/>
      <c r="CJ83" s="185"/>
      <c r="CK83" s="185"/>
      <c r="CL83" s="185"/>
      <c r="CM83" s="185">
        <v>10779.7</v>
      </c>
    </row>
    <row r="84" spans="1:91" ht="21" hidden="1">
      <c r="A84" s="120">
        <v>5</v>
      </c>
      <c r="B84" s="220" t="s">
        <v>801</v>
      </c>
      <c r="C84" s="140" t="s">
        <v>1225</v>
      </c>
      <c r="D84" s="184">
        <v>1534177.75</v>
      </c>
      <c r="E84" s="184">
        <v>6160.5</v>
      </c>
      <c r="F84" s="184"/>
      <c r="G84" s="184"/>
      <c r="H84" s="184"/>
      <c r="I84" s="184"/>
      <c r="J84" s="184"/>
      <c r="K84" s="184"/>
      <c r="L84" s="184"/>
      <c r="M84" s="184"/>
      <c r="N84" s="184"/>
      <c r="O84" s="184">
        <v>27239</v>
      </c>
      <c r="P84" s="184">
        <v>194055.25</v>
      </c>
      <c r="Q84" s="184"/>
      <c r="R84" s="184"/>
      <c r="S84" s="184"/>
      <c r="T84" s="184"/>
      <c r="U84" s="184">
        <v>1760</v>
      </c>
      <c r="V84" s="184"/>
      <c r="W84" s="184"/>
      <c r="X84" s="184">
        <v>401327.07</v>
      </c>
      <c r="Y84" s="184"/>
      <c r="Z84" s="184"/>
      <c r="AA84" s="184"/>
      <c r="AB84" s="184">
        <v>1737</v>
      </c>
      <c r="AC84" s="184">
        <v>54437</v>
      </c>
      <c r="AD84" s="184">
        <v>1929</v>
      </c>
      <c r="AE84" s="184">
        <v>342196</v>
      </c>
      <c r="AF84" s="184"/>
      <c r="AG84" s="184">
        <v>7992.25</v>
      </c>
      <c r="AH84" s="184"/>
      <c r="AI84" s="184">
        <v>77690.3</v>
      </c>
      <c r="AJ84" s="184">
        <v>27682</v>
      </c>
      <c r="AK84" s="184"/>
      <c r="AL84" s="184">
        <v>14606363.970000001</v>
      </c>
      <c r="AM84" s="184">
        <v>33520</v>
      </c>
      <c r="AN84" s="184">
        <v>41928.5</v>
      </c>
      <c r="AO84" s="184"/>
      <c r="AP84" s="184">
        <v>42132.1</v>
      </c>
      <c r="AQ84" s="184">
        <v>20936</v>
      </c>
      <c r="AR84" s="184">
        <v>34667.5</v>
      </c>
      <c r="AS84" s="184">
        <v>678883.16</v>
      </c>
      <c r="AT84" s="184"/>
      <c r="AU84" s="184"/>
      <c r="AV84" s="184">
        <v>16029.83</v>
      </c>
      <c r="AW84" s="184">
        <v>55974.5</v>
      </c>
      <c r="AX84" s="184"/>
      <c r="AY84" s="184">
        <v>64833</v>
      </c>
      <c r="AZ84" s="184"/>
      <c r="BA84" s="184"/>
      <c r="BB84" s="184">
        <v>340592.75</v>
      </c>
      <c r="BC84" s="184">
        <v>74670.3</v>
      </c>
      <c r="BD84" s="184">
        <v>4578009.5</v>
      </c>
      <c r="BE84" s="184">
        <v>30094</v>
      </c>
      <c r="BF84" s="184">
        <v>2062.5</v>
      </c>
      <c r="BG84" s="184"/>
      <c r="BH84" s="184">
        <v>986120</v>
      </c>
      <c r="BI84" s="184"/>
      <c r="BJ84" s="184"/>
      <c r="BK84" s="184"/>
      <c r="BL84" s="184"/>
      <c r="BM84" s="184">
        <v>502656.25</v>
      </c>
      <c r="BN84" s="184"/>
      <c r="BO84" s="184">
        <v>26224.75</v>
      </c>
      <c r="BP84" s="184"/>
      <c r="BQ84" s="184">
        <v>54640.98</v>
      </c>
      <c r="BR84" s="184"/>
      <c r="BS84" s="184">
        <v>23938045.199999999</v>
      </c>
      <c r="BT84" s="184">
        <v>139786</v>
      </c>
      <c r="BU84" s="184"/>
      <c r="BV84" s="184">
        <v>251154</v>
      </c>
      <c r="BW84" s="184"/>
      <c r="BX84" s="184"/>
      <c r="BY84" s="184">
        <v>226995.35</v>
      </c>
      <c r="BZ84" s="184">
        <v>82988.05</v>
      </c>
      <c r="CA84" s="184"/>
      <c r="CB84" s="184"/>
      <c r="CC84" s="184">
        <v>167092.20000000001</v>
      </c>
      <c r="CD84" s="184">
        <v>53260.75</v>
      </c>
      <c r="CE84" s="184"/>
      <c r="CF84" s="184">
        <v>46303</v>
      </c>
      <c r="CG84" s="184">
        <v>14318</v>
      </c>
      <c r="CH84" s="184"/>
      <c r="CI84" s="184"/>
      <c r="CJ84" s="184"/>
      <c r="CK84" s="184">
        <v>93606.5</v>
      </c>
      <c r="CL84" s="184"/>
      <c r="CM84" s="184">
        <v>25701.85</v>
      </c>
    </row>
    <row r="85" spans="1:91" ht="21" hidden="1">
      <c r="A85" s="120">
        <v>5</v>
      </c>
      <c r="B85" s="220" t="s">
        <v>802</v>
      </c>
      <c r="C85" s="140" t="s">
        <v>1226</v>
      </c>
      <c r="D85" s="184">
        <v>1877</v>
      </c>
      <c r="E85" s="184"/>
      <c r="F85" s="184"/>
      <c r="G85" s="184"/>
      <c r="H85" s="184"/>
      <c r="I85" s="184">
        <v>3623</v>
      </c>
      <c r="J85" s="184"/>
      <c r="K85" s="184"/>
      <c r="L85" s="184"/>
      <c r="M85" s="184"/>
      <c r="N85" s="184"/>
      <c r="O85" s="184"/>
      <c r="P85" s="184"/>
      <c r="Q85" s="184"/>
      <c r="R85" s="184"/>
      <c r="S85" s="184"/>
      <c r="T85" s="184"/>
      <c r="U85" s="184"/>
      <c r="V85" s="184"/>
      <c r="W85" s="184"/>
      <c r="X85" s="184"/>
      <c r="Y85" s="184"/>
      <c r="Z85" s="184"/>
      <c r="AA85" s="184"/>
      <c r="AB85" s="184"/>
      <c r="AC85" s="184"/>
      <c r="AD85" s="184"/>
      <c r="AE85" s="184"/>
      <c r="AF85" s="184"/>
      <c r="AG85" s="184"/>
      <c r="AH85" s="184"/>
      <c r="AI85" s="184">
        <v>2163</v>
      </c>
      <c r="AJ85" s="184"/>
      <c r="AK85" s="184"/>
      <c r="AL85" s="184">
        <v>26181</v>
      </c>
      <c r="AM85" s="184"/>
      <c r="AN85" s="184"/>
      <c r="AO85" s="184"/>
      <c r="AP85" s="184"/>
      <c r="AQ85" s="184"/>
      <c r="AR85" s="184"/>
      <c r="AS85" s="184"/>
      <c r="AT85" s="184"/>
      <c r="AU85" s="184"/>
      <c r="AV85" s="184"/>
      <c r="AW85" s="184"/>
      <c r="AX85" s="184"/>
      <c r="AY85" s="184">
        <v>100</v>
      </c>
      <c r="AZ85" s="184"/>
      <c r="BA85" s="184"/>
      <c r="BB85" s="184">
        <v>38848</v>
      </c>
      <c r="BC85" s="184"/>
      <c r="BD85" s="184"/>
      <c r="BE85" s="184"/>
      <c r="BF85" s="184"/>
      <c r="BG85" s="184"/>
      <c r="BH85" s="184"/>
      <c r="BI85" s="184"/>
      <c r="BJ85" s="184"/>
      <c r="BK85" s="184"/>
      <c r="BL85" s="184"/>
      <c r="BM85" s="184"/>
      <c r="BN85" s="184"/>
      <c r="BO85" s="184"/>
      <c r="BP85" s="184"/>
      <c r="BQ85" s="184"/>
      <c r="BR85" s="184"/>
      <c r="BS85" s="186">
        <v>483269</v>
      </c>
      <c r="BT85" s="186"/>
      <c r="BU85" s="184"/>
      <c r="BV85" s="186"/>
      <c r="BW85" s="184"/>
      <c r="BX85" s="184"/>
      <c r="BY85" s="186"/>
      <c r="BZ85" s="184"/>
      <c r="CA85" s="184"/>
      <c r="CB85" s="184"/>
      <c r="CC85" s="184"/>
      <c r="CD85" s="186"/>
      <c r="CE85" s="184"/>
      <c r="CF85" s="184"/>
      <c r="CG85" s="184"/>
      <c r="CH85" s="184"/>
      <c r="CI85" s="184"/>
      <c r="CJ85" s="184"/>
      <c r="CK85" s="186"/>
      <c r="CL85" s="184"/>
      <c r="CM85" s="186"/>
    </row>
    <row r="86" spans="1:91" ht="21" hidden="1">
      <c r="A86" s="120">
        <v>5</v>
      </c>
      <c r="B86" s="220" t="s">
        <v>803</v>
      </c>
      <c r="C86" s="140" t="s">
        <v>1227</v>
      </c>
      <c r="D86" s="184">
        <v>115911</v>
      </c>
      <c r="E86" s="184"/>
      <c r="F86" s="184"/>
      <c r="G86" s="184"/>
      <c r="H86" s="184"/>
      <c r="I86" s="184"/>
      <c r="J86" s="184"/>
      <c r="K86" s="184"/>
      <c r="L86" s="184"/>
      <c r="M86" s="184"/>
      <c r="N86" s="184"/>
      <c r="O86" s="184"/>
      <c r="P86" s="184"/>
      <c r="Q86" s="184"/>
      <c r="R86" s="184"/>
      <c r="S86" s="184"/>
      <c r="T86" s="184"/>
      <c r="U86" s="184"/>
      <c r="V86" s="184"/>
      <c r="W86" s="184"/>
      <c r="X86" s="184">
        <v>80915.75</v>
      </c>
      <c r="Y86" s="184">
        <v>37411.25</v>
      </c>
      <c r="Z86" s="184"/>
      <c r="AA86" s="184"/>
      <c r="AB86" s="184"/>
      <c r="AC86" s="184"/>
      <c r="AD86" s="184"/>
      <c r="AE86" s="184"/>
      <c r="AF86" s="184"/>
      <c r="AG86" s="184"/>
      <c r="AH86" s="184"/>
      <c r="AI86" s="184">
        <v>18183.2</v>
      </c>
      <c r="AJ86" s="184"/>
      <c r="AK86" s="184"/>
      <c r="AL86" s="184">
        <v>2536469.5</v>
      </c>
      <c r="AM86" s="184"/>
      <c r="AN86" s="184"/>
      <c r="AO86" s="184"/>
      <c r="AP86" s="184"/>
      <c r="AQ86" s="184"/>
      <c r="AR86" s="184"/>
      <c r="AS86" s="184"/>
      <c r="AT86" s="184"/>
      <c r="AU86" s="184"/>
      <c r="AV86" s="184">
        <v>6076.46</v>
      </c>
      <c r="AW86" s="184"/>
      <c r="AX86" s="184"/>
      <c r="AY86" s="184"/>
      <c r="AZ86" s="184"/>
      <c r="BA86" s="184"/>
      <c r="BB86" s="184">
        <v>93315.5</v>
      </c>
      <c r="BC86" s="184"/>
      <c r="BD86" s="184"/>
      <c r="BE86" s="184"/>
      <c r="BF86" s="184"/>
      <c r="BG86" s="184"/>
      <c r="BH86" s="184"/>
      <c r="BI86" s="184"/>
      <c r="BJ86" s="184"/>
      <c r="BK86" s="184"/>
      <c r="BL86" s="184"/>
      <c r="BM86" s="184"/>
      <c r="BN86" s="184"/>
      <c r="BO86" s="184"/>
      <c r="BP86" s="184"/>
      <c r="BQ86" s="184"/>
      <c r="BR86" s="184"/>
      <c r="BS86" s="184">
        <v>5142734</v>
      </c>
      <c r="BT86" s="184"/>
      <c r="BU86" s="184"/>
      <c r="BV86" s="184">
        <v>338399</v>
      </c>
      <c r="BW86" s="184"/>
      <c r="BX86" s="184"/>
      <c r="BY86" s="184"/>
      <c r="BZ86" s="184"/>
      <c r="CA86" s="184"/>
      <c r="CB86" s="184">
        <v>4458</v>
      </c>
      <c r="CC86" s="184"/>
      <c r="CD86" s="184"/>
      <c r="CE86" s="184">
        <v>17242.400000000001</v>
      </c>
      <c r="CF86" s="184"/>
      <c r="CG86" s="184"/>
      <c r="CH86" s="184"/>
      <c r="CI86" s="184"/>
      <c r="CJ86" s="184"/>
      <c r="CK86" s="184"/>
      <c r="CL86" s="184"/>
      <c r="CM86" s="184"/>
    </row>
    <row r="87" spans="1:91" ht="21" hidden="1">
      <c r="A87" s="120">
        <v>5</v>
      </c>
      <c r="B87" s="220" t="s">
        <v>804</v>
      </c>
      <c r="C87" s="140" t="s">
        <v>423</v>
      </c>
      <c r="D87" s="184">
        <v>1898875.74</v>
      </c>
      <c r="E87" s="184">
        <v>81555</v>
      </c>
      <c r="F87" s="184">
        <v>212568.8</v>
      </c>
      <c r="G87" s="184">
        <v>78450.990000000005</v>
      </c>
      <c r="H87" s="184">
        <v>56176</v>
      </c>
      <c r="I87" s="184">
        <v>235781.3</v>
      </c>
      <c r="J87" s="184">
        <v>105168.5</v>
      </c>
      <c r="K87" s="184">
        <v>237241.55</v>
      </c>
      <c r="L87" s="184">
        <v>119414.55</v>
      </c>
      <c r="M87" s="184">
        <v>189777.5</v>
      </c>
      <c r="N87" s="184">
        <v>385371.6</v>
      </c>
      <c r="O87" s="184">
        <v>51697.279999999999</v>
      </c>
      <c r="P87" s="184">
        <v>1834119.4</v>
      </c>
      <c r="Q87" s="184">
        <v>55970</v>
      </c>
      <c r="R87" s="184">
        <v>256617.2</v>
      </c>
      <c r="S87" s="184">
        <v>129283.5</v>
      </c>
      <c r="T87" s="184">
        <v>96262.25</v>
      </c>
      <c r="U87" s="184">
        <v>192544.5</v>
      </c>
      <c r="V87" s="184">
        <v>166440</v>
      </c>
      <c r="W87" s="184">
        <v>58969.5</v>
      </c>
      <c r="X87" s="184">
        <v>2161845.96</v>
      </c>
      <c r="Y87" s="184">
        <v>195572.85</v>
      </c>
      <c r="Z87" s="184">
        <v>219326</v>
      </c>
      <c r="AA87" s="184">
        <v>152430</v>
      </c>
      <c r="AB87" s="184">
        <v>82414</v>
      </c>
      <c r="AC87" s="184">
        <v>224646.2</v>
      </c>
      <c r="AD87" s="184">
        <v>72184</v>
      </c>
      <c r="AE87" s="184">
        <v>559297</v>
      </c>
      <c r="AF87" s="184">
        <v>126187.75</v>
      </c>
      <c r="AG87" s="184">
        <v>406591.35</v>
      </c>
      <c r="AH87" s="184">
        <v>179511.15</v>
      </c>
      <c r="AI87" s="184">
        <v>355711.5</v>
      </c>
      <c r="AJ87" s="184">
        <v>167707</v>
      </c>
      <c r="AK87" s="184">
        <v>132694</v>
      </c>
      <c r="AL87" s="184">
        <v>6450749.9299999997</v>
      </c>
      <c r="AM87" s="184">
        <v>129561</v>
      </c>
      <c r="AN87" s="184">
        <v>87282</v>
      </c>
      <c r="AO87" s="184">
        <v>335960.33</v>
      </c>
      <c r="AP87" s="184">
        <v>448228.5</v>
      </c>
      <c r="AQ87" s="184">
        <v>403911</v>
      </c>
      <c r="AR87" s="184">
        <v>35315</v>
      </c>
      <c r="AS87" s="184">
        <v>587486.30000000005</v>
      </c>
      <c r="AT87" s="184">
        <v>132550.75</v>
      </c>
      <c r="AU87" s="184">
        <v>93560.71</v>
      </c>
      <c r="AV87" s="184">
        <v>320330.11</v>
      </c>
      <c r="AW87" s="184">
        <v>113002.4</v>
      </c>
      <c r="AX87" s="184">
        <v>208138.25</v>
      </c>
      <c r="AY87" s="184">
        <v>149496.54</v>
      </c>
      <c r="AZ87" s="184">
        <v>58917</v>
      </c>
      <c r="BA87" s="184">
        <v>140370</v>
      </c>
      <c r="BB87" s="184">
        <v>937176.62</v>
      </c>
      <c r="BC87" s="184">
        <v>94098.5</v>
      </c>
      <c r="BD87" s="184">
        <v>2463771.9500000002</v>
      </c>
      <c r="BE87" s="184">
        <v>183450.9</v>
      </c>
      <c r="BF87" s="184">
        <v>328865.5</v>
      </c>
      <c r="BG87" s="184">
        <v>58201.5</v>
      </c>
      <c r="BH87" s="184">
        <v>850565.25</v>
      </c>
      <c r="BI87" s="184">
        <v>123830.5</v>
      </c>
      <c r="BJ87" s="184">
        <v>84148</v>
      </c>
      <c r="BK87" s="184">
        <v>107443</v>
      </c>
      <c r="BL87" s="184">
        <v>93205.75</v>
      </c>
      <c r="BM87" s="184">
        <v>1380138.7</v>
      </c>
      <c r="BN87" s="184">
        <v>224443</v>
      </c>
      <c r="BO87" s="184">
        <v>138595.4</v>
      </c>
      <c r="BP87" s="184">
        <v>313403.7</v>
      </c>
      <c r="BQ87" s="184">
        <v>141806.25</v>
      </c>
      <c r="BR87" s="184">
        <v>133817</v>
      </c>
      <c r="BS87" s="184">
        <v>12129639.33</v>
      </c>
      <c r="BT87" s="184">
        <v>330446.15000000002</v>
      </c>
      <c r="BU87" s="184">
        <v>73283</v>
      </c>
      <c r="BV87" s="184">
        <v>1818715.2</v>
      </c>
      <c r="BW87" s="184">
        <v>49353</v>
      </c>
      <c r="BX87" s="184">
        <v>80144.5</v>
      </c>
      <c r="BY87" s="184">
        <v>380935.64</v>
      </c>
      <c r="BZ87" s="184">
        <v>93044.4</v>
      </c>
      <c r="CA87" s="184">
        <v>101048</v>
      </c>
      <c r="CB87" s="184">
        <v>175908.5</v>
      </c>
      <c r="CC87" s="184">
        <v>66853</v>
      </c>
      <c r="CD87" s="184">
        <v>635294</v>
      </c>
      <c r="CE87" s="184">
        <v>159375.4</v>
      </c>
      <c r="CF87" s="184">
        <v>336861.6</v>
      </c>
      <c r="CG87" s="184">
        <v>54612</v>
      </c>
      <c r="CH87" s="184">
        <v>127188</v>
      </c>
      <c r="CI87" s="184">
        <v>126090</v>
      </c>
      <c r="CJ87" s="184">
        <v>90061</v>
      </c>
      <c r="CK87" s="184">
        <v>547063.19999999995</v>
      </c>
      <c r="CL87" s="184">
        <v>32402.5</v>
      </c>
      <c r="CM87" s="184">
        <v>152911.31</v>
      </c>
    </row>
    <row r="88" spans="1:91" ht="21" hidden="1">
      <c r="A88" s="120">
        <v>5</v>
      </c>
      <c r="B88" s="220" t="s">
        <v>805</v>
      </c>
      <c r="C88" s="140" t="s">
        <v>424</v>
      </c>
      <c r="D88" s="184">
        <v>2923296.75</v>
      </c>
      <c r="E88" s="184">
        <v>45200</v>
      </c>
      <c r="F88" s="184">
        <v>9237</v>
      </c>
      <c r="G88" s="184">
        <v>100003.85</v>
      </c>
      <c r="H88" s="184">
        <v>70705</v>
      </c>
      <c r="I88" s="184">
        <v>76212</v>
      </c>
      <c r="J88" s="184">
        <v>125441.7</v>
      </c>
      <c r="K88" s="184">
        <v>236665.75</v>
      </c>
      <c r="L88" s="184">
        <v>145201.13</v>
      </c>
      <c r="M88" s="184">
        <v>67998.75</v>
      </c>
      <c r="N88" s="184">
        <v>484337</v>
      </c>
      <c r="O88" s="184">
        <v>6635</v>
      </c>
      <c r="P88" s="184">
        <v>978432.75</v>
      </c>
      <c r="Q88" s="184">
        <v>85528.54</v>
      </c>
      <c r="R88" s="184">
        <v>247080.5</v>
      </c>
      <c r="S88" s="184">
        <v>446007</v>
      </c>
      <c r="T88" s="184">
        <v>159880.5</v>
      </c>
      <c r="U88" s="184">
        <v>131426.5</v>
      </c>
      <c r="V88" s="184">
        <v>98458</v>
      </c>
      <c r="W88" s="184">
        <v>11669.5</v>
      </c>
      <c r="X88" s="184">
        <v>3007654.42</v>
      </c>
      <c r="Y88" s="184">
        <v>79015.5</v>
      </c>
      <c r="Z88" s="184">
        <v>168480</v>
      </c>
      <c r="AA88" s="184">
        <v>56758.04</v>
      </c>
      <c r="AB88" s="184">
        <v>31292.5</v>
      </c>
      <c r="AC88" s="184"/>
      <c r="AD88" s="184">
        <v>26725</v>
      </c>
      <c r="AE88" s="184"/>
      <c r="AF88" s="184">
        <v>150328.15</v>
      </c>
      <c r="AG88" s="184">
        <v>53792</v>
      </c>
      <c r="AH88" s="184">
        <v>91730.97</v>
      </c>
      <c r="AI88" s="184">
        <v>51805.1</v>
      </c>
      <c r="AJ88" s="184">
        <v>40302</v>
      </c>
      <c r="AK88" s="184">
        <v>8006</v>
      </c>
      <c r="AL88" s="184">
        <v>10634183.48</v>
      </c>
      <c r="AM88" s="184">
        <v>120193</v>
      </c>
      <c r="AN88" s="184">
        <v>3264</v>
      </c>
      <c r="AO88" s="184">
        <v>58978</v>
      </c>
      <c r="AP88" s="184">
        <v>464229</v>
      </c>
      <c r="AQ88" s="184">
        <v>15918</v>
      </c>
      <c r="AR88" s="184"/>
      <c r="AS88" s="184">
        <v>1422010.64</v>
      </c>
      <c r="AT88" s="184">
        <v>218119.25</v>
      </c>
      <c r="AU88" s="184">
        <v>207977.9</v>
      </c>
      <c r="AV88" s="184">
        <v>238803.14</v>
      </c>
      <c r="AW88" s="184">
        <v>36389.25</v>
      </c>
      <c r="AX88" s="184">
        <v>40308.25</v>
      </c>
      <c r="AY88" s="184"/>
      <c r="AZ88" s="184">
        <v>88381</v>
      </c>
      <c r="BA88" s="184">
        <v>51234</v>
      </c>
      <c r="BB88" s="184">
        <v>2341186.7999999998</v>
      </c>
      <c r="BC88" s="184"/>
      <c r="BD88" s="184">
        <v>2992391.59</v>
      </c>
      <c r="BE88" s="184">
        <v>341524.5</v>
      </c>
      <c r="BF88" s="184">
        <v>105641.5</v>
      </c>
      <c r="BG88" s="184">
        <v>61412.5</v>
      </c>
      <c r="BH88" s="184">
        <v>1222166.75</v>
      </c>
      <c r="BI88" s="184">
        <v>87668</v>
      </c>
      <c r="BJ88" s="184">
        <v>72303.45</v>
      </c>
      <c r="BK88" s="184">
        <v>59862</v>
      </c>
      <c r="BL88" s="184">
        <v>94906.25</v>
      </c>
      <c r="BM88" s="184">
        <v>2418755</v>
      </c>
      <c r="BN88" s="184">
        <v>188682.5</v>
      </c>
      <c r="BO88" s="184">
        <v>147376.25</v>
      </c>
      <c r="BP88" s="184">
        <v>345562</v>
      </c>
      <c r="BQ88" s="184">
        <v>113771.48</v>
      </c>
      <c r="BR88" s="184">
        <v>36362.5</v>
      </c>
      <c r="BS88" s="184">
        <v>6618190.75</v>
      </c>
      <c r="BT88" s="184">
        <v>120238</v>
      </c>
      <c r="BU88" s="184">
        <v>87935.98</v>
      </c>
      <c r="BV88" s="184">
        <v>3624724</v>
      </c>
      <c r="BW88" s="184"/>
      <c r="BX88" s="184">
        <v>124278</v>
      </c>
      <c r="BY88" s="184">
        <v>463297.35</v>
      </c>
      <c r="BZ88" s="184"/>
      <c r="CA88" s="184">
        <v>24299</v>
      </c>
      <c r="CB88" s="184">
        <v>153075</v>
      </c>
      <c r="CC88" s="184">
        <v>157450</v>
      </c>
      <c r="CD88" s="184">
        <v>489545</v>
      </c>
      <c r="CE88" s="184">
        <v>100999.4</v>
      </c>
      <c r="CF88" s="184">
        <v>274267</v>
      </c>
      <c r="CG88" s="184">
        <v>17595</v>
      </c>
      <c r="CH88" s="184">
        <v>38243</v>
      </c>
      <c r="CI88" s="184"/>
      <c r="CJ88" s="184">
        <v>46650</v>
      </c>
      <c r="CK88" s="184">
        <v>706340</v>
      </c>
      <c r="CL88" s="184">
        <v>36842</v>
      </c>
      <c r="CM88" s="186">
        <v>35797.9</v>
      </c>
    </row>
    <row r="89" spans="1:91" ht="21" hidden="1">
      <c r="A89" s="120">
        <v>5</v>
      </c>
      <c r="B89" s="220" t="s">
        <v>806</v>
      </c>
      <c r="C89" s="140" t="s">
        <v>425</v>
      </c>
      <c r="D89" s="184">
        <v>138697</v>
      </c>
      <c r="E89" s="184">
        <v>681000</v>
      </c>
      <c r="F89" s="184"/>
      <c r="G89" s="184"/>
      <c r="H89" s="184">
        <v>5520</v>
      </c>
      <c r="I89" s="184">
        <v>640857</v>
      </c>
      <c r="J89" s="184"/>
      <c r="K89" s="184">
        <v>2882231.25</v>
      </c>
      <c r="L89" s="184">
        <v>8482.4500000000007</v>
      </c>
      <c r="M89" s="184">
        <v>44813</v>
      </c>
      <c r="N89" s="184">
        <v>1194865</v>
      </c>
      <c r="O89" s="184"/>
      <c r="P89" s="184">
        <v>1382976.5</v>
      </c>
      <c r="Q89" s="184">
        <v>26362.7</v>
      </c>
      <c r="R89" s="184">
        <v>1493305</v>
      </c>
      <c r="S89" s="184">
        <v>300</v>
      </c>
      <c r="T89" s="184">
        <v>85811.75</v>
      </c>
      <c r="U89" s="184">
        <v>17165.5</v>
      </c>
      <c r="V89" s="184">
        <v>8055</v>
      </c>
      <c r="W89" s="184"/>
      <c r="X89" s="184">
        <v>1227725.3799999999</v>
      </c>
      <c r="Y89" s="184"/>
      <c r="Z89" s="184">
        <v>117966.25</v>
      </c>
      <c r="AA89" s="184">
        <v>21210</v>
      </c>
      <c r="AB89" s="184">
        <v>4289.5</v>
      </c>
      <c r="AC89" s="184">
        <v>23143</v>
      </c>
      <c r="AD89" s="184"/>
      <c r="AE89" s="184"/>
      <c r="AF89" s="184"/>
      <c r="AG89" s="184"/>
      <c r="AH89" s="184"/>
      <c r="AI89" s="184">
        <v>1320740</v>
      </c>
      <c r="AJ89" s="184"/>
      <c r="AK89" s="184">
        <v>26689.9</v>
      </c>
      <c r="AL89" s="184">
        <v>10631191.119999999</v>
      </c>
      <c r="AM89" s="184">
        <v>120689</v>
      </c>
      <c r="AN89" s="184">
        <v>9103</v>
      </c>
      <c r="AO89" s="184"/>
      <c r="AP89" s="184">
        <v>132290</v>
      </c>
      <c r="AQ89" s="184"/>
      <c r="AR89" s="184"/>
      <c r="AS89" s="184">
        <v>4927824</v>
      </c>
      <c r="AT89" s="184">
        <v>38766.5</v>
      </c>
      <c r="AU89" s="184">
        <v>1393244.76</v>
      </c>
      <c r="AV89" s="184">
        <v>139632.9</v>
      </c>
      <c r="AW89" s="184"/>
      <c r="AX89" s="184"/>
      <c r="AY89" s="184"/>
      <c r="AZ89" s="184"/>
      <c r="BA89" s="184">
        <v>6989</v>
      </c>
      <c r="BB89" s="184">
        <v>4238639.26</v>
      </c>
      <c r="BC89" s="184"/>
      <c r="BD89" s="184">
        <v>576437.25</v>
      </c>
      <c r="BE89" s="184">
        <v>6000</v>
      </c>
      <c r="BF89" s="184"/>
      <c r="BG89" s="184">
        <v>930842</v>
      </c>
      <c r="BH89" s="184">
        <v>2333900</v>
      </c>
      <c r="BI89" s="184">
        <v>54771</v>
      </c>
      <c r="BJ89" s="184"/>
      <c r="BK89" s="184"/>
      <c r="BL89" s="184">
        <v>148517</v>
      </c>
      <c r="BM89" s="184">
        <v>1335931.5</v>
      </c>
      <c r="BN89" s="184"/>
      <c r="BO89" s="184">
        <v>748780.4</v>
      </c>
      <c r="BP89" s="184">
        <v>65466</v>
      </c>
      <c r="BQ89" s="184"/>
      <c r="BR89" s="184">
        <v>3434.4</v>
      </c>
      <c r="BS89" s="186">
        <v>5328587.87</v>
      </c>
      <c r="BT89" s="184">
        <v>7940</v>
      </c>
      <c r="BU89" s="184"/>
      <c r="BV89" s="184">
        <v>690004</v>
      </c>
      <c r="BW89" s="184">
        <v>2166</v>
      </c>
      <c r="BX89" s="184">
        <v>59646</v>
      </c>
      <c r="BY89" s="184">
        <v>29861</v>
      </c>
      <c r="BZ89" s="184">
        <v>25828</v>
      </c>
      <c r="CA89" s="184">
        <v>20660</v>
      </c>
      <c r="CB89" s="184"/>
      <c r="CC89" s="184">
        <v>368310.44</v>
      </c>
      <c r="CD89" s="184">
        <v>1875297.25</v>
      </c>
      <c r="CE89" s="184">
        <v>40430</v>
      </c>
      <c r="CF89" s="184">
        <v>2243971</v>
      </c>
      <c r="CG89" s="184"/>
      <c r="CH89" s="184"/>
      <c r="CI89" s="184">
        <v>18217</v>
      </c>
      <c r="CJ89" s="184">
        <v>29798</v>
      </c>
      <c r="CK89" s="184">
        <v>355893</v>
      </c>
      <c r="CL89" s="184"/>
      <c r="CM89" s="184"/>
    </row>
    <row r="90" spans="1:91" ht="21" hidden="1">
      <c r="A90" s="120">
        <v>5</v>
      </c>
      <c r="B90" s="220" t="s">
        <v>807</v>
      </c>
      <c r="C90" s="140" t="s">
        <v>426</v>
      </c>
      <c r="D90" s="184"/>
      <c r="E90" s="184"/>
      <c r="F90" s="184"/>
      <c r="G90" s="184"/>
      <c r="H90" s="184"/>
      <c r="I90" s="184">
        <v>8219</v>
      </c>
      <c r="J90" s="184"/>
      <c r="K90" s="184"/>
      <c r="L90" s="184"/>
      <c r="M90" s="184"/>
      <c r="N90" s="184">
        <v>91977.5</v>
      </c>
      <c r="O90" s="184"/>
      <c r="P90" s="184">
        <v>236137</v>
      </c>
      <c r="Q90" s="184"/>
      <c r="R90" s="184"/>
      <c r="S90" s="184"/>
      <c r="T90" s="184"/>
      <c r="U90" s="184"/>
      <c r="V90" s="184"/>
      <c r="W90" s="184"/>
      <c r="X90" s="184">
        <v>5130184.09</v>
      </c>
      <c r="Y90" s="184"/>
      <c r="Z90" s="184"/>
      <c r="AA90" s="184">
        <v>35721</v>
      </c>
      <c r="AB90" s="184"/>
      <c r="AC90" s="184"/>
      <c r="AD90" s="184">
        <v>17872.8</v>
      </c>
      <c r="AE90" s="184"/>
      <c r="AF90" s="184"/>
      <c r="AG90" s="184"/>
      <c r="AH90" s="184"/>
      <c r="AI90" s="184"/>
      <c r="AJ90" s="184"/>
      <c r="AK90" s="184"/>
      <c r="AL90" s="184">
        <v>11862397.449999999</v>
      </c>
      <c r="AM90" s="184"/>
      <c r="AN90" s="184"/>
      <c r="AO90" s="184"/>
      <c r="AP90" s="184">
        <v>9000</v>
      </c>
      <c r="AQ90" s="184"/>
      <c r="AR90" s="184"/>
      <c r="AS90" s="184">
        <v>1339757</v>
      </c>
      <c r="AT90" s="184"/>
      <c r="AU90" s="184"/>
      <c r="AV90" s="184">
        <v>850</v>
      </c>
      <c r="AW90" s="184"/>
      <c r="AX90" s="184">
        <v>44214.75</v>
      </c>
      <c r="AY90" s="184"/>
      <c r="AZ90" s="184">
        <v>4647</v>
      </c>
      <c r="BA90" s="184"/>
      <c r="BB90" s="184">
        <v>759013.7</v>
      </c>
      <c r="BC90" s="184"/>
      <c r="BD90" s="184">
        <v>15056343.6</v>
      </c>
      <c r="BE90" s="184"/>
      <c r="BF90" s="184"/>
      <c r="BG90" s="184"/>
      <c r="BH90" s="184">
        <v>157976.25</v>
      </c>
      <c r="BI90" s="184"/>
      <c r="BJ90" s="184"/>
      <c r="BK90" s="184"/>
      <c r="BL90" s="184"/>
      <c r="BM90" s="184">
        <v>2965902</v>
      </c>
      <c r="BN90" s="184">
        <v>4320</v>
      </c>
      <c r="BO90" s="184"/>
      <c r="BP90" s="184"/>
      <c r="BQ90" s="184"/>
      <c r="BR90" s="184"/>
      <c r="BS90" s="184">
        <v>24336908.120000001</v>
      </c>
      <c r="BT90" s="184"/>
      <c r="BU90" s="184"/>
      <c r="BV90" s="184">
        <v>469200</v>
      </c>
      <c r="BW90" s="184"/>
      <c r="BX90" s="184"/>
      <c r="BY90" s="184">
        <v>306654</v>
      </c>
      <c r="BZ90" s="184"/>
      <c r="CA90" s="184"/>
      <c r="CB90" s="184"/>
      <c r="CC90" s="184"/>
      <c r="CD90" s="184">
        <v>162905</v>
      </c>
      <c r="CE90" s="184"/>
      <c r="CF90" s="184">
        <v>26000</v>
      </c>
      <c r="CG90" s="184"/>
      <c r="CH90" s="184"/>
      <c r="CI90" s="184">
        <v>44153.5</v>
      </c>
      <c r="CJ90" s="184">
        <v>26819</v>
      </c>
      <c r="CK90" s="184"/>
      <c r="CL90" s="184"/>
      <c r="CM90" s="184"/>
    </row>
    <row r="91" spans="1:91" ht="21" hidden="1">
      <c r="A91" s="120">
        <v>5</v>
      </c>
      <c r="B91" s="220" t="s">
        <v>808</v>
      </c>
      <c r="C91" s="140" t="s">
        <v>427</v>
      </c>
      <c r="D91" s="184">
        <v>-15138482.42</v>
      </c>
      <c r="E91" s="184">
        <v>-681990.4</v>
      </c>
      <c r="F91" s="184">
        <v>-854567.91</v>
      </c>
      <c r="G91" s="184">
        <v>-943406.96</v>
      </c>
      <c r="H91" s="184">
        <v>-246636.29</v>
      </c>
      <c r="I91" s="184">
        <v>-571758.27</v>
      </c>
      <c r="J91" s="184">
        <v>-1003900.7</v>
      </c>
      <c r="K91" s="184">
        <v>-1502289.5</v>
      </c>
      <c r="L91" s="184">
        <v>-588319.14</v>
      </c>
      <c r="M91" s="184">
        <v>-967084.04</v>
      </c>
      <c r="N91" s="184">
        <v>-2220951.61</v>
      </c>
      <c r="O91" s="184">
        <v>-288328.84999999998</v>
      </c>
      <c r="P91" s="184">
        <v>-7405273.5199999996</v>
      </c>
      <c r="Q91" s="184">
        <v>-908936.34</v>
      </c>
      <c r="R91" s="184">
        <v>-947101.08</v>
      </c>
      <c r="S91" s="184">
        <v>-1422462.06</v>
      </c>
      <c r="T91" s="184">
        <v>-1175642.3400000001</v>
      </c>
      <c r="U91" s="184">
        <v>-920393.29</v>
      </c>
      <c r="V91" s="184">
        <v>-728011.16</v>
      </c>
      <c r="W91" s="184">
        <v>-623735.63</v>
      </c>
      <c r="X91" s="184">
        <v>-22016740.18</v>
      </c>
      <c r="Y91" s="184">
        <v>-429618.7</v>
      </c>
      <c r="Z91" s="184">
        <v>-844736</v>
      </c>
      <c r="AA91" s="184">
        <v>-695967.88</v>
      </c>
      <c r="AB91" s="184">
        <v>-177975.5</v>
      </c>
      <c r="AC91" s="184">
        <v>-551148.5</v>
      </c>
      <c r="AD91" s="184">
        <v>-251942</v>
      </c>
      <c r="AE91" s="184">
        <v>-1546249</v>
      </c>
      <c r="AF91" s="184">
        <v>-233034.57</v>
      </c>
      <c r="AG91" s="184">
        <v>-255622.11</v>
      </c>
      <c r="AH91" s="184">
        <v>-105907.69</v>
      </c>
      <c r="AI91" s="184">
        <v>-1006766.95</v>
      </c>
      <c r="AJ91" s="184">
        <v>-651213.1</v>
      </c>
      <c r="AK91" s="184">
        <v>-404798.38</v>
      </c>
      <c r="AL91" s="184">
        <v>-30028941.27</v>
      </c>
      <c r="AM91" s="184">
        <v>-756644.43</v>
      </c>
      <c r="AN91" s="184">
        <v>-572487.53</v>
      </c>
      <c r="AO91" s="184">
        <v>-2236567.44</v>
      </c>
      <c r="AP91" s="184">
        <v>-1417015.4</v>
      </c>
      <c r="AQ91" s="184">
        <v>-665469.56000000006</v>
      </c>
      <c r="AR91" s="184">
        <v>-344677.49</v>
      </c>
      <c r="AS91" s="184">
        <v>-789940.95</v>
      </c>
      <c r="AT91" s="184">
        <v>-1022729.14</v>
      </c>
      <c r="AU91" s="184">
        <v>-1715902.55</v>
      </c>
      <c r="AV91" s="184">
        <v>-958259.36</v>
      </c>
      <c r="AW91" s="184">
        <v>-730854.23</v>
      </c>
      <c r="AX91" s="184">
        <v>-396062.57</v>
      </c>
      <c r="AY91" s="184">
        <v>-558511.35</v>
      </c>
      <c r="AZ91" s="184">
        <v>-893036.58</v>
      </c>
      <c r="BA91" s="184">
        <v>-985138.93</v>
      </c>
      <c r="BB91" s="184">
        <v>-6350484.5899999999</v>
      </c>
      <c r="BC91" s="184">
        <v>-696649.83</v>
      </c>
      <c r="BD91" s="184">
        <v>-25824285.359999999</v>
      </c>
      <c r="BE91" s="184">
        <v>-2222737.69</v>
      </c>
      <c r="BF91" s="184">
        <v>-982052.52</v>
      </c>
      <c r="BG91" s="184">
        <v>-559248.54</v>
      </c>
      <c r="BH91" s="184">
        <v>-5301542.74</v>
      </c>
      <c r="BI91" s="184">
        <v>-514639.71</v>
      </c>
      <c r="BJ91" s="184">
        <v>-251828.3</v>
      </c>
      <c r="BK91" s="184">
        <v>-563717.91</v>
      </c>
      <c r="BL91" s="184">
        <v>-805955.68</v>
      </c>
      <c r="BM91" s="184">
        <v>-11335557.6</v>
      </c>
      <c r="BN91" s="184">
        <v>-1730455</v>
      </c>
      <c r="BO91" s="184">
        <v>-750048</v>
      </c>
      <c r="BP91" s="184">
        <v>-1534537.52</v>
      </c>
      <c r="BQ91" s="184">
        <v>-745996.98</v>
      </c>
      <c r="BR91" s="184">
        <v>-596079.98</v>
      </c>
      <c r="BS91" s="184">
        <v>-54918120.759999998</v>
      </c>
      <c r="BT91" s="184">
        <v>-988138</v>
      </c>
      <c r="BU91" s="184">
        <v>-603407.77</v>
      </c>
      <c r="BV91" s="184">
        <v>-7649993.7800000003</v>
      </c>
      <c r="BW91" s="184">
        <v>-306956</v>
      </c>
      <c r="BX91" s="184">
        <v>-348299</v>
      </c>
      <c r="BY91" s="184">
        <v>-2522015.67</v>
      </c>
      <c r="BZ91" s="184">
        <v>-235194.64</v>
      </c>
      <c r="CA91" s="184">
        <v>-529011</v>
      </c>
      <c r="CB91" s="184">
        <v>-707402</v>
      </c>
      <c r="CC91" s="184">
        <v>-1241433.69</v>
      </c>
      <c r="CD91" s="186">
        <v>-1429347.25</v>
      </c>
      <c r="CE91" s="184">
        <v>-613057.80000000005</v>
      </c>
      <c r="CF91" s="184">
        <v>-740810.57</v>
      </c>
      <c r="CG91" s="184">
        <v>-352799</v>
      </c>
      <c r="CH91" s="184">
        <v>-312690.39</v>
      </c>
      <c r="CI91" s="184">
        <v>-378158.25</v>
      </c>
      <c r="CJ91" s="184">
        <v>-436395.3</v>
      </c>
      <c r="CK91" s="184">
        <v>-3027349.36</v>
      </c>
      <c r="CL91" s="184">
        <v>-192529.18</v>
      </c>
      <c r="CM91" s="184">
        <v>-446501.88</v>
      </c>
    </row>
    <row r="92" spans="1:91" ht="21" hidden="1">
      <c r="A92" s="120">
        <v>5</v>
      </c>
      <c r="B92" s="220" t="s">
        <v>809</v>
      </c>
      <c r="C92" s="140" t="s">
        <v>428</v>
      </c>
      <c r="D92" s="184">
        <v>-15559738.609999999</v>
      </c>
      <c r="E92" s="184">
        <v>-120474.9</v>
      </c>
      <c r="F92" s="184">
        <v>-141501.09</v>
      </c>
      <c r="G92" s="184">
        <v>-187447.22</v>
      </c>
      <c r="H92" s="184">
        <v>-34035.32</v>
      </c>
      <c r="I92" s="184">
        <v>-104464.49</v>
      </c>
      <c r="J92" s="184">
        <v>-268801.07</v>
      </c>
      <c r="K92" s="184">
        <v>-592193.16</v>
      </c>
      <c r="L92" s="184">
        <v>-106364.45</v>
      </c>
      <c r="M92" s="184">
        <v>-241679.92</v>
      </c>
      <c r="N92" s="184">
        <v>-1621844.41</v>
      </c>
      <c r="O92" s="184">
        <v>-22299.08</v>
      </c>
      <c r="P92" s="184">
        <v>-4389674.91</v>
      </c>
      <c r="Q92" s="184">
        <v>-69434.240000000005</v>
      </c>
      <c r="R92" s="184">
        <v>-196384.74</v>
      </c>
      <c r="S92" s="184">
        <v>-908517.6</v>
      </c>
      <c r="T92" s="184">
        <v>-176094.72</v>
      </c>
      <c r="U92" s="184">
        <v>-213637.47</v>
      </c>
      <c r="V92" s="184">
        <v>-82348.789999999994</v>
      </c>
      <c r="W92" s="184">
        <v>-8840.36</v>
      </c>
      <c r="X92" s="184">
        <v>-16983303.5</v>
      </c>
      <c r="Y92" s="184">
        <v>-134260.29999999999</v>
      </c>
      <c r="Z92" s="184">
        <v>-417367.25</v>
      </c>
      <c r="AA92" s="184">
        <v>-171008.16</v>
      </c>
      <c r="AB92" s="184">
        <v>-67610.25</v>
      </c>
      <c r="AC92" s="184">
        <v>-135398.75</v>
      </c>
      <c r="AD92" s="184">
        <v>-52683</v>
      </c>
      <c r="AE92" s="184">
        <v>-933349.4</v>
      </c>
      <c r="AF92" s="184">
        <v>-168838.59</v>
      </c>
      <c r="AG92" s="184">
        <v>-55195.65</v>
      </c>
      <c r="AH92" s="184">
        <v>-54002.31</v>
      </c>
      <c r="AI92" s="184">
        <v>-361527.7</v>
      </c>
      <c r="AJ92" s="184">
        <v>-145522.29</v>
      </c>
      <c r="AK92" s="184">
        <v>-42612.76</v>
      </c>
      <c r="AL92" s="184">
        <v>-29114727.010000002</v>
      </c>
      <c r="AM92" s="184">
        <v>-5750.51</v>
      </c>
      <c r="AN92" s="184">
        <v>-9576.0400000000009</v>
      </c>
      <c r="AO92" s="184">
        <v>-561700.5</v>
      </c>
      <c r="AP92" s="184">
        <v>-1709870.5</v>
      </c>
      <c r="AQ92" s="184">
        <v>-65641.509999999995</v>
      </c>
      <c r="AR92" s="184">
        <v>-25938.41</v>
      </c>
      <c r="AS92" s="184">
        <v>-1591256.96</v>
      </c>
      <c r="AT92" s="184">
        <v>-414310.79</v>
      </c>
      <c r="AU92" s="184">
        <v>-96122.76</v>
      </c>
      <c r="AV92" s="184">
        <v>-4956.59</v>
      </c>
      <c r="AW92" s="184">
        <v>-135530.26</v>
      </c>
      <c r="AX92" s="184">
        <v>-87442.22</v>
      </c>
      <c r="AY92" s="184">
        <v>-30492.31</v>
      </c>
      <c r="AZ92" s="184">
        <v>-75179.23</v>
      </c>
      <c r="BA92" s="184"/>
      <c r="BB92" s="184">
        <v>-4727050.4800000004</v>
      </c>
      <c r="BC92" s="184">
        <v>-185897.85</v>
      </c>
      <c r="BD92" s="184">
        <v>-19175672.329999998</v>
      </c>
      <c r="BE92" s="184">
        <v>-1656520.85</v>
      </c>
      <c r="BF92" s="184">
        <v>-397087.19</v>
      </c>
      <c r="BG92" s="184">
        <v>-223374.68</v>
      </c>
      <c r="BH92" s="184">
        <v>-6544512.8799999999</v>
      </c>
      <c r="BI92" s="184">
        <v>-317123.03999999998</v>
      </c>
      <c r="BJ92" s="184">
        <v>-24270.799999999999</v>
      </c>
      <c r="BK92" s="184">
        <v>-50324.76</v>
      </c>
      <c r="BL92" s="184">
        <v>-184775.67</v>
      </c>
      <c r="BM92" s="184">
        <v>-5633925.75</v>
      </c>
      <c r="BN92" s="184">
        <v>-320697.90000000002</v>
      </c>
      <c r="BO92" s="184">
        <v>-91151.65</v>
      </c>
      <c r="BP92" s="184">
        <v>-329543.14</v>
      </c>
      <c r="BQ92" s="184">
        <v>-128068.31</v>
      </c>
      <c r="BR92" s="184">
        <v>-100639</v>
      </c>
      <c r="BS92" s="184">
        <v>-61346318.960000001</v>
      </c>
      <c r="BT92" s="184">
        <v>-197305</v>
      </c>
      <c r="BU92" s="184">
        <v>-242585.9</v>
      </c>
      <c r="BV92" s="184">
        <v>-9629059.7400000002</v>
      </c>
      <c r="BW92" s="184">
        <v>-7239</v>
      </c>
      <c r="BX92" s="184">
        <v>-220453.5</v>
      </c>
      <c r="BY92" s="184">
        <v>-1627742.31</v>
      </c>
      <c r="BZ92" s="184">
        <v>-94090.8</v>
      </c>
      <c r="CA92" s="184">
        <v>-53990</v>
      </c>
      <c r="CB92" s="184">
        <v>-234632.85</v>
      </c>
      <c r="CC92" s="184">
        <v>-610930.02</v>
      </c>
      <c r="CD92" s="184">
        <v>-1272776.25</v>
      </c>
      <c r="CE92" s="184">
        <v>-321569.8</v>
      </c>
      <c r="CF92" s="184">
        <v>-737573</v>
      </c>
      <c r="CG92" s="184">
        <v>-51230</v>
      </c>
      <c r="CH92" s="184">
        <v>-64913.25</v>
      </c>
      <c r="CI92" s="184">
        <v>-111030.5</v>
      </c>
      <c r="CJ92" s="184">
        <v>-126199.05</v>
      </c>
      <c r="CK92" s="184">
        <v>-2876498.36</v>
      </c>
      <c r="CL92" s="184">
        <v>-146747.9</v>
      </c>
      <c r="CM92" s="184">
        <v>-135441.99</v>
      </c>
    </row>
    <row r="93" spans="1:91" ht="21" hidden="1">
      <c r="A93" s="120">
        <v>5</v>
      </c>
      <c r="B93" s="220" t="s">
        <v>810</v>
      </c>
      <c r="C93" s="140" t="s">
        <v>429</v>
      </c>
      <c r="D93" s="184"/>
      <c r="E93" s="184">
        <v>-13450.19</v>
      </c>
      <c r="F93" s="184">
        <v>-7865</v>
      </c>
      <c r="G93" s="184"/>
      <c r="H93" s="184"/>
      <c r="I93" s="184">
        <v>-29877.26</v>
      </c>
      <c r="J93" s="184"/>
      <c r="K93" s="184"/>
      <c r="L93" s="184"/>
      <c r="M93" s="184"/>
      <c r="N93" s="184"/>
      <c r="O93" s="184"/>
      <c r="P93" s="184">
        <v>-94153.25</v>
      </c>
      <c r="Q93" s="184">
        <v>-40</v>
      </c>
      <c r="R93" s="184">
        <v>-13065.3</v>
      </c>
      <c r="S93" s="184"/>
      <c r="T93" s="184">
        <v>-182731.35</v>
      </c>
      <c r="U93" s="184"/>
      <c r="V93" s="184"/>
      <c r="W93" s="184">
        <v>-115211.41</v>
      </c>
      <c r="X93" s="184"/>
      <c r="Y93" s="184">
        <v>0</v>
      </c>
      <c r="Z93" s="184">
        <v>-187621</v>
      </c>
      <c r="AA93" s="184"/>
      <c r="AB93" s="184"/>
      <c r="AC93" s="184"/>
      <c r="AD93" s="184"/>
      <c r="AE93" s="184"/>
      <c r="AF93" s="184"/>
      <c r="AG93" s="184">
        <v>-12563.8</v>
      </c>
      <c r="AH93" s="184"/>
      <c r="AI93" s="184"/>
      <c r="AJ93" s="184">
        <v>-149063.74</v>
      </c>
      <c r="AK93" s="184">
        <v>-243529.81</v>
      </c>
      <c r="AL93" s="184">
        <v>-2029231.45</v>
      </c>
      <c r="AM93" s="184">
        <v>-18784</v>
      </c>
      <c r="AN93" s="184"/>
      <c r="AO93" s="184"/>
      <c r="AP93" s="184">
        <v>0</v>
      </c>
      <c r="AQ93" s="184"/>
      <c r="AR93" s="184"/>
      <c r="AS93" s="184">
        <v>-1245604.8600000001</v>
      </c>
      <c r="AT93" s="184">
        <v>-390</v>
      </c>
      <c r="AU93" s="184">
        <v>-107436</v>
      </c>
      <c r="AV93" s="184">
        <v>-5164.47</v>
      </c>
      <c r="AW93" s="184">
        <v>-4526.5</v>
      </c>
      <c r="AX93" s="184">
        <v>-1015.88</v>
      </c>
      <c r="AY93" s="184"/>
      <c r="AZ93" s="184"/>
      <c r="BA93" s="184"/>
      <c r="BB93" s="184">
        <v>-581.1</v>
      </c>
      <c r="BC93" s="184"/>
      <c r="BD93" s="184">
        <v>-4324511.1500000004</v>
      </c>
      <c r="BE93" s="184"/>
      <c r="BF93" s="184">
        <v>-20013.900000000001</v>
      </c>
      <c r="BG93" s="184">
        <v>-7265.4</v>
      </c>
      <c r="BH93" s="184">
        <v>-36981.050000000003</v>
      </c>
      <c r="BI93" s="184">
        <v>-228307.25</v>
      </c>
      <c r="BJ93" s="184">
        <v>-476</v>
      </c>
      <c r="BK93" s="184">
        <v>-7740.14</v>
      </c>
      <c r="BL93" s="184"/>
      <c r="BM93" s="184"/>
      <c r="BN93" s="184"/>
      <c r="BO93" s="184"/>
      <c r="BP93" s="184"/>
      <c r="BQ93" s="184"/>
      <c r="BR93" s="184"/>
      <c r="BS93" s="184">
        <v>-2276269.4</v>
      </c>
      <c r="BT93" s="184"/>
      <c r="BU93" s="184"/>
      <c r="BV93" s="184">
        <v>-16500</v>
      </c>
      <c r="BW93" s="184"/>
      <c r="BX93" s="184"/>
      <c r="BY93" s="184"/>
      <c r="BZ93" s="184"/>
      <c r="CA93" s="184"/>
      <c r="CB93" s="184">
        <v>-1049</v>
      </c>
      <c r="CC93" s="184"/>
      <c r="CD93" s="184">
        <v>-21244.6</v>
      </c>
      <c r="CE93" s="184"/>
      <c r="CF93" s="184">
        <v>-1500</v>
      </c>
      <c r="CG93" s="184">
        <v>-11943</v>
      </c>
      <c r="CH93" s="184">
        <v>-13094.25</v>
      </c>
      <c r="CI93" s="184">
        <v>-65598.5</v>
      </c>
      <c r="CJ93" s="184"/>
      <c r="CK93" s="184"/>
      <c r="CL93" s="184">
        <v>-50</v>
      </c>
      <c r="CM93" s="184">
        <v>-3303.2</v>
      </c>
    </row>
    <row r="94" spans="1:91" ht="21" hidden="1">
      <c r="A94" s="120">
        <v>5</v>
      </c>
      <c r="B94" s="220" t="s">
        <v>811</v>
      </c>
      <c r="C94" s="140" t="s">
        <v>1346</v>
      </c>
      <c r="D94" s="184"/>
      <c r="E94" s="184">
        <v>25763.78</v>
      </c>
      <c r="F94" s="184">
        <v>510</v>
      </c>
      <c r="G94" s="184"/>
      <c r="H94" s="184"/>
      <c r="I94" s="184">
        <v>2967.65</v>
      </c>
      <c r="J94" s="184"/>
      <c r="K94" s="184"/>
      <c r="L94" s="184"/>
      <c r="M94" s="184">
        <v>67075.17</v>
      </c>
      <c r="N94" s="184"/>
      <c r="O94" s="184">
        <v>10823.15</v>
      </c>
      <c r="P94" s="184">
        <v>416384.45</v>
      </c>
      <c r="Q94" s="184"/>
      <c r="R94" s="184"/>
      <c r="S94" s="184">
        <v>14038.35</v>
      </c>
      <c r="T94" s="184"/>
      <c r="U94" s="184">
        <v>52430.400000000001</v>
      </c>
      <c r="V94" s="184"/>
      <c r="W94" s="184"/>
      <c r="X94" s="184">
        <v>307738.07</v>
      </c>
      <c r="Y94" s="184"/>
      <c r="Z94" s="184">
        <v>152360.04</v>
      </c>
      <c r="AA94" s="184"/>
      <c r="AB94" s="184">
        <v>42507.6</v>
      </c>
      <c r="AC94" s="184"/>
      <c r="AD94" s="184">
        <v>5002</v>
      </c>
      <c r="AE94" s="184">
        <v>82947.600000000006</v>
      </c>
      <c r="AF94" s="184">
        <v>51385.5</v>
      </c>
      <c r="AG94" s="184"/>
      <c r="AH94" s="184">
        <v>73799</v>
      </c>
      <c r="AI94" s="184"/>
      <c r="AJ94" s="184"/>
      <c r="AK94" s="184"/>
      <c r="AL94" s="184"/>
      <c r="AM94" s="184"/>
      <c r="AN94" s="184"/>
      <c r="AO94" s="184"/>
      <c r="AP94" s="184">
        <v>5741.6</v>
      </c>
      <c r="AQ94" s="184"/>
      <c r="AR94" s="184"/>
      <c r="AS94" s="184"/>
      <c r="AT94" s="184">
        <v>16344.3</v>
      </c>
      <c r="AU94" s="184">
        <v>189555.01</v>
      </c>
      <c r="AV94" s="184">
        <v>10864.83</v>
      </c>
      <c r="AW94" s="184">
        <v>1678.8</v>
      </c>
      <c r="AX94" s="184">
        <v>41024.480000000003</v>
      </c>
      <c r="AY94" s="184">
        <v>11894.56</v>
      </c>
      <c r="AZ94" s="184"/>
      <c r="BA94" s="184"/>
      <c r="BB94" s="184"/>
      <c r="BC94" s="184"/>
      <c r="BD94" s="184"/>
      <c r="BE94" s="184">
        <v>100</v>
      </c>
      <c r="BF94" s="184">
        <v>7537.25</v>
      </c>
      <c r="BG94" s="184">
        <v>7286</v>
      </c>
      <c r="BH94" s="184">
        <v>21044.45</v>
      </c>
      <c r="BI94" s="184">
        <v>176819.98</v>
      </c>
      <c r="BJ94" s="184"/>
      <c r="BK94" s="184">
        <v>5432.88</v>
      </c>
      <c r="BL94" s="184"/>
      <c r="BM94" s="184"/>
      <c r="BN94" s="184"/>
      <c r="BO94" s="184"/>
      <c r="BP94" s="184"/>
      <c r="BQ94" s="184"/>
      <c r="BR94" s="184"/>
      <c r="BS94" s="186">
        <v>858060.75</v>
      </c>
      <c r="BT94" s="184"/>
      <c r="BU94" s="184"/>
      <c r="BV94" s="186">
        <v>78328.66</v>
      </c>
      <c r="BW94" s="184"/>
      <c r="BX94" s="184"/>
      <c r="BY94" s="184"/>
      <c r="BZ94" s="184">
        <v>81520.5</v>
      </c>
      <c r="CA94" s="184"/>
      <c r="CB94" s="184">
        <v>10591.6</v>
      </c>
      <c r="CC94" s="186">
        <v>189938.62</v>
      </c>
      <c r="CD94" s="186">
        <v>84880.6</v>
      </c>
      <c r="CE94" s="184"/>
      <c r="CF94" s="184"/>
      <c r="CG94" s="184">
        <v>66263.320000000007</v>
      </c>
      <c r="CH94" s="184"/>
      <c r="CI94" s="184">
        <v>90195.5</v>
      </c>
      <c r="CJ94" s="184"/>
      <c r="CK94" s="186"/>
      <c r="CL94" s="184"/>
      <c r="CM94" s="184"/>
    </row>
    <row r="95" spans="1:91" ht="21" hidden="1">
      <c r="A95" s="120">
        <v>5</v>
      </c>
      <c r="B95" s="220" t="s">
        <v>812</v>
      </c>
      <c r="C95" s="140" t="s">
        <v>430</v>
      </c>
      <c r="D95" s="184">
        <v>1155383.3</v>
      </c>
      <c r="E95" s="184"/>
      <c r="F95" s="184"/>
      <c r="G95" s="184"/>
      <c r="H95" s="184"/>
      <c r="I95" s="184">
        <v>1410</v>
      </c>
      <c r="J95" s="184"/>
      <c r="K95" s="184"/>
      <c r="L95" s="184"/>
      <c r="M95" s="184"/>
      <c r="N95" s="184"/>
      <c r="O95" s="184"/>
      <c r="P95" s="184">
        <v>441610.88</v>
      </c>
      <c r="Q95" s="184"/>
      <c r="R95" s="184"/>
      <c r="S95" s="184"/>
      <c r="T95" s="184"/>
      <c r="U95" s="184"/>
      <c r="V95" s="184"/>
      <c r="W95" s="184"/>
      <c r="X95" s="184">
        <v>1236943.21</v>
      </c>
      <c r="Y95" s="184"/>
      <c r="Z95" s="184"/>
      <c r="AA95" s="184"/>
      <c r="AB95" s="184"/>
      <c r="AC95" s="184"/>
      <c r="AD95" s="184"/>
      <c r="AE95" s="184"/>
      <c r="AF95" s="184"/>
      <c r="AG95" s="184"/>
      <c r="AH95" s="184"/>
      <c r="AI95" s="184"/>
      <c r="AJ95" s="184"/>
      <c r="AK95" s="184"/>
      <c r="AL95" s="184">
        <v>870700</v>
      </c>
      <c r="AM95" s="184"/>
      <c r="AN95" s="184"/>
      <c r="AO95" s="184"/>
      <c r="AP95" s="184"/>
      <c r="AQ95" s="184"/>
      <c r="AR95" s="184"/>
      <c r="AS95" s="184"/>
      <c r="AT95" s="184"/>
      <c r="AU95" s="184"/>
      <c r="AV95" s="184"/>
      <c r="AW95" s="184"/>
      <c r="AX95" s="184"/>
      <c r="AY95" s="184"/>
      <c r="AZ95" s="184"/>
      <c r="BA95" s="184"/>
      <c r="BB95" s="184">
        <v>288010.84000000003</v>
      </c>
      <c r="BC95" s="184"/>
      <c r="BD95" s="184"/>
      <c r="BE95" s="184"/>
      <c r="BF95" s="184"/>
      <c r="BG95" s="184"/>
      <c r="BH95" s="184"/>
      <c r="BI95" s="184"/>
      <c r="BJ95" s="184"/>
      <c r="BK95" s="184"/>
      <c r="BL95" s="184"/>
      <c r="BM95" s="184">
        <v>1017348.5</v>
      </c>
      <c r="BN95" s="184"/>
      <c r="BO95" s="184"/>
      <c r="BP95" s="184"/>
      <c r="BQ95" s="184"/>
      <c r="BR95" s="184"/>
      <c r="BS95" s="186"/>
      <c r="BT95" s="184"/>
      <c r="BU95" s="184"/>
      <c r="BV95" s="186">
        <v>13792315</v>
      </c>
      <c r="BW95" s="184"/>
      <c r="BX95" s="184"/>
      <c r="BY95" s="184"/>
      <c r="BZ95" s="184">
        <v>49701</v>
      </c>
      <c r="CA95" s="184"/>
      <c r="CB95" s="184"/>
      <c r="CC95" s="184"/>
      <c r="CD95" s="184"/>
      <c r="CE95" s="184"/>
      <c r="CF95" s="184"/>
      <c r="CG95" s="184"/>
      <c r="CH95" s="184"/>
      <c r="CI95" s="184"/>
      <c r="CJ95" s="184"/>
      <c r="CK95" s="184"/>
      <c r="CL95" s="184"/>
      <c r="CM95" s="184"/>
    </row>
    <row r="96" spans="1:91" ht="21" hidden="1">
      <c r="A96" s="120">
        <v>5</v>
      </c>
      <c r="B96" s="220" t="s">
        <v>813</v>
      </c>
      <c r="C96" s="140" t="s">
        <v>431</v>
      </c>
      <c r="D96" s="184"/>
      <c r="E96" s="184"/>
      <c r="F96" s="184"/>
      <c r="G96" s="184"/>
      <c r="H96" s="184"/>
      <c r="I96" s="184"/>
      <c r="J96" s="184"/>
      <c r="K96" s="184"/>
      <c r="L96" s="184"/>
      <c r="M96" s="184"/>
      <c r="N96" s="184"/>
      <c r="O96" s="184"/>
      <c r="P96" s="184"/>
      <c r="Q96" s="184"/>
      <c r="R96" s="184"/>
      <c r="S96" s="184"/>
      <c r="T96" s="184"/>
      <c r="U96" s="184"/>
      <c r="V96" s="184"/>
      <c r="W96" s="184"/>
      <c r="X96" s="184"/>
      <c r="Y96" s="184"/>
      <c r="Z96" s="184"/>
      <c r="AA96" s="184"/>
      <c r="AB96" s="184"/>
      <c r="AC96" s="184"/>
      <c r="AD96" s="184"/>
      <c r="AE96" s="184"/>
      <c r="AF96" s="184"/>
      <c r="AG96" s="184"/>
      <c r="AH96" s="184"/>
      <c r="AI96" s="184"/>
      <c r="AJ96" s="184"/>
      <c r="AK96" s="184"/>
      <c r="AL96" s="184"/>
      <c r="AM96" s="184"/>
      <c r="AN96" s="184"/>
      <c r="AO96" s="184"/>
      <c r="AP96" s="184"/>
      <c r="AQ96" s="184"/>
      <c r="AR96" s="184"/>
      <c r="AS96" s="184"/>
      <c r="AT96" s="184"/>
      <c r="AU96" s="184"/>
      <c r="AV96" s="184"/>
      <c r="AW96" s="184"/>
      <c r="AX96" s="184"/>
      <c r="AY96" s="184"/>
      <c r="AZ96" s="184"/>
      <c r="BA96" s="184"/>
      <c r="BB96" s="184">
        <v>2796633.25</v>
      </c>
      <c r="BC96" s="184"/>
      <c r="BD96" s="184"/>
      <c r="BE96" s="184"/>
      <c r="BF96" s="184"/>
      <c r="BG96" s="184"/>
      <c r="BH96" s="184"/>
      <c r="BI96" s="184"/>
      <c r="BJ96" s="184"/>
      <c r="BK96" s="184"/>
      <c r="BL96" s="184"/>
      <c r="BM96" s="184"/>
      <c r="BN96" s="184"/>
      <c r="BO96" s="184"/>
      <c r="BP96" s="184"/>
      <c r="BQ96" s="184"/>
      <c r="BR96" s="184"/>
      <c r="BS96" s="186"/>
      <c r="BT96" s="184"/>
      <c r="BU96" s="184"/>
      <c r="BV96" s="186"/>
      <c r="BW96" s="184"/>
      <c r="BX96" s="184"/>
      <c r="BY96" s="184"/>
      <c r="BZ96" s="184"/>
      <c r="CA96" s="184"/>
      <c r="CB96" s="184"/>
      <c r="CC96" s="186"/>
      <c r="CD96" s="184"/>
      <c r="CE96" s="184"/>
      <c r="CF96" s="184"/>
      <c r="CG96" s="184"/>
      <c r="CH96" s="184"/>
      <c r="CI96" s="184"/>
      <c r="CJ96" s="184"/>
      <c r="CK96" s="186">
        <v>638539.37</v>
      </c>
      <c r="CL96" s="184"/>
      <c r="CM96" s="184"/>
    </row>
    <row r="97" spans="1:91" ht="21" hidden="1">
      <c r="A97" s="120">
        <v>10</v>
      </c>
      <c r="B97" s="220" t="s">
        <v>814</v>
      </c>
      <c r="C97" s="140" t="s">
        <v>432</v>
      </c>
      <c r="D97" s="184"/>
      <c r="E97" s="184"/>
      <c r="F97" s="184"/>
      <c r="G97" s="184">
        <v>38854.6</v>
      </c>
      <c r="H97" s="184"/>
      <c r="I97" s="184"/>
      <c r="J97" s="184"/>
      <c r="K97" s="184"/>
      <c r="L97" s="184"/>
      <c r="M97" s="184"/>
      <c r="N97" s="184"/>
      <c r="O97" s="184"/>
      <c r="P97" s="184"/>
      <c r="Q97" s="184"/>
      <c r="R97" s="184"/>
      <c r="S97" s="184"/>
      <c r="T97" s="184"/>
      <c r="U97" s="184"/>
      <c r="V97" s="184"/>
      <c r="W97" s="184"/>
      <c r="X97" s="184"/>
      <c r="Y97" s="184"/>
      <c r="Z97" s="184">
        <v>1485</v>
      </c>
      <c r="AA97" s="184"/>
      <c r="AB97" s="184"/>
      <c r="AC97" s="184"/>
      <c r="AD97" s="184">
        <v>68</v>
      </c>
      <c r="AE97" s="184"/>
      <c r="AF97" s="184"/>
      <c r="AG97" s="184">
        <v>3548.5</v>
      </c>
      <c r="AH97" s="184"/>
      <c r="AI97" s="184"/>
      <c r="AJ97" s="184"/>
      <c r="AK97" s="184">
        <v>2226</v>
      </c>
      <c r="AL97" s="184"/>
      <c r="AM97" s="184"/>
      <c r="AN97" s="184"/>
      <c r="AO97" s="184"/>
      <c r="AP97" s="184"/>
      <c r="AQ97" s="184"/>
      <c r="AR97" s="184"/>
      <c r="AS97" s="184"/>
      <c r="AT97" s="184"/>
      <c r="AU97" s="184">
        <v>1218.58</v>
      </c>
      <c r="AV97" s="184"/>
      <c r="AW97" s="184"/>
      <c r="AX97" s="184"/>
      <c r="AY97" s="184"/>
      <c r="AZ97" s="184"/>
      <c r="BA97" s="184"/>
      <c r="BB97" s="184"/>
      <c r="BC97" s="184"/>
      <c r="BD97" s="184"/>
      <c r="BE97" s="184"/>
      <c r="BF97" s="184"/>
      <c r="BG97" s="184">
        <v>2375.52</v>
      </c>
      <c r="BH97" s="184"/>
      <c r="BI97" s="184"/>
      <c r="BJ97" s="184"/>
      <c r="BK97" s="184"/>
      <c r="BL97" s="184"/>
      <c r="BM97" s="184"/>
      <c r="BN97" s="184"/>
      <c r="BO97" s="184"/>
      <c r="BP97" s="184"/>
      <c r="BQ97" s="184">
        <v>5000</v>
      </c>
      <c r="BR97" s="184"/>
      <c r="BS97" s="184"/>
      <c r="BT97" s="184"/>
      <c r="BU97" s="184"/>
      <c r="BV97" s="184"/>
      <c r="BW97" s="184">
        <v>1833</v>
      </c>
      <c r="BX97" s="184"/>
      <c r="BY97" s="184"/>
      <c r="BZ97" s="184"/>
      <c r="CA97" s="184"/>
      <c r="CB97" s="184"/>
      <c r="CC97" s="184"/>
      <c r="CD97" s="184"/>
      <c r="CE97" s="184"/>
      <c r="CF97" s="184"/>
      <c r="CG97" s="184"/>
      <c r="CH97" s="184"/>
      <c r="CI97" s="184"/>
      <c r="CJ97" s="184"/>
      <c r="CK97" s="184"/>
      <c r="CL97" s="184"/>
      <c r="CM97" s="184"/>
    </row>
    <row r="98" spans="1:91" ht="21" hidden="1">
      <c r="A98" s="120">
        <v>10</v>
      </c>
      <c r="B98" s="220" t="s">
        <v>815</v>
      </c>
      <c r="C98" s="140" t="s">
        <v>433</v>
      </c>
      <c r="D98" s="184">
        <v>180086</v>
      </c>
      <c r="E98" s="184">
        <v>30216</v>
      </c>
      <c r="F98" s="184">
        <v>203855</v>
      </c>
      <c r="G98" s="184">
        <v>68891</v>
      </c>
      <c r="H98" s="184">
        <v>31328.5</v>
      </c>
      <c r="I98" s="184">
        <v>91386</v>
      </c>
      <c r="J98" s="184">
        <v>52699.9</v>
      </c>
      <c r="K98" s="184">
        <v>113759</v>
      </c>
      <c r="L98" s="184">
        <v>19810.55</v>
      </c>
      <c r="M98" s="184"/>
      <c r="N98" s="184">
        <v>83853</v>
      </c>
      <c r="O98" s="184">
        <v>30483.09</v>
      </c>
      <c r="P98" s="184">
        <v>154485.94</v>
      </c>
      <c r="Q98" s="184">
        <v>53697.05</v>
      </c>
      <c r="R98" s="184">
        <v>23906</v>
      </c>
      <c r="S98" s="184">
        <v>96414</v>
      </c>
      <c r="T98" s="184">
        <v>27936</v>
      </c>
      <c r="U98" s="184">
        <v>61902.5</v>
      </c>
      <c r="V98" s="184">
        <v>69052.7</v>
      </c>
      <c r="W98" s="184">
        <v>152210.5</v>
      </c>
      <c r="X98" s="184">
        <v>371303.75</v>
      </c>
      <c r="Y98" s="184">
        <v>16027</v>
      </c>
      <c r="Z98" s="184">
        <v>142576</v>
      </c>
      <c r="AA98" s="184">
        <v>114241</v>
      </c>
      <c r="AB98" s="184">
        <v>5300</v>
      </c>
      <c r="AC98" s="184">
        <v>53735</v>
      </c>
      <c r="AD98" s="184">
        <v>3729</v>
      </c>
      <c r="AE98" s="184">
        <v>177289</v>
      </c>
      <c r="AF98" s="184">
        <v>12709</v>
      </c>
      <c r="AG98" s="184">
        <v>24718.23</v>
      </c>
      <c r="AH98" s="184">
        <v>25766.5</v>
      </c>
      <c r="AI98" s="184">
        <v>43109</v>
      </c>
      <c r="AJ98" s="184">
        <v>34649</v>
      </c>
      <c r="AK98" s="184">
        <v>20287</v>
      </c>
      <c r="AL98" s="184">
        <v>133814.5</v>
      </c>
      <c r="AM98" s="184">
        <v>7363</v>
      </c>
      <c r="AN98" s="184">
        <v>6025</v>
      </c>
      <c r="AO98" s="184">
        <v>50953</v>
      </c>
      <c r="AP98" s="184">
        <v>26038</v>
      </c>
      <c r="AQ98" s="184">
        <v>24377.75</v>
      </c>
      <c r="AR98" s="184">
        <v>2976</v>
      </c>
      <c r="AS98" s="184">
        <v>64395.5</v>
      </c>
      <c r="AT98" s="184">
        <v>6541.5</v>
      </c>
      <c r="AU98" s="184">
        <v>59255.9</v>
      </c>
      <c r="AV98" s="184">
        <v>26964.17</v>
      </c>
      <c r="AW98" s="184">
        <v>10457</v>
      </c>
      <c r="AX98" s="184">
        <v>100</v>
      </c>
      <c r="AY98" s="184">
        <v>25434</v>
      </c>
      <c r="AZ98" s="184">
        <v>2355</v>
      </c>
      <c r="BA98" s="184">
        <v>4056</v>
      </c>
      <c r="BB98" s="184">
        <v>70719.25</v>
      </c>
      <c r="BC98" s="184">
        <v>6778</v>
      </c>
      <c r="BD98" s="184">
        <v>265110.75</v>
      </c>
      <c r="BE98" s="184">
        <v>120509.85</v>
      </c>
      <c r="BF98" s="184">
        <v>130708.5</v>
      </c>
      <c r="BG98" s="184">
        <v>76556.5</v>
      </c>
      <c r="BH98" s="184">
        <v>136849.57999999999</v>
      </c>
      <c r="BI98" s="184"/>
      <c r="BJ98" s="184"/>
      <c r="BK98" s="184"/>
      <c r="BL98" s="184"/>
      <c r="BM98" s="184">
        <v>100080.25</v>
      </c>
      <c r="BN98" s="184">
        <v>75593.5</v>
      </c>
      <c r="BO98" s="184">
        <v>16753</v>
      </c>
      <c r="BP98" s="184">
        <v>31329</v>
      </c>
      <c r="BQ98" s="184">
        <v>67136.13</v>
      </c>
      <c r="BR98" s="184">
        <v>11578</v>
      </c>
      <c r="BS98" s="184">
        <v>363176.75</v>
      </c>
      <c r="BT98" s="184">
        <v>20947</v>
      </c>
      <c r="BU98" s="184">
        <v>24795</v>
      </c>
      <c r="BV98" s="184">
        <v>24043</v>
      </c>
      <c r="BW98" s="184">
        <v>1728</v>
      </c>
      <c r="BX98" s="184">
        <v>6196</v>
      </c>
      <c r="BY98" s="184">
        <v>22241</v>
      </c>
      <c r="BZ98" s="184">
        <v>1561</v>
      </c>
      <c r="CA98" s="184">
        <v>14760</v>
      </c>
      <c r="CB98" s="184">
        <v>22719</v>
      </c>
      <c r="CC98" s="184">
        <v>50094</v>
      </c>
      <c r="CD98" s="184">
        <v>11944.25</v>
      </c>
      <c r="CE98" s="184">
        <v>24150</v>
      </c>
      <c r="CF98" s="184">
        <v>10226</v>
      </c>
      <c r="CG98" s="184">
        <v>3497</v>
      </c>
      <c r="CH98" s="184">
        <v>5195</v>
      </c>
      <c r="CI98" s="184">
        <v>18217.75</v>
      </c>
      <c r="CJ98" s="184">
        <v>80</v>
      </c>
      <c r="CK98" s="184">
        <v>45424</v>
      </c>
      <c r="CL98" s="184">
        <v>1142</v>
      </c>
      <c r="CM98" s="184"/>
    </row>
    <row r="99" spans="1:91" ht="21" hidden="1">
      <c r="A99" s="120">
        <v>10</v>
      </c>
      <c r="B99" s="220" t="s">
        <v>816</v>
      </c>
      <c r="C99" s="140" t="s">
        <v>434</v>
      </c>
      <c r="D99" s="184">
        <v>136170</v>
      </c>
      <c r="E99" s="184">
        <v>10246</v>
      </c>
      <c r="F99" s="184">
        <v>140156</v>
      </c>
      <c r="G99" s="184">
        <v>55736</v>
      </c>
      <c r="H99" s="184">
        <v>6798.5</v>
      </c>
      <c r="I99" s="184">
        <v>4954</v>
      </c>
      <c r="J99" s="184">
        <v>3136.25</v>
      </c>
      <c r="K99" s="184">
        <v>88204</v>
      </c>
      <c r="L99" s="184">
        <v>7153.75</v>
      </c>
      <c r="M99" s="184"/>
      <c r="N99" s="184">
        <v>50871</v>
      </c>
      <c r="O99" s="184"/>
      <c r="P99" s="184">
        <v>71707.75</v>
      </c>
      <c r="Q99" s="184">
        <v>4693</v>
      </c>
      <c r="R99" s="184">
        <v>21140</v>
      </c>
      <c r="S99" s="184">
        <v>23827.5</v>
      </c>
      <c r="T99" s="184">
        <v>15263</v>
      </c>
      <c r="U99" s="184">
        <v>26521</v>
      </c>
      <c r="V99" s="184">
        <v>6278.5</v>
      </c>
      <c r="W99" s="184">
        <v>16942.5</v>
      </c>
      <c r="X99" s="184">
        <v>459076.69</v>
      </c>
      <c r="Y99" s="184"/>
      <c r="Z99" s="184">
        <v>98421</v>
      </c>
      <c r="AA99" s="184">
        <v>121540</v>
      </c>
      <c r="AB99" s="184">
        <v>2486</v>
      </c>
      <c r="AC99" s="184">
        <v>6005</v>
      </c>
      <c r="AD99" s="184"/>
      <c r="AE99" s="184">
        <v>389001</v>
      </c>
      <c r="AF99" s="184">
        <v>20227</v>
      </c>
      <c r="AG99" s="184">
        <v>18519.5</v>
      </c>
      <c r="AH99" s="184">
        <v>1430.4</v>
      </c>
      <c r="AI99" s="184">
        <v>28305</v>
      </c>
      <c r="AJ99" s="184">
        <v>10137</v>
      </c>
      <c r="AK99" s="184">
        <v>6989</v>
      </c>
      <c r="AL99" s="184">
        <v>131582</v>
      </c>
      <c r="AM99" s="184"/>
      <c r="AN99" s="184">
        <v>3545</v>
      </c>
      <c r="AO99" s="184">
        <v>3519</v>
      </c>
      <c r="AP99" s="184">
        <v>39682</v>
      </c>
      <c r="AQ99" s="184">
        <v>25559.75</v>
      </c>
      <c r="AR99" s="184"/>
      <c r="AS99" s="184">
        <v>50337.5</v>
      </c>
      <c r="AT99" s="184">
        <v>6133</v>
      </c>
      <c r="AU99" s="184">
        <v>29689.5</v>
      </c>
      <c r="AV99" s="184">
        <v>24689.119999999999</v>
      </c>
      <c r="AW99" s="184"/>
      <c r="AX99" s="184"/>
      <c r="AY99" s="184"/>
      <c r="AZ99" s="184"/>
      <c r="BA99" s="184"/>
      <c r="BB99" s="184">
        <v>99219</v>
      </c>
      <c r="BC99" s="184">
        <v>3654</v>
      </c>
      <c r="BD99" s="184">
        <v>144086.75</v>
      </c>
      <c r="BE99" s="184">
        <v>69307.789999999994</v>
      </c>
      <c r="BF99" s="184">
        <v>53035.5</v>
      </c>
      <c r="BG99" s="184">
        <v>8413.75</v>
      </c>
      <c r="BH99" s="184">
        <v>333608.5</v>
      </c>
      <c r="BI99" s="184"/>
      <c r="BJ99" s="184"/>
      <c r="BK99" s="184"/>
      <c r="BL99" s="184"/>
      <c r="BM99" s="184">
        <v>11314.25</v>
      </c>
      <c r="BN99" s="184">
        <v>15772.5</v>
      </c>
      <c r="BO99" s="184">
        <v>1021</v>
      </c>
      <c r="BP99" s="184">
        <v>5362</v>
      </c>
      <c r="BQ99" s="184">
        <v>32524.35</v>
      </c>
      <c r="BR99" s="184"/>
      <c r="BS99" s="184">
        <v>619277</v>
      </c>
      <c r="BT99" s="184"/>
      <c r="BU99" s="184"/>
      <c r="BV99" s="184">
        <v>10610</v>
      </c>
      <c r="BW99" s="184"/>
      <c r="BX99" s="184"/>
      <c r="BY99" s="184"/>
      <c r="BZ99" s="184"/>
      <c r="CA99" s="184">
        <v>5606</v>
      </c>
      <c r="CB99" s="184"/>
      <c r="CC99" s="184">
        <v>2310</v>
      </c>
      <c r="CD99" s="184">
        <v>48464.25</v>
      </c>
      <c r="CE99" s="184">
        <v>15807</v>
      </c>
      <c r="CF99" s="184">
        <v>4835</v>
      </c>
      <c r="CG99" s="184"/>
      <c r="CH99" s="184">
        <v>1957</v>
      </c>
      <c r="CI99" s="184"/>
      <c r="CJ99" s="184">
        <v>1340</v>
      </c>
      <c r="CK99" s="184">
        <v>43854.5</v>
      </c>
      <c r="CL99" s="184"/>
      <c r="CM99" s="184"/>
    </row>
    <row r="100" spans="1:91" ht="21" hidden="1">
      <c r="A100" s="120">
        <v>10</v>
      </c>
      <c r="B100" s="220" t="s">
        <v>817</v>
      </c>
      <c r="C100" s="140" t="s">
        <v>435</v>
      </c>
      <c r="D100" s="184">
        <v>-176645.17</v>
      </c>
      <c r="E100" s="184">
        <v>-30216</v>
      </c>
      <c r="F100" s="184">
        <v>-20027.72</v>
      </c>
      <c r="G100" s="184">
        <v>-16570</v>
      </c>
      <c r="H100" s="184">
        <v>-8716.9500000000007</v>
      </c>
      <c r="I100" s="184">
        <v>-12084</v>
      </c>
      <c r="J100" s="184"/>
      <c r="K100" s="184"/>
      <c r="L100" s="184">
        <v>-11032.45</v>
      </c>
      <c r="M100" s="184"/>
      <c r="N100" s="184">
        <v>-24734.49</v>
      </c>
      <c r="O100" s="184">
        <v>-30483.09</v>
      </c>
      <c r="P100" s="184">
        <v>-65289.19</v>
      </c>
      <c r="Q100" s="184">
        <v>-25104.05</v>
      </c>
      <c r="R100" s="184">
        <v>-10131</v>
      </c>
      <c r="S100" s="184">
        <v>-9178</v>
      </c>
      <c r="T100" s="184"/>
      <c r="U100" s="184">
        <v>-36105.5</v>
      </c>
      <c r="V100" s="184"/>
      <c r="W100" s="184">
        <v>-152210.5</v>
      </c>
      <c r="X100" s="184">
        <v>-362902</v>
      </c>
      <c r="Y100" s="184"/>
      <c r="Z100" s="184"/>
      <c r="AA100" s="184"/>
      <c r="AB100" s="184">
        <v>-3628</v>
      </c>
      <c r="AC100" s="184">
        <v>-29350</v>
      </c>
      <c r="AD100" s="184"/>
      <c r="AE100" s="184">
        <v>-40184</v>
      </c>
      <c r="AF100" s="184">
        <v>-18050</v>
      </c>
      <c r="AG100" s="184">
        <v>-18263.23</v>
      </c>
      <c r="AH100" s="184">
        <v>-11963.57</v>
      </c>
      <c r="AI100" s="184"/>
      <c r="AJ100" s="184">
        <v>-7820</v>
      </c>
      <c r="AK100" s="184">
        <v>-17979</v>
      </c>
      <c r="AL100" s="184">
        <v>-71954.5</v>
      </c>
      <c r="AM100" s="184">
        <v>-276</v>
      </c>
      <c r="AN100" s="184">
        <v>-79</v>
      </c>
      <c r="AO100" s="184">
        <v>-40205</v>
      </c>
      <c r="AP100" s="184"/>
      <c r="AQ100" s="184">
        <v>-10340.75</v>
      </c>
      <c r="AR100" s="184"/>
      <c r="AS100" s="184">
        <v>-41716.71</v>
      </c>
      <c r="AT100" s="184"/>
      <c r="AU100" s="184">
        <v>-71872.399999999994</v>
      </c>
      <c r="AV100" s="184"/>
      <c r="AW100" s="184">
        <v>-1618.62</v>
      </c>
      <c r="AX100" s="184"/>
      <c r="AY100" s="184">
        <v>-9924</v>
      </c>
      <c r="AZ100" s="184"/>
      <c r="BA100" s="184"/>
      <c r="BB100" s="184">
        <v>-15377.25</v>
      </c>
      <c r="BC100" s="184">
        <v>-2158</v>
      </c>
      <c r="BD100" s="184">
        <v>-184881.75</v>
      </c>
      <c r="BE100" s="184">
        <v>-61301.85</v>
      </c>
      <c r="BF100" s="184">
        <v>-97093.27</v>
      </c>
      <c r="BG100" s="184">
        <v>-63293.09</v>
      </c>
      <c r="BH100" s="184">
        <v>-101315.58</v>
      </c>
      <c r="BI100" s="184"/>
      <c r="BJ100" s="184"/>
      <c r="BK100" s="184"/>
      <c r="BL100" s="184"/>
      <c r="BM100" s="184">
        <v>-67261.070000000007</v>
      </c>
      <c r="BN100" s="184">
        <v>-40496</v>
      </c>
      <c r="BO100" s="184">
        <v>-2773</v>
      </c>
      <c r="BP100" s="184">
        <v>-14805</v>
      </c>
      <c r="BQ100" s="184">
        <v>-43601.43</v>
      </c>
      <c r="BR100" s="184"/>
      <c r="BS100" s="184">
        <v>-260662</v>
      </c>
      <c r="BT100" s="184">
        <v>-3553</v>
      </c>
      <c r="BU100" s="184">
        <v>-24795</v>
      </c>
      <c r="BV100" s="184"/>
      <c r="BW100" s="184"/>
      <c r="BX100" s="184">
        <v>-6196</v>
      </c>
      <c r="BY100" s="184"/>
      <c r="BZ100" s="184">
        <v>-105</v>
      </c>
      <c r="CA100" s="186">
        <v>-12932</v>
      </c>
      <c r="CB100" s="184">
        <v>-17235</v>
      </c>
      <c r="CC100" s="184">
        <v>-50094</v>
      </c>
      <c r="CD100" s="184">
        <v>-1246.3399999999999</v>
      </c>
      <c r="CE100" s="184">
        <v>-14948</v>
      </c>
      <c r="CF100" s="184">
        <v>-1164</v>
      </c>
      <c r="CG100" s="184">
        <v>-3497</v>
      </c>
      <c r="CH100" s="184"/>
      <c r="CI100" s="184">
        <v>-12067.5</v>
      </c>
      <c r="CJ100" s="184">
        <v>-833</v>
      </c>
      <c r="CK100" s="184">
        <v>-32490.080000000002</v>
      </c>
      <c r="CL100" s="184"/>
      <c r="CM100" s="184"/>
    </row>
    <row r="101" spans="1:91" ht="21" hidden="1">
      <c r="A101" s="120">
        <v>10</v>
      </c>
      <c r="B101" s="220" t="s">
        <v>818</v>
      </c>
      <c r="C101" s="140" t="s">
        <v>436</v>
      </c>
      <c r="D101" s="184">
        <v>-133254.16</v>
      </c>
      <c r="E101" s="184">
        <v>-10246</v>
      </c>
      <c r="F101" s="184">
        <v>-14180.48</v>
      </c>
      <c r="G101" s="184">
        <v>-45140</v>
      </c>
      <c r="H101" s="184"/>
      <c r="I101" s="184"/>
      <c r="J101" s="184"/>
      <c r="K101" s="184"/>
      <c r="L101" s="184">
        <v>-6581.85</v>
      </c>
      <c r="M101" s="184"/>
      <c r="N101" s="184">
        <v>-24845.35</v>
      </c>
      <c r="O101" s="184"/>
      <c r="P101" s="184">
        <v>-30924.5</v>
      </c>
      <c r="Q101" s="184"/>
      <c r="R101" s="184">
        <v>-12065</v>
      </c>
      <c r="S101" s="184">
        <v>-5178</v>
      </c>
      <c r="T101" s="184"/>
      <c r="U101" s="184">
        <v>-19048</v>
      </c>
      <c r="V101" s="184"/>
      <c r="W101" s="184">
        <v>-16942.5</v>
      </c>
      <c r="X101" s="184">
        <v>-234156.44</v>
      </c>
      <c r="Y101" s="184"/>
      <c r="Z101" s="184"/>
      <c r="AA101" s="184"/>
      <c r="AB101" s="184"/>
      <c r="AC101" s="184">
        <v>-6005</v>
      </c>
      <c r="AD101" s="184"/>
      <c r="AE101" s="184">
        <v>-326228.36</v>
      </c>
      <c r="AF101" s="184">
        <v>-5746</v>
      </c>
      <c r="AG101" s="184">
        <v>-24867</v>
      </c>
      <c r="AH101" s="184"/>
      <c r="AI101" s="184"/>
      <c r="AJ101" s="184">
        <v>-24687.78</v>
      </c>
      <c r="AK101" s="184">
        <v>-2126</v>
      </c>
      <c r="AL101" s="184">
        <v>-146556.25</v>
      </c>
      <c r="AM101" s="184"/>
      <c r="AN101" s="184">
        <v>-2766</v>
      </c>
      <c r="AO101" s="184"/>
      <c r="AP101" s="184"/>
      <c r="AQ101" s="184">
        <v>-23542.75</v>
      </c>
      <c r="AR101" s="184"/>
      <c r="AS101" s="184">
        <v>-36223.699999999997</v>
      </c>
      <c r="AT101" s="184"/>
      <c r="AU101" s="184">
        <v>-7812</v>
      </c>
      <c r="AV101" s="184"/>
      <c r="AW101" s="184"/>
      <c r="AX101" s="184"/>
      <c r="AY101" s="184"/>
      <c r="AZ101" s="184"/>
      <c r="BA101" s="184"/>
      <c r="BB101" s="184">
        <v>-69114</v>
      </c>
      <c r="BC101" s="184">
        <v>-2104</v>
      </c>
      <c r="BD101" s="184">
        <v>-93086.25</v>
      </c>
      <c r="BE101" s="184">
        <v>-61752.79</v>
      </c>
      <c r="BF101" s="184">
        <v>-48459.73</v>
      </c>
      <c r="BG101" s="184">
        <v>-6653.33</v>
      </c>
      <c r="BH101" s="184">
        <v>-312928.5</v>
      </c>
      <c r="BI101" s="184"/>
      <c r="BJ101" s="184"/>
      <c r="BK101" s="184"/>
      <c r="BL101" s="184"/>
      <c r="BM101" s="184"/>
      <c r="BN101" s="184"/>
      <c r="BO101" s="184"/>
      <c r="BP101" s="184">
        <v>-5362</v>
      </c>
      <c r="BQ101" s="184">
        <v>-32524.35</v>
      </c>
      <c r="BR101" s="184"/>
      <c r="BS101" s="186">
        <v>-547154.75</v>
      </c>
      <c r="BT101" s="186"/>
      <c r="BU101" s="184"/>
      <c r="BV101" s="186"/>
      <c r="BW101" s="184"/>
      <c r="BX101" s="184"/>
      <c r="BY101" s="184"/>
      <c r="BZ101" s="184"/>
      <c r="CA101" s="184"/>
      <c r="CB101" s="184"/>
      <c r="CC101" s="184">
        <v>-2310</v>
      </c>
      <c r="CD101" s="184">
        <v>-21719.79</v>
      </c>
      <c r="CE101" s="184">
        <v>-15570</v>
      </c>
      <c r="CF101" s="184"/>
      <c r="CG101" s="184"/>
      <c r="CH101" s="184"/>
      <c r="CI101" s="184"/>
      <c r="CJ101" s="184"/>
      <c r="CK101" s="186"/>
      <c r="CL101" s="184"/>
      <c r="CM101" s="184"/>
    </row>
    <row r="102" spans="1:91" ht="21" hidden="1">
      <c r="A102" s="120">
        <v>10</v>
      </c>
      <c r="B102" s="220" t="s">
        <v>819</v>
      </c>
      <c r="C102" s="140" t="s">
        <v>437</v>
      </c>
      <c r="D102" s="184">
        <v>542</v>
      </c>
      <c r="E102" s="184"/>
      <c r="F102" s="184"/>
      <c r="G102" s="184"/>
      <c r="H102" s="184"/>
      <c r="I102" s="184"/>
      <c r="J102" s="184"/>
      <c r="K102" s="184"/>
      <c r="L102" s="184"/>
      <c r="M102" s="184"/>
      <c r="N102" s="184"/>
      <c r="O102" s="184"/>
      <c r="P102" s="184"/>
      <c r="Q102" s="184"/>
      <c r="R102" s="184"/>
      <c r="S102" s="184"/>
      <c r="T102" s="184"/>
      <c r="U102" s="184"/>
      <c r="V102" s="184"/>
      <c r="W102" s="184"/>
      <c r="X102" s="184"/>
      <c r="Y102" s="184"/>
      <c r="Z102" s="184"/>
      <c r="AA102" s="184"/>
      <c r="AB102" s="184"/>
      <c r="AC102" s="184"/>
      <c r="AD102" s="184"/>
      <c r="AE102" s="184"/>
      <c r="AF102" s="184"/>
      <c r="AG102" s="184"/>
      <c r="AH102" s="184"/>
      <c r="AI102" s="184"/>
      <c r="AJ102" s="184"/>
      <c r="AK102" s="184"/>
      <c r="AL102" s="184">
        <v>118802.5</v>
      </c>
      <c r="AM102" s="184"/>
      <c r="AN102" s="184"/>
      <c r="AO102" s="184"/>
      <c r="AP102" s="184">
        <v>20319</v>
      </c>
      <c r="AQ102" s="184"/>
      <c r="AR102" s="184"/>
      <c r="AS102" s="184"/>
      <c r="AT102" s="184"/>
      <c r="AU102" s="184">
        <v>2967.79</v>
      </c>
      <c r="AV102" s="184"/>
      <c r="AW102" s="184"/>
      <c r="AX102" s="184"/>
      <c r="AY102" s="184"/>
      <c r="AZ102" s="184"/>
      <c r="BA102" s="184"/>
      <c r="BB102" s="184"/>
      <c r="BC102" s="184"/>
      <c r="BD102" s="184"/>
      <c r="BE102" s="184"/>
      <c r="BF102" s="184"/>
      <c r="BG102" s="184"/>
      <c r="BH102" s="184">
        <v>2135.5700000000002</v>
      </c>
      <c r="BI102" s="184"/>
      <c r="BJ102" s="184"/>
      <c r="BK102" s="184"/>
      <c r="BL102" s="184"/>
      <c r="BM102" s="184"/>
      <c r="BN102" s="184"/>
      <c r="BO102" s="184"/>
      <c r="BP102" s="184"/>
      <c r="BQ102" s="184"/>
      <c r="BR102" s="184"/>
      <c r="BS102" s="184"/>
      <c r="BT102" s="184">
        <v>2436</v>
      </c>
      <c r="BU102" s="184"/>
      <c r="BV102" s="184"/>
      <c r="BW102" s="184"/>
      <c r="BX102" s="184"/>
      <c r="BY102" s="184"/>
      <c r="BZ102" s="184"/>
      <c r="CA102" s="184"/>
      <c r="CB102" s="184"/>
      <c r="CC102" s="184"/>
      <c r="CD102" s="184"/>
      <c r="CE102" s="184"/>
      <c r="CF102" s="184"/>
      <c r="CG102" s="184"/>
      <c r="CH102" s="184"/>
      <c r="CI102" s="184"/>
      <c r="CJ102" s="184"/>
      <c r="CK102" s="184"/>
      <c r="CL102" s="184"/>
      <c r="CM102" s="184"/>
    </row>
    <row r="103" spans="1:91" ht="21" hidden="1">
      <c r="A103" s="120">
        <v>10</v>
      </c>
      <c r="B103" s="220" t="s">
        <v>820</v>
      </c>
      <c r="C103" s="140" t="s">
        <v>1228</v>
      </c>
      <c r="D103" s="184"/>
      <c r="E103" s="184"/>
      <c r="F103" s="184"/>
      <c r="G103" s="184"/>
      <c r="H103" s="184"/>
      <c r="I103" s="184"/>
      <c r="J103" s="184"/>
      <c r="K103" s="184"/>
      <c r="L103" s="184"/>
      <c r="M103" s="184"/>
      <c r="N103" s="184"/>
      <c r="O103" s="184"/>
      <c r="P103" s="184">
        <v>-46720.480000000003</v>
      </c>
      <c r="Q103" s="184"/>
      <c r="R103" s="184"/>
      <c r="S103" s="184">
        <v>-60914</v>
      </c>
      <c r="T103" s="184"/>
      <c r="U103" s="184"/>
      <c r="V103" s="184"/>
      <c r="W103" s="184"/>
      <c r="X103" s="184">
        <v>-33975.94</v>
      </c>
      <c r="Y103" s="184"/>
      <c r="Z103" s="184">
        <v>-66064</v>
      </c>
      <c r="AA103" s="184"/>
      <c r="AB103" s="184"/>
      <c r="AC103" s="184"/>
      <c r="AD103" s="184"/>
      <c r="AE103" s="184"/>
      <c r="AF103" s="184"/>
      <c r="AG103" s="184"/>
      <c r="AH103" s="184"/>
      <c r="AI103" s="184"/>
      <c r="AJ103" s="184">
        <v>-2048.58</v>
      </c>
      <c r="AK103" s="184"/>
      <c r="AL103" s="184">
        <v>-28028.43</v>
      </c>
      <c r="AM103" s="184"/>
      <c r="AN103" s="184"/>
      <c r="AO103" s="184"/>
      <c r="AP103" s="184">
        <v>-45767.07</v>
      </c>
      <c r="AQ103" s="184"/>
      <c r="AR103" s="184"/>
      <c r="AS103" s="184"/>
      <c r="AT103" s="184"/>
      <c r="AU103" s="184"/>
      <c r="AV103" s="184"/>
      <c r="AW103" s="184"/>
      <c r="AX103" s="184"/>
      <c r="AY103" s="184"/>
      <c r="AZ103" s="184"/>
      <c r="BA103" s="184"/>
      <c r="BB103" s="184"/>
      <c r="BC103" s="184"/>
      <c r="BD103" s="184">
        <v>-31605.26</v>
      </c>
      <c r="BE103" s="184"/>
      <c r="BF103" s="184"/>
      <c r="BG103" s="184"/>
      <c r="BH103" s="184">
        <v>-7659.33</v>
      </c>
      <c r="BI103" s="184"/>
      <c r="BJ103" s="184"/>
      <c r="BK103" s="184"/>
      <c r="BL103" s="184"/>
      <c r="BM103" s="184">
        <v>-7996.43</v>
      </c>
      <c r="BN103" s="184"/>
      <c r="BO103" s="184"/>
      <c r="BP103" s="184"/>
      <c r="BQ103" s="184"/>
      <c r="BR103" s="184"/>
      <c r="BS103" s="184">
        <v>-6207.85</v>
      </c>
      <c r="BT103" s="184"/>
      <c r="BU103" s="184"/>
      <c r="BV103" s="184"/>
      <c r="BW103" s="184"/>
      <c r="BX103" s="184"/>
      <c r="BY103" s="184"/>
      <c r="BZ103" s="184"/>
      <c r="CA103" s="184">
        <v>-5606</v>
      </c>
      <c r="CB103" s="184"/>
      <c r="CC103" s="184"/>
      <c r="CD103" s="184"/>
      <c r="CE103" s="184"/>
      <c r="CF103" s="184"/>
      <c r="CG103" s="184"/>
      <c r="CH103" s="184"/>
      <c r="CI103" s="184"/>
      <c r="CJ103" s="184"/>
      <c r="CK103" s="184">
        <v>-39416.01</v>
      </c>
      <c r="CL103" s="184"/>
      <c r="CM103" s="184"/>
    </row>
    <row r="104" spans="1:91" ht="21" hidden="1">
      <c r="A104" s="120">
        <v>10</v>
      </c>
      <c r="B104" s="220" t="s">
        <v>821</v>
      </c>
      <c r="C104" s="140" t="s">
        <v>438</v>
      </c>
      <c r="D104" s="184">
        <v>27573.75</v>
      </c>
      <c r="E104" s="184"/>
      <c r="F104" s="184"/>
      <c r="G104" s="184"/>
      <c r="H104" s="184"/>
      <c r="I104" s="184"/>
      <c r="J104" s="184"/>
      <c r="K104" s="184"/>
      <c r="L104" s="184"/>
      <c r="M104" s="184"/>
      <c r="N104" s="184"/>
      <c r="O104" s="184"/>
      <c r="P104" s="184">
        <v>14166.17</v>
      </c>
      <c r="Q104" s="184"/>
      <c r="R104" s="184"/>
      <c r="S104" s="184"/>
      <c r="T104" s="184"/>
      <c r="U104" s="184"/>
      <c r="V104" s="184"/>
      <c r="W104" s="184"/>
      <c r="X104" s="184">
        <v>50160.78</v>
      </c>
      <c r="Y104" s="184"/>
      <c r="Z104" s="184"/>
      <c r="AA104" s="184"/>
      <c r="AB104" s="184"/>
      <c r="AC104" s="184"/>
      <c r="AD104" s="184"/>
      <c r="AE104" s="184"/>
      <c r="AF104" s="184"/>
      <c r="AG104" s="184"/>
      <c r="AH104" s="184"/>
      <c r="AI104" s="184"/>
      <c r="AJ104" s="184"/>
      <c r="AK104" s="184"/>
      <c r="AL104" s="184">
        <v>700.15</v>
      </c>
      <c r="AM104" s="184"/>
      <c r="AN104" s="184"/>
      <c r="AO104" s="184"/>
      <c r="AP104" s="184"/>
      <c r="AQ104" s="184"/>
      <c r="AR104" s="184"/>
      <c r="AS104" s="184"/>
      <c r="AT104" s="184"/>
      <c r="AU104" s="184"/>
      <c r="AV104" s="184"/>
      <c r="AW104" s="184"/>
      <c r="AX104" s="184"/>
      <c r="AY104" s="184"/>
      <c r="AZ104" s="184"/>
      <c r="BA104" s="184"/>
      <c r="BB104" s="184">
        <v>720.15</v>
      </c>
      <c r="BC104" s="184"/>
      <c r="BD104" s="184"/>
      <c r="BE104" s="184"/>
      <c r="BF104" s="184"/>
      <c r="BG104" s="184"/>
      <c r="BH104" s="184"/>
      <c r="BI104" s="184"/>
      <c r="BJ104" s="184"/>
      <c r="BK104" s="184"/>
      <c r="BL104" s="184"/>
      <c r="BM104" s="184"/>
      <c r="BN104" s="184"/>
      <c r="BO104" s="184"/>
      <c r="BP104" s="184"/>
      <c r="BQ104" s="184"/>
      <c r="BR104" s="184"/>
      <c r="BS104" s="184">
        <v>131596.03</v>
      </c>
      <c r="BT104" s="184"/>
      <c r="BU104" s="184"/>
      <c r="BV104" s="184"/>
      <c r="BW104" s="184"/>
      <c r="BX104" s="184"/>
      <c r="BY104" s="184"/>
      <c r="BZ104" s="184"/>
      <c r="CA104" s="184"/>
      <c r="CB104" s="184"/>
      <c r="CC104" s="184"/>
      <c r="CD104" s="184"/>
      <c r="CE104" s="184"/>
      <c r="CF104" s="184"/>
      <c r="CG104" s="184"/>
      <c r="CH104" s="184"/>
      <c r="CI104" s="184"/>
      <c r="CJ104" s="184"/>
      <c r="CK104" s="184"/>
      <c r="CL104" s="184"/>
      <c r="CM104" s="184"/>
    </row>
    <row r="105" spans="1:91" ht="21" hidden="1">
      <c r="A105" s="120">
        <v>10</v>
      </c>
      <c r="B105" s="220" t="s">
        <v>822</v>
      </c>
      <c r="C105" s="140" t="s">
        <v>1347</v>
      </c>
      <c r="D105" s="184">
        <v>167673</v>
      </c>
      <c r="E105" s="184"/>
      <c r="F105" s="184"/>
      <c r="G105" s="184"/>
      <c r="H105" s="184"/>
      <c r="I105" s="184"/>
      <c r="J105" s="184"/>
      <c r="K105" s="184"/>
      <c r="L105" s="184"/>
      <c r="M105" s="184"/>
      <c r="N105" s="184">
        <v>49900</v>
      </c>
      <c r="O105" s="184"/>
      <c r="P105" s="184">
        <v>60691.9</v>
      </c>
      <c r="Q105" s="184"/>
      <c r="R105" s="184"/>
      <c r="S105" s="184">
        <v>1040</v>
      </c>
      <c r="T105" s="184"/>
      <c r="U105" s="184"/>
      <c r="V105" s="184"/>
      <c r="W105" s="184"/>
      <c r="X105" s="184">
        <v>169930.9</v>
      </c>
      <c r="Y105" s="184"/>
      <c r="Z105" s="184"/>
      <c r="AA105" s="184"/>
      <c r="AB105" s="184"/>
      <c r="AC105" s="184">
        <v>7984</v>
      </c>
      <c r="AD105" s="184"/>
      <c r="AE105" s="184"/>
      <c r="AF105" s="184"/>
      <c r="AG105" s="184">
        <v>2015</v>
      </c>
      <c r="AH105" s="184"/>
      <c r="AI105" s="184"/>
      <c r="AJ105" s="184">
        <v>4111</v>
      </c>
      <c r="AK105" s="184">
        <v>566</v>
      </c>
      <c r="AL105" s="184">
        <v>31335.25</v>
      </c>
      <c r="AM105" s="184"/>
      <c r="AN105" s="184"/>
      <c r="AO105" s="184"/>
      <c r="AP105" s="184"/>
      <c r="AQ105" s="184"/>
      <c r="AR105" s="184"/>
      <c r="AS105" s="184">
        <v>2129</v>
      </c>
      <c r="AT105" s="184"/>
      <c r="AU105" s="184"/>
      <c r="AV105" s="184"/>
      <c r="AW105" s="184"/>
      <c r="AX105" s="184"/>
      <c r="AY105" s="184"/>
      <c r="AZ105" s="184"/>
      <c r="BA105" s="184"/>
      <c r="BB105" s="184">
        <v>4027.5</v>
      </c>
      <c r="BC105" s="184"/>
      <c r="BD105" s="184">
        <v>69405</v>
      </c>
      <c r="BE105" s="184"/>
      <c r="BF105" s="184"/>
      <c r="BG105" s="184"/>
      <c r="BH105" s="184">
        <v>16729.5</v>
      </c>
      <c r="BI105" s="184"/>
      <c r="BJ105" s="184"/>
      <c r="BK105" s="184"/>
      <c r="BL105" s="184">
        <v>19638</v>
      </c>
      <c r="BM105" s="184">
        <v>4578</v>
      </c>
      <c r="BN105" s="184"/>
      <c r="BO105" s="184"/>
      <c r="BP105" s="184"/>
      <c r="BQ105" s="184"/>
      <c r="BR105" s="184"/>
      <c r="BS105" s="186">
        <v>102547.75</v>
      </c>
      <c r="BT105" s="184"/>
      <c r="BU105" s="184"/>
      <c r="BV105" s="186">
        <v>8108</v>
      </c>
      <c r="BW105" s="186"/>
      <c r="BX105" s="184"/>
      <c r="BY105" s="186"/>
      <c r="BZ105" s="184"/>
      <c r="CA105" s="186"/>
      <c r="CB105" s="186"/>
      <c r="CC105" s="186"/>
      <c r="CD105" s="184">
        <v>700</v>
      </c>
      <c r="CE105" s="186"/>
      <c r="CF105" s="186"/>
      <c r="CG105" s="184"/>
      <c r="CH105" s="184"/>
      <c r="CI105" s="186"/>
      <c r="CJ105" s="186"/>
      <c r="CK105" s="186"/>
      <c r="CL105" s="186"/>
      <c r="CM105" s="184"/>
    </row>
    <row r="106" spans="1:91" ht="21" hidden="1">
      <c r="A106" s="120">
        <v>10</v>
      </c>
      <c r="B106" s="220" t="s">
        <v>823</v>
      </c>
      <c r="C106" s="140" t="s">
        <v>439</v>
      </c>
      <c r="D106" s="184">
        <v>378038.14</v>
      </c>
      <c r="E106" s="184"/>
      <c r="F106" s="184"/>
      <c r="G106" s="184"/>
      <c r="H106" s="184"/>
      <c r="I106" s="184"/>
      <c r="J106" s="184"/>
      <c r="K106" s="184">
        <v>40603.800000000003</v>
      </c>
      <c r="L106" s="184"/>
      <c r="M106" s="184"/>
      <c r="N106" s="184">
        <v>42579</v>
      </c>
      <c r="O106" s="184"/>
      <c r="P106" s="184">
        <v>101894.5</v>
      </c>
      <c r="Q106" s="184"/>
      <c r="R106" s="184"/>
      <c r="S106" s="184">
        <v>15310</v>
      </c>
      <c r="T106" s="184"/>
      <c r="U106" s="184"/>
      <c r="V106" s="184"/>
      <c r="W106" s="184"/>
      <c r="X106" s="184">
        <v>684891.65</v>
      </c>
      <c r="Y106" s="184"/>
      <c r="Z106" s="184"/>
      <c r="AA106" s="184"/>
      <c r="AB106" s="184"/>
      <c r="AC106" s="184"/>
      <c r="AD106" s="184"/>
      <c r="AE106" s="184"/>
      <c r="AF106" s="184"/>
      <c r="AG106" s="184"/>
      <c r="AH106" s="184"/>
      <c r="AI106" s="184"/>
      <c r="AJ106" s="184">
        <v>2206</v>
      </c>
      <c r="AK106" s="184">
        <v>5915</v>
      </c>
      <c r="AL106" s="184">
        <v>109676.63</v>
      </c>
      <c r="AM106" s="184"/>
      <c r="AN106" s="184"/>
      <c r="AO106" s="184"/>
      <c r="AP106" s="184"/>
      <c r="AQ106" s="184"/>
      <c r="AR106" s="184"/>
      <c r="AS106" s="184">
        <v>849</v>
      </c>
      <c r="AT106" s="184"/>
      <c r="AU106" s="184"/>
      <c r="AV106" s="184"/>
      <c r="AW106" s="184"/>
      <c r="AX106" s="184"/>
      <c r="AY106" s="184"/>
      <c r="AZ106" s="184"/>
      <c r="BA106" s="184"/>
      <c r="BB106" s="184">
        <v>35825.25</v>
      </c>
      <c r="BC106" s="184"/>
      <c r="BD106" s="184">
        <v>122004.75</v>
      </c>
      <c r="BE106" s="184"/>
      <c r="BF106" s="184"/>
      <c r="BG106" s="184"/>
      <c r="BH106" s="184">
        <v>150131.01</v>
      </c>
      <c r="BI106" s="184"/>
      <c r="BJ106" s="184"/>
      <c r="BK106" s="184"/>
      <c r="BL106" s="184">
        <v>4124.12</v>
      </c>
      <c r="BM106" s="184">
        <v>31025.5</v>
      </c>
      <c r="BN106" s="184"/>
      <c r="BO106" s="184"/>
      <c r="BP106" s="184"/>
      <c r="BQ106" s="184"/>
      <c r="BR106" s="184"/>
      <c r="BS106" s="186">
        <v>502374.44</v>
      </c>
      <c r="BT106" s="186"/>
      <c r="BU106" s="184"/>
      <c r="BV106" s="186"/>
      <c r="BW106" s="184"/>
      <c r="BX106" s="184"/>
      <c r="BY106" s="186"/>
      <c r="BZ106" s="186"/>
      <c r="CA106" s="184"/>
      <c r="CB106" s="186"/>
      <c r="CC106" s="186"/>
      <c r="CD106" s="184">
        <v>5863.25</v>
      </c>
      <c r="CE106" s="184"/>
      <c r="CF106" s="186"/>
      <c r="CG106" s="184"/>
      <c r="CH106" s="184"/>
      <c r="CI106" s="186"/>
      <c r="CJ106" s="184"/>
      <c r="CK106" s="186"/>
      <c r="CL106" s="186"/>
      <c r="CM106" s="186"/>
    </row>
    <row r="107" spans="1:91" ht="21" hidden="1">
      <c r="A107" s="120">
        <v>10</v>
      </c>
      <c r="B107" s="220" t="s">
        <v>824</v>
      </c>
      <c r="C107" s="140" t="s">
        <v>440</v>
      </c>
      <c r="D107" s="184">
        <v>155056.85999999999</v>
      </c>
      <c r="E107" s="184"/>
      <c r="F107" s="184"/>
      <c r="G107" s="184"/>
      <c r="H107" s="184"/>
      <c r="I107" s="184"/>
      <c r="J107" s="184"/>
      <c r="K107" s="184"/>
      <c r="L107" s="184"/>
      <c r="M107" s="184"/>
      <c r="N107" s="184"/>
      <c r="O107" s="184"/>
      <c r="P107" s="184"/>
      <c r="Q107" s="184"/>
      <c r="R107" s="184"/>
      <c r="S107" s="184"/>
      <c r="T107" s="184"/>
      <c r="U107" s="184"/>
      <c r="V107" s="184"/>
      <c r="W107" s="184"/>
      <c r="X107" s="184"/>
      <c r="Y107" s="184"/>
      <c r="Z107" s="184"/>
      <c r="AA107" s="184"/>
      <c r="AB107" s="184"/>
      <c r="AC107" s="184"/>
      <c r="AD107" s="184"/>
      <c r="AE107" s="184"/>
      <c r="AF107" s="184"/>
      <c r="AG107" s="184"/>
      <c r="AH107" s="184"/>
      <c r="AI107" s="184"/>
      <c r="AJ107" s="184"/>
      <c r="AK107" s="184"/>
      <c r="AL107" s="184">
        <v>27766.3</v>
      </c>
      <c r="AM107" s="184"/>
      <c r="AN107" s="184"/>
      <c r="AO107" s="184"/>
      <c r="AP107" s="184"/>
      <c r="AQ107" s="184"/>
      <c r="AR107" s="184"/>
      <c r="AS107" s="184"/>
      <c r="AT107" s="184"/>
      <c r="AU107" s="184"/>
      <c r="AV107" s="184"/>
      <c r="AW107" s="184"/>
      <c r="AX107" s="184"/>
      <c r="AY107" s="184"/>
      <c r="AZ107" s="184"/>
      <c r="BA107" s="184"/>
      <c r="BB107" s="184"/>
      <c r="BC107" s="184"/>
      <c r="BD107" s="184">
        <v>69910.75</v>
      </c>
      <c r="BE107" s="184"/>
      <c r="BF107" s="184"/>
      <c r="BG107" s="184"/>
      <c r="BH107" s="184"/>
      <c r="BI107" s="184"/>
      <c r="BJ107" s="184"/>
      <c r="BK107" s="184"/>
      <c r="BL107" s="184"/>
      <c r="BM107" s="184"/>
      <c r="BN107" s="184"/>
      <c r="BO107" s="184"/>
      <c r="BP107" s="184"/>
      <c r="BQ107" s="184"/>
      <c r="BR107" s="184"/>
      <c r="BS107" s="184"/>
      <c r="BT107" s="184"/>
      <c r="BU107" s="184"/>
      <c r="BV107" s="184"/>
      <c r="BW107" s="184"/>
      <c r="BX107" s="184"/>
      <c r="BY107" s="184"/>
      <c r="BZ107" s="184"/>
      <c r="CA107" s="184"/>
      <c r="CB107" s="184"/>
      <c r="CC107" s="184"/>
      <c r="CD107" s="184"/>
      <c r="CE107" s="184"/>
      <c r="CF107" s="184"/>
      <c r="CG107" s="184"/>
      <c r="CH107" s="184"/>
      <c r="CI107" s="184"/>
      <c r="CJ107" s="184"/>
      <c r="CK107" s="184"/>
      <c r="CL107" s="184"/>
      <c r="CM107" s="184"/>
    </row>
    <row r="108" spans="1:91" ht="42" hidden="1">
      <c r="A108" s="120">
        <v>10</v>
      </c>
      <c r="B108" s="220" t="s">
        <v>825</v>
      </c>
      <c r="C108" s="140" t="s">
        <v>441</v>
      </c>
      <c r="D108" s="184"/>
      <c r="E108" s="184"/>
      <c r="F108" s="184"/>
      <c r="G108" s="184"/>
      <c r="H108" s="184"/>
      <c r="I108" s="184"/>
      <c r="J108" s="184"/>
      <c r="K108" s="184"/>
      <c r="L108" s="184"/>
      <c r="M108" s="184"/>
      <c r="N108" s="184"/>
      <c r="O108" s="184"/>
      <c r="P108" s="184">
        <v>-34295.32</v>
      </c>
      <c r="Q108" s="184"/>
      <c r="R108" s="184"/>
      <c r="S108" s="184"/>
      <c r="T108" s="184"/>
      <c r="U108" s="184"/>
      <c r="V108" s="184"/>
      <c r="W108" s="184"/>
      <c r="X108" s="184"/>
      <c r="Y108" s="184">
        <v>-3906.5</v>
      </c>
      <c r="Z108" s="184"/>
      <c r="AA108" s="184">
        <v>-60904.2</v>
      </c>
      <c r="AB108" s="184"/>
      <c r="AC108" s="184"/>
      <c r="AD108" s="184"/>
      <c r="AE108" s="184"/>
      <c r="AF108" s="184"/>
      <c r="AG108" s="184"/>
      <c r="AH108" s="184"/>
      <c r="AI108" s="184"/>
      <c r="AJ108" s="184"/>
      <c r="AK108" s="184"/>
      <c r="AL108" s="184">
        <v>-13773</v>
      </c>
      <c r="AM108" s="184"/>
      <c r="AN108" s="184"/>
      <c r="AO108" s="184"/>
      <c r="AP108" s="184"/>
      <c r="AQ108" s="184"/>
      <c r="AR108" s="184"/>
      <c r="AS108" s="184"/>
      <c r="AT108" s="184"/>
      <c r="AU108" s="184"/>
      <c r="AV108" s="184"/>
      <c r="AW108" s="184"/>
      <c r="AX108" s="184"/>
      <c r="AY108" s="184"/>
      <c r="AZ108" s="184"/>
      <c r="BA108" s="184"/>
      <c r="BB108" s="184">
        <v>-2096.4</v>
      </c>
      <c r="BC108" s="184"/>
      <c r="BD108" s="184">
        <v>-38712.25</v>
      </c>
      <c r="BE108" s="184"/>
      <c r="BF108" s="184"/>
      <c r="BG108" s="184"/>
      <c r="BH108" s="184">
        <v>-305</v>
      </c>
      <c r="BI108" s="184"/>
      <c r="BJ108" s="184"/>
      <c r="BK108" s="184"/>
      <c r="BL108" s="184"/>
      <c r="BM108" s="184">
        <v>-1088</v>
      </c>
      <c r="BN108" s="184"/>
      <c r="BO108" s="184"/>
      <c r="BP108" s="184"/>
      <c r="BQ108" s="184"/>
      <c r="BR108" s="184"/>
      <c r="BS108" s="186">
        <v>-7674.5</v>
      </c>
      <c r="BT108" s="184"/>
      <c r="BU108" s="184"/>
      <c r="BV108" s="184"/>
      <c r="BW108" s="186"/>
      <c r="BX108" s="184"/>
      <c r="BY108" s="184"/>
      <c r="BZ108" s="184"/>
      <c r="CA108" s="184"/>
      <c r="CB108" s="184"/>
      <c r="CC108" s="184"/>
      <c r="CD108" s="184"/>
      <c r="CE108" s="184"/>
      <c r="CF108" s="184"/>
      <c r="CG108" s="184"/>
      <c r="CH108" s="184"/>
      <c r="CI108" s="184"/>
      <c r="CJ108" s="184"/>
      <c r="CK108" s="184"/>
      <c r="CL108" s="184"/>
      <c r="CM108" s="184"/>
    </row>
    <row r="109" spans="1:91" ht="21" hidden="1">
      <c r="A109" s="120">
        <v>10</v>
      </c>
      <c r="B109" s="220" t="s">
        <v>826</v>
      </c>
      <c r="C109" s="140" t="s">
        <v>442</v>
      </c>
      <c r="D109" s="184">
        <v>68500</v>
      </c>
      <c r="E109" s="184">
        <v>81480</v>
      </c>
      <c r="F109" s="184">
        <v>94500</v>
      </c>
      <c r="G109" s="184">
        <v>34525</v>
      </c>
      <c r="H109" s="184"/>
      <c r="I109" s="184">
        <v>37770</v>
      </c>
      <c r="J109" s="184">
        <v>23000</v>
      </c>
      <c r="K109" s="184">
        <v>53865</v>
      </c>
      <c r="L109" s="184">
        <v>5000</v>
      </c>
      <c r="M109" s="184">
        <v>8000</v>
      </c>
      <c r="N109" s="184">
        <v>44500</v>
      </c>
      <c r="O109" s="184">
        <v>1000</v>
      </c>
      <c r="P109" s="184"/>
      <c r="Q109" s="184">
        <v>22000</v>
      </c>
      <c r="R109" s="184">
        <v>15500</v>
      </c>
      <c r="S109" s="184"/>
      <c r="T109" s="184"/>
      <c r="U109" s="184">
        <v>18135</v>
      </c>
      <c r="V109" s="184">
        <v>8500</v>
      </c>
      <c r="W109" s="184">
        <v>31000</v>
      </c>
      <c r="X109" s="184">
        <v>148560</v>
      </c>
      <c r="Y109" s="184">
        <v>6000</v>
      </c>
      <c r="Z109" s="184">
        <v>74565</v>
      </c>
      <c r="AA109" s="184">
        <v>110000</v>
      </c>
      <c r="AB109" s="184">
        <v>1500</v>
      </c>
      <c r="AC109" s="184">
        <v>11500</v>
      </c>
      <c r="AD109" s="184">
        <v>14915</v>
      </c>
      <c r="AE109" s="184">
        <v>95000</v>
      </c>
      <c r="AF109" s="184">
        <v>2000</v>
      </c>
      <c r="AG109" s="184">
        <v>1500</v>
      </c>
      <c r="AH109" s="184">
        <v>13000</v>
      </c>
      <c r="AI109" s="184">
        <v>111500</v>
      </c>
      <c r="AJ109" s="184">
        <v>22108</v>
      </c>
      <c r="AK109" s="184">
        <v>4000</v>
      </c>
      <c r="AL109" s="184">
        <v>41300</v>
      </c>
      <c r="AM109" s="184">
        <v>5500</v>
      </c>
      <c r="AN109" s="184">
        <v>5913</v>
      </c>
      <c r="AO109" s="184">
        <v>9500</v>
      </c>
      <c r="AP109" s="184">
        <v>14500</v>
      </c>
      <c r="AQ109" s="184">
        <v>8500</v>
      </c>
      <c r="AR109" s="184">
        <v>2000</v>
      </c>
      <c r="AS109" s="184">
        <v>27516</v>
      </c>
      <c r="AT109" s="184">
        <v>5255</v>
      </c>
      <c r="AU109" s="184">
        <v>17000</v>
      </c>
      <c r="AV109" s="184">
        <v>9590</v>
      </c>
      <c r="AW109" s="184">
        <v>14500</v>
      </c>
      <c r="AX109" s="184"/>
      <c r="AY109" s="184">
        <v>8500</v>
      </c>
      <c r="AZ109" s="184">
        <v>5500</v>
      </c>
      <c r="BA109" s="184">
        <v>8700</v>
      </c>
      <c r="BB109" s="184">
        <v>44500</v>
      </c>
      <c r="BC109" s="184">
        <v>2500</v>
      </c>
      <c r="BD109" s="184">
        <v>61365</v>
      </c>
      <c r="BE109" s="184"/>
      <c r="BF109" s="184">
        <v>19500</v>
      </c>
      <c r="BG109" s="184">
        <v>5000</v>
      </c>
      <c r="BH109" s="184">
        <v>9000</v>
      </c>
      <c r="BI109" s="184"/>
      <c r="BJ109" s="184"/>
      <c r="BK109" s="184"/>
      <c r="BL109" s="184"/>
      <c r="BM109" s="184">
        <v>20500</v>
      </c>
      <c r="BN109" s="184">
        <v>26500</v>
      </c>
      <c r="BO109" s="184">
        <v>10000</v>
      </c>
      <c r="BP109" s="184">
        <v>10000</v>
      </c>
      <c r="BQ109" s="184">
        <v>5500</v>
      </c>
      <c r="BR109" s="184">
        <v>5500</v>
      </c>
      <c r="BS109" s="184">
        <v>296000</v>
      </c>
      <c r="BT109" s="184">
        <v>7000</v>
      </c>
      <c r="BU109" s="184"/>
      <c r="BV109" s="184">
        <v>11374</v>
      </c>
      <c r="BW109" s="184"/>
      <c r="BX109" s="184">
        <v>17772</v>
      </c>
      <c r="BY109" s="184">
        <v>6000</v>
      </c>
      <c r="BZ109" s="184">
        <v>2650</v>
      </c>
      <c r="CA109" s="184">
        <v>1000</v>
      </c>
      <c r="CB109" s="184">
        <v>3000</v>
      </c>
      <c r="CC109" s="184">
        <v>5100</v>
      </c>
      <c r="CD109" s="184">
        <v>24500</v>
      </c>
      <c r="CE109" s="184">
        <v>7000</v>
      </c>
      <c r="CF109" s="184">
        <v>26500</v>
      </c>
      <c r="CG109" s="184"/>
      <c r="CH109" s="184"/>
      <c r="CI109" s="184">
        <v>5100</v>
      </c>
      <c r="CJ109" s="184"/>
      <c r="CK109" s="184">
        <v>12000</v>
      </c>
      <c r="CL109" s="184"/>
      <c r="CM109" s="184"/>
    </row>
    <row r="110" spans="1:91" ht="21" hidden="1">
      <c r="A110" s="120">
        <v>10</v>
      </c>
      <c r="B110" s="220" t="s">
        <v>827</v>
      </c>
      <c r="C110" s="140" t="s">
        <v>443</v>
      </c>
      <c r="D110" s="184"/>
      <c r="E110" s="184"/>
      <c r="F110" s="184"/>
      <c r="G110" s="184"/>
      <c r="H110" s="184"/>
      <c r="I110" s="184"/>
      <c r="J110" s="184"/>
      <c r="K110" s="184"/>
      <c r="L110" s="184"/>
      <c r="M110" s="184"/>
      <c r="N110" s="184"/>
      <c r="O110" s="184"/>
      <c r="P110" s="184"/>
      <c r="Q110" s="184"/>
      <c r="R110" s="184"/>
      <c r="S110" s="184"/>
      <c r="T110" s="184"/>
      <c r="U110" s="184"/>
      <c r="V110" s="184"/>
      <c r="W110" s="184"/>
      <c r="X110" s="184"/>
      <c r="Y110" s="184"/>
      <c r="Z110" s="184"/>
      <c r="AA110" s="184"/>
      <c r="AB110" s="184"/>
      <c r="AC110" s="184"/>
      <c r="AD110" s="184"/>
      <c r="AE110" s="184"/>
      <c r="AF110" s="184"/>
      <c r="AG110" s="184"/>
      <c r="AH110" s="184"/>
      <c r="AI110" s="184"/>
      <c r="AJ110" s="184"/>
      <c r="AK110" s="184"/>
      <c r="AL110" s="184"/>
      <c r="AM110" s="184"/>
      <c r="AN110" s="184"/>
      <c r="AO110" s="184"/>
      <c r="AP110" s="184"/>
      <c r="AQ110" s="184"/>
      <c r="AR110" s="184"/>
      <c r="AS110" s="184"/>
      <c r="AT110" s="184"/>
      <c r="AU110" s="184">
        <v>1889</v>
      </c>
      <c r="AV110" s="184"/>
      <c r="AW110" s="184"/>
      <c r="AX110" s="184"/>
      <c r="AY110" s="184"/>
      <c r="AZ110" s="184"/>
      <c r="BA110" s="184"/>
      <c r="BB110" s="184"/>
      <c r="BC110" s="184"/>
      <c r="BD110" s="184"/>
      <c r="BE110" s="184"/>
      <c r="BF110" s="184"/>
      <c r="BG110" s="184"/>
      <c r="BH110" s="184"/>
      <c r="BI110" s="184"/>
      <c r="BJ110" s="184"/>
      <c r="BK110" s="184"/>
      <c r="BL110" s="184"/>
      <c r="BM110" s="184"/>
      <c r="BN110" s="184"/>
      <c r="BO110" s="184"/>
      <c r="BP110" s="184"/>
      <c r="BQ110" s="184"/>
      <c r="BR110" s="184"/>
      <c r="BS110" s="184"/>
      <c r="BT110" s="184"/>
      <c r="BU110" s="184"/>
      <c r="BV110" s="184"/>
      <c r="BW110" s="184"/>
      <c r="BX110" s="184"/>
      <c r="BY110" s="184"/>
      <c r="BZ110" s="184"/>
      <c r="CA110" s="184"/>
      <c r="CB110" s="184"/>
      <c r="CC110" s="184"/>
      <c r="CD110" s="184"/>
      <c r="CE110" s="184"/>
      <c r="CF110" s="184"/>
      <c r="CG110" s="184"/>
      <c r="CH110" s="184"/>
      <c r="CI110" s="184"/>
      <c r="CJ110" s="184"/>
      <c r="CK110" s="184"/>
      <c r="CL110" s="184"/>
      <c r="CM110" s="184"/>
    </row>
    <row r="111" spans="1:91" ht="21" hidden="1">
      <c r="A111" s="120">
        <v>10</v>
      </c>
      <c r="B111" s="220" t="s">
        <v>828</v>
      </c>
      <c r="C111" s="140" t="s">
        <v>444</v>
      </c>
      <c r="D111" s="184"/>
      <c r="E111" s="184"/>
      <c r="F111" s="184"/>
      <c r="G111" s="184"/>
      <c r="H111" s="184"/>
      <c r="I111" s="184"/>
      <c r="J111" s="184"/>
      <c r="K111" s="184"/>
      <c r="L111" s="184"/>
      <c r="M111" s="184"/>
      <c r="N111" s="184"/>
      <c r="O111" s="184"/>
      <c r="P111" s="184"/>
      <c r="Q111" s="184"/>
      <c r="R111" s="184"/>
      <c r="S111" s="184"/>
      <c r="T111" s="184"/>
      <c r="U111" s="184"/>
      <c r="V111" s="184"/>
      <c r="W111" s="184"/>
      <c r="X111" s="184"/>
      <c r="Y111" s="184"/>
      <c r="Z111" s="184"/>
      <c r="AA111" s="184"/>
      <c r="AB111" s="184"/>
      <c r="AC111" s="184"/>
      <c r="AD111" s="184"/>
      <c r="AE111" s="184"/>
      <c r="AF111" s="184"/>
      <c r="AG111" s="184"/>
      <c r="AH111" s="184"/>
      <c r="AI111" s="184"/>
      <c r="AJ111" s="184"/>
      <c r="AK111" s="184"/>
      <c r="AL111" s="184"/>
      <c r="AM111" s="184"/>
      <c r="AN111" s="184"/>
      <c r="AO111" s="184"/>
      <c r="AP111" s="184"/>
      <c r="AQ111" s="184"/>
      <c r="AR111" s="184"/>
      <c r="AS111" s="184"/>
      <c r="AT111" s="184"/>
      <c r="AU111" s="184"/>
      <c r="AV111" s="184"/>
      <c r="AW111" s="184"/>
      <c r="AX111" s="184"/>
      <c r="AY111" s="184"/>
      <c r="AZ111" s="184"/>
      <c r="BA111" s="184"/>
      <c r="BB111" s="184"/>
      <c r="BC111" s="184"/>
      <c r="BD111" s="184"/>
      <c r="BE111" s="184"/>
      <c r="BF111" s="184"/>
      <c r="BG111" s="184"/>
      <c r="BH111" s="184"/>
      <c r="BI111" s="184"/>
      <c r="BJ111" s="184"/>
      <c r="BK111" s="184"/>
      <c r="BL111" s="184"/>
      <c r="BM111" s="184"/>
      <c r="BN111" s="184"/>
      <c r="BO111" s="184"/>
      <c r="BP111" s="184"/>
      <c r="BQ111" s="184"/>
      <c r="BR111" s="184"/>
      <c r="BS111" s="184"/>
      <c r="BT111" s="184"/>
      <c r="BU111" s="184"/>
      <c r="BV111" s="184"/>
      <c r="BW111" s="184"/>
      <c r="BX111" s="184"/>
      <c r="BY111" s="184"/>
      <c r="BZ111" s="184"/>
      <c r="CA111" s="184"/>
      <c r="CB111" s="184"/>
      <c r="CC111" s="184"/>
      <c r="CD111" s="184"/>
      <c r="CE111" s="184"/>
      <c r="CF111" s="184"/>
      <c r="CG111" s="184"/>
      <c r="CH111" s="184"/>
      <c r="CI111" s="184"/>
      <c r="CJ111" s="184"/>
      <c r="CK111" s="184"/>
      <c r="CL111" s="184"/>
      <c r="CM111" s="184"/>
    </row>
    <row r="112" spans="1:91" ht="42" hidden="1">
      <c r="A112" s="120">
        <v>10</v>
      </c>
      <c r="B112" s="220" t="s">
        <v>829</v>
      </c>
      <c r="C112" s="140" t="s">
        <v>445</v>
      </c>
      <c r="D112" s="184"/>
      <c r="E112" s="184"/>
      <c r="F112" s="184"/>
      <c r="G112" s="184"/>
      <c r="H112" s="184"/>
      <c r="I112" s="184"/>
      <c r="J112" s="184"/>
      <c r="K112" s="184"/>
      <c r="L112" s="184"/>
      <c r="M112" s="184"/>
      <c r="N112" s="184"/>
      <c r="O112" s="184"/>
      <c r="P112" s="184"/>
      <c r="Q112" s="184"/>
      <c r="R112" s="184"/>
      <c r="S112" s="184"/>
      <c r="T112" s="184"/>
      <c r="U112" s="184"/>
      <c r="V112" s="184"/>
      <c r="W112" s="184"/>
      <c r="X112" s="184"/>
      <c r="Y112" s="184"/>
      <c r="Z112" s="184"/>
      <c r="AA112" s="184"/>
      <c r="AB112" s="184"/>
      <c r="AC112" s="184"/>
      <c r="AD112" s="184"/>
      <c r="AE112" s="184"/>
      <c r="AF112" s="184"/>
      <c r="AG112" s="184"/>
      <c r="AH112" s="184"/>
      <c r="AI112" s="184"/>
      <c r="AJ112" s="184"/>
      <c r="AK112" s="184"/>
      <c r="AL112" s="184">
        <v>48382.5</v>
      </c>
      <c r="AM112" s="184"/>
      <c r="AN112" s="184"/>
      <c r="AO112" s="184"/>
      <c r="AP112" s="184"/>
      <c r="AQ112" s="184"/>
      <c r="AR112" s="184"/>
      <c r="AS112" s="184"/>
      <c r="AT112" s="184"/>
      <c r="AU112" s="184"/>
      <c r="AV112" s="184"/>
      <c r="AW112" s="184"/>
      <c r="AX112" s="184"/>
      <c r="AY112" s="184"/>
      <c r="AZ112" s="184"/>
      <c r="BA112" s="184"/>
      <c r="BB112" s="184"/>
      <c r="BC112" s="184"/>
      <c r="BD112" s="184"/>
      <c r="BE112" s="184"/>
      <c r="BF112" s="184"/>
      <c r="BG112" s="184"/>
      <c r="BH112" s="184">
        <v>30</v>
      </c>
      <c r="BI112" s="184"/>
      <c r="BJ112" s="184"/>
      <c r="BK112" s="184"/>
      <c r="BL112" s="184"/>
      <c r="BM112" s="184"/>
      <c r="BN112" s="184"/>
      <c r="BO112" s="184"/>
      <c r="BP112" s="184"/>
      <c r="BQ112" s="184"/>
      <c r="BR112" s="184"/>
      <c r="BS112" s="186">
        <v>12470</v>
      </c>
      <c r="BT112" s="186"/>
      <c r="BU112" s="186"/>
      <c r="BV112" s="186"/>
      <c r="BW112" s="186"/>
      <c r="BX112" s="186"/>
      <c r="BY112" s="186"/>
      <c r="BZ112" s="186"/>
      <c r="CA112" s="186"/>
      <c r="CB112" s="186"/>
      <c r="CC112" s="186"/>
      <c r="CD112" s="186"/>
      <c r="CE112" s="186"/>
      <c r="CF112" s="186"/>
      <c r="CG112" s="186"/>
      <c r="CH112" s="186"/>
      <c r="CI112" s="186">
        <v>5892.75</v>
      </c>
      <c r="CJ112" s="186"/>
      <c r="CK112" s="186"/>
      <c r="CL112" s="186"/>
      <c r="CM112" s="186">
        <v>2965.78</v>
      </c>
    </row>
    <row r="113" spans="1:91" ht="21" hidden="1">
      <c r="A113" s="120">
        <v>12</v>
      </c>
      <c r="B113" s="220" t="s">
        <v>830</v>
      </c>
      <c r="C113" s="140" t="s">
        <v>446</v>
      </c>
      <c r="D113" s="184">
        <v>124089</v>
      </c>
      <c r="E113" s="184"/>
      <c r="F113" s="184"/>
      <c r="G113" s="184"/>
      <c r="H113" s="184">
        <v>5769</v>
      </c>
      <c r="I113" s="184"/>
      <c r="J113" s="184"/>
      <c r="K113" s="184">
        <v>1695</v>
      </c>
      <c r="L113" s="184">
        <v>6228.85</v>
      </c>
      <c r="M113" s="184"/>
      <c r="N113" s="184">
        <v>110</v>
      </c>
      <c r="O113" s="184"/>
      <c r="P113" s="184">
        <v>64873</v>
      </c>
      <c r="Q113" s="184"/>
      <c r="R113" s="184"/>
      <c r="S113" s="184"/>
      <c r="T113" s="184">
        <v>539.5</v>
      </c>
      <c r="U113" s="184"/>
      <c r="V113" s="184"/>
      <c r="W113" s="184"/>
      <c r="X113" s="184">
        <v>1580283.28</v>
      </c>
      <c r="Y113" s="184"/>
      <c r="Z113" s="184"/>
      <c r="AA113" s="184"/>
      <c r="AB113" s="184">
        <v>722</v>
      </c>
      <c r="AC113" s="184"/>
      <c r="AD113" s="184"/>
      <c r="AE113" s="184"/>
      <c r="AF113" s="184">
        <v>630</v>
      </c>
      <c r="AG113" s="184"/>
      <c r="AH113" s="184">
        <v>260</v>
      </c>
      <c r="AI113" s="184"/>
      <c r="AJ113" s="184"/>
      <c r="AK113" s="184"/>
      <c r="AL113" s="184">
        <v>52307.75</v>
      </c>
      <c r="AM113" s="184"/>
      <c r="AN113" s="184"/>
      <c r="AO113" s="184"/>
      <c r="AP113" s="184">
        <v>2010</v>
      </c>
      <c r="AQ113" s="184">
        <v>1575.5</v>
      </c>
      <c r="AR113" s="184"/>
      <c r="AS113" s="184">
        <v>1450</v>
      </c>
      <c r="AT113" s="184"/>
      <c r="AU113" s="184"/>
      <c r="AV113" s="184"/>
      <c r="AW113" s="184"/>
      <c r="AX113" s="184"/>
      <c r="AY113" s="184"/>
      <c r="AZ113" s="184"/>
      <c r="BA113" s="184"/>
      <c r="BB113" s="184">
        <v>390.75</v>
      </c>
      <c r="BC113" s="184"/>
      <c r="BD113" s="184">
        <v>364234.5</v>
      </c>
      <c r="BE113" s="184"/>
      <c r="BF113" s="184">
        <v>3204</v>
      </c>
      <c r="BG113" s="184"/>
      <c r="BH113" s="184">
        <v>106630</v>
      </c>
      <c r="BI113" s="184"/>
      <c r="BJ113" s="184">
        <v>7013</v>
      </c>
      <c r="BK113" s="184"/>
      <c r="BL113" s="184">
        <v>2200</v>
      </c>
      <c r="BM113" s="184"/>
      <c r="BN113" s="184"/>
      <c r="BO113" s="184"/>
      <c r="BP113" s="184">
        <v>450</v>
      </c>
      <c r="BQ113" s="184"/>
      <c r="BR113" s="184"/>
      <c r="BS113" s="184">
        <v>191578.9</v>
      </c>
      <c r="BT113" s="184"/>
      <c r="BU113" s="184"/>
      <c r="BV113" s="184"/>
      <c r="BW113" s="184"/>
      <c r="BX113" s="184"/>
      <c r="BY113" s="184">
        <v>22953</v>
      </c>
      <c r="BZ113" s="184"/>
      <c r="CA113" s="184"/>
      <c r="CB113" s="184"/>
      <c r="CC113" s="184"/>
      <c r="CD113" s="186"/>
      <c r="CE113" s="184"/>
      <c r="CF113" s="184"/>
      <c r="CG113" s="184"/>
      <c r="CH113" s="184"/>
      <c r="CI113" s="184"/>
      <c r="CJ113" s="184"/>
      <c r="CK113" s="184"/>
      <c r="CL113" s="184"/>
      <c r="CM113" s="184"/>
    </row>
    <row r="114" spans="1:91" ht="21" hidden="1">
      <c r="A114" s="120">
        <v>12</v>
      </c>
      <c r="B114" s="220" t="s">
        <v>831</v>
      </c>
      <c r="C114" s="140" t="s">
        <v>447</v>
      </c>
      <c r="D114" s="184">
        <v>449711</v>
      </c>
      <c r="E114" s="184"/>
      <c r="F114" s="184"/>
      <c r="G114" s="184">
        <v>95413.25</v>
      </c>
      <c r="H114" s="184"/>
      <c r="I114" s="184"/>
      <c r="J114" s="184">
        <v>3334.5</v>
      </c>
      <c r="K114" s="184"/>
      <c r="L114" s="184"/>
      <c r="M114" s="184"/>
      <c r="N114" s="184">
        <v>14517</v>
      </c>
      <c r="O114" s="184"/>
      <c r="P114" s="184">
        <v>22720</v>
      </c>
      <c r="Q114" s="184"/>
      <c r="R114" s="184"/>
      <c r="S114" s="184"/>
      <c r="T114" s="184"/>
      <c r="U114" s="184"/>
      <c r="V114" s="184"/>
      <c r="W114" s="184"/>
      <c r="X114" s="184"/>
      <c r="Y114" s="184">
        <v>10112.049999999999</v>
      </c>
      <c r="Z114" s="184"/>
      <c r="AA114" s="184"/>
      <c r="AB114" s="184">
        <v>1198</v>
      </c>
      <c r="AC114" s="184"/>
      <c r="AD114" s="184">
        <v>1684.5</v>
      </c>
      <c r="AE114" s="184"/>
      <c r="AF114" s="184"/>
      <c r="AG114" s="184"/>
      <c r="AH114" s="184">
        <v>692</v>
      </c>
      <c r="AI114" s="184"/>
      <c r="AJ114" s="184"/>
      <c r="AK114" s="184"/>
      <c r="AL114" s="184">
        <v>375022.75</v>
      </c>
      <c r="AM114" s="184"/>
      <c r="AN114" s="184"/>
      <c r="AO114" s="184"/>
      <c r="AP114" s="184"/>
      <c r="AQ114" s="184"/>
      <c r="AR114" s="184"/>
      <c r="AS114" s="184"/>
      <c r="AT114" s="184"/>
      <c r="AU114" s="184"/>
      <c r="AV114" s="184"/>
      <c r="AW114" s="184"/>
      <c r="AX114" s="184"/>
      <c r="AY114" s="184"/>
      <c r="AZ114" s="184">
        <v>289</v>
      </c>
      <c r="BA114" s="184"/>
      <c r="BB114" s="184"/>
      <c r="BC114" s="184"/>
      <c r="BD114" s="184"/>
      <c r="BE114" s="184"/>
      <c r="BF114" s="184"/>
      <c r="BG114" s="184">
        <v>58396</v>
      </c>
      <c r="BH114" s="184">
        <v>176776</v>
      </c>
      <c r="BI114" s="184"/>
      <c r="BJ114" s="184"/>
      <c r="BK114" s="184">
        <v>1710.87</v>
      </c>
      <c r="BL114" s="184"/>
      <c r="BM114" s="184"/>
      <c r="BN114" s="184"/>
      <c r="BO114" s="184"/>
      <c r="BP114" s="184">
        <v>3493</v>
      </c>
      <c r="BQ114" s="184">
        <v>8517.18</v>
      </c>
      <c r="BR114" s="184">
        <v>20261.79</v>
      </c>
      <c r="BS114" s="186"/>
      <c r="BT114" s="184"/>
      <c r="BU114" s="186"/>
      <c r="BV114" s="186">
        <v>185</v>
      </c>
      <c r="BW114" s="186"/>
      <c r="BX114" s="184"/>
      <c r="BY114" s="186">
        <v>8915.5</v>
      </c>
      <c r="BZ114" s="186"/>
      <c r="CA114" s="186"/>
      <c r="CB114" s="186"/>
      <c r="CC114" s="186"/>
      <c r="CD114" s="186"/>
      <c r="CE114" s="184"/>
      <c r="CF114" s="184"/>
      <c r="CG114" s="186">
        <v>850</v>
      </c>
      <c r="CH114" s="184"/>
      <c r="CI114" s="186"/>
      <c r="CJ114" s="184">
        <v>759</v>
      </c>
      <c r="CK114" s="184"/>
      <c r="CL114" s="184"/>
      <c r="CM114" s="184"/>
    </row>
    <row r="115" spans="1:91" ht="42" hidden="1">
      <c r="A115" s="120">
        <v>12</v>
      </c>
      <c r="B115" s="220" t="s">
        <v>832</v>
      </c>
      <c r="C115" s="140" t="s">
        <v>1348</v>
      </c>
      <c r="D115" s="184"/>
      <c r="E115" s="184">
        <v>-10206</v>
      </c>
      <c r="F115" s="184">
        <v>-198539</v>
      </c>
      <c r="G115" s="184"/>
      <c r="H115" s="184">
        <v>-5769</v>
      </c>
      <c r="I115" s="184"/>
      <c r="J115" s="184"/>
      <c r="K115" s="184"/>
      <c r="L115" s="184"/>
      <c r="M115" s="184"/>
      <c r="N115" s="184"/>
      <c r="O115" s="184"/>
      <c r="P115" s="184">
        <v>-39386.5</v>
      </c>
      <c r="Q115" s="184"/>
      <c r="R115" s="184"/>
      <c r="S115" s="184"/>
      <c r="T115" s="184"/>
      <c r="U115" s="184"/>
      <c r="V115" s="184"/>
      <c r="W115" s="184"/>
      <c r="X115" s="184">
        <v>-997050.4</v>
      </c>
      <c r="Y115" s="184"/>
      <c r="Z115" s="184"/>
      <c r="AA115" s="184"/>
      <c r="AB115" s="184">
        <v>-1920</v>
      </c>
      <c r="AC115" s="184"/>
      <c r="AD115" s="184">
        <v>-1817972.5</v>
      </c>
      <c r="AE115" s="184"/>
      <c r="AF115" s="184">
        <v>-4118</v>
      </c>
      <c r="AG115" s="184">
        <v>-4006.5</v>
      </c>
      <c r="AH115" s="184">
        <v>-1723.31</v>
      </c>
      <c r="AI115" s="184"/>
      <c r="AJ115" s="184"/>
      <c r="AK115" s="184">
        <v>-6848</v>
      </c>
      <c r="AL115" s="184">
        <v>-33149</v>
      </c>
      <c r="AM115" s="184">
        <v>-50</v>
      </c>
      <c r="AN115" s="184"/>
      <c r="AO115" s="184"/>
      <c r="AP115" s="184"/>
      <c r="AQ115" s="184"/>
      <c r="AR115" s="184"/>
      <c r="AS115" s="184"/>
      <c r="AT115" s="184"/>
      <c r="AU115" s="184"/>
      <c r="AV115" s="184"/>
      <c r="AW115" s="184"/>
      <c r="AX115" s="184"/>
      <c r="AY115" s="184"/>
      <c r="AZ115" s="184">
        <v>-5</v>
      </c>
      <c r="BA115" s="184"/>
      <c r="BB115" s="184"/>
      <c r="BC115" s="184"/>
      <c r="BD115" s="184">
        <v>-343088</v>
      </c>
      <c r="BE115" s="184"/>
      <c r="BF115" s="184"/>
      <c r="BG115" s="184"/>
      <c r="BH115" s="184">
        <v>-33781.5</v>
      </c>
      <c r="BI115" s="184"/>
      <c r="BJ115" s="184"/>
      <c r="BK115" s="184"/>
      <c r="BL115" s="184"/>
      <c r="BM115" s="184">
        <v>-13588.5</v>
      </c>
      <c r="BN115" s="184"/>
      <c r="BO115" s="184"/>
      <c r="BP115" s="184"/>
      <c r="BQ115" s="184"/>
      <c r="BR115" s="184">
        <v>-364.15</v>
      </c>
      <c r="BS115" s="184">
        <v>-2220</v>
      </c>
      <c r="BT115" s="184"/>
      <c r="BU115" s="184"/>
      <c r="BV115" s="184"/>
      <c r="BW115" s="184"/>
      <c r="BX115" s="184"/>
      <c r="BY115" s="184"/>
      <c r="BZ115" s="184"/>
      <c r="CA115" s="184"/>
      <c r="CB115" s="184"/>
      <c r="CC115" s="184"/>
      <c r="CD115" s="184"/>
      <c r="CE115" s="184"/>
      <c r="CF115" s="184"/>
      <c r="CG115" s="184"/>
      <c r="CH115" s="184"/>
      <c r="CI115" s="184"/>
      <c r="CJ115" s="184"/>
      <c r="CK115" s="184"/>
      <c r="CL115" s="184"/>
      <c r="CM115" s="184"/>
    </row>
    <row r="116" spans="1:91" ht="21" hidden="1">
      <c r="A116" s="120">
        <v>12</v>
      </c>
      <c r="B116" s="220" t="s">
        <v>833</v>
      </c>
      <c r="C116" s="140" t="s">
        <v>448</v>
      </c>
      <c r="D116" s="184"/>
      <c r="E116" s="184"/>
      <c r="F116" s="184">
        <v>-24878.21</v>
      </c>
      <c r="G116" s="184"/>
      <c r="H116" s="184"/>
      <c r="I116" s="184"/>
      <c r="J116" s="184"/>
      <c r="K116" s="184"/>
      <c r="L116" s="184"/>
      <c r="M116" s="184"/>
      <c r="N116" s="184">
        <v>-48695.18</v>
      </c>
      <c r="O116" s="184"/>
      <c r="P116" s="184">
        <v>-23003.52</v>
      </c>
      <c r="Q116" s="184"/>
      <c r="R116" s="184"/>
      <c r="S116" s="184"/>
      <c r="T116" s="184"/>
      <c r="U116" s="184"/>
      <c r="V116" s="184"/>
      <c r="W116" s="184"/>
      <c r="X116" s="184">
        <v>-1891941.89</v>
      </c>
      <c r="Y116" s="184">
        <v>-6087.64</v>
      </c>
      <c r="Z116" s="184">
        <v>-4842.05</v>
      </c>
      <c r="AA116" s="184">
        <v>-31428.66</v>
      </c>
      <c r="AB116" s="184">
        <v>-4451.97</v>
      </c>
      <c r="AC116" s="184"/>
      <c r="AD116" s="184">
        <v>-2925.96</v>
      </c>
      <c r="AE116" s="184"/>
      <c r="AF116" s="184"/>
      <c r="AG116" s="184"/>
      <c r="AH116" s="184">
        <v>-8715.5</v>
      </c>
      <c r="AI116" s="184"/>
      <c r="AJ116" s="184"/>
      <c r="AK116" s="184"/>
      <c r="AL116" s="184">
        <v>-122927.26</v>
      </c>
      <c r="AM116" s="184"/>
      <c r="AN116" s="184"/>
      <c r="AO116" s="184"/>
      <c r="AP116" s="184"/>
      <c r="AQ116" s="184"/>
      <c r="AR116" s="184"/>
      <c r="AS116" s="184"/>
      <c r="AT116" s="184"/>
      <c r="AU116" s="184"/>
      <c r="AV116" s="184"/>
      <c r="AW116" s="184"/>
      <c r="AX116" s="184"/>
      <c r="AY116" s="184"/>
      <c r="AZ116" s="184">
        <v>-2400.14</v>
      </c>
      <c r="BA116" s="184"/>
      <c r="BB116" s="184">
        <v>-8983.0400000000009</v>
      </c>
      <c r="BC116" s="184"/>
      <c r="BD116" s="184">
        <v>-1062101.58</v>
      </c>
      <c r="BE116" s="184">
        <v>-48431.32</v>
      </c>
      <c r="BF116" s="184"/>
      <c r="BG116" s="184">
        <v>-1589.9</v>
      </c>
      <c r="BH116" s="184">
        <v>-394136.24</v>
      </c>
      <c r="BI116" s="184"/>
      <c r="BJ116" s="184"/>
      <c r="BK116" s="184"/>
      <c r="BL116" s="184"/>
      <c r="BM116" s="184">
        <v>-26293.14</v>
      </c>
      <c r="BN116" s="184"/>
      <c r="BO116" s="184"/>
      <c r="BP116" s="184"/>
      <c r="BQ116" s="184"/>
      <c r="BR116" s="184"/>
      <c r="BS116" s="184">
        <v>-1916290.12</v>
      </c>
      <c r="BT116" s="184"/>
      <c r="BU116" s="184">
        <v>-1575</v>
      </c>
      <c r="BV116" s="184"/>
      <c r="BW116" s="184"/>
      <c r="BX116" s="184"/>
      <c r="BY116" s="184">
        <v>-1284.0999999999999</v>
      </c>
      <c r="BZ116" s="184">
        <v>-681.51</v>
      </c>
      <c r="CA116" s="184"/>
      <c r="CB116" s="184"/>
      <c r="CC116" s="184"/>
      <c r="CD116" s="184">
        <v>-1163.51</v>
      </c>
      <c r="CE116" s="184">
        <v>-2025.43</v>
      </c>
      <c r="CF116" s="184"/>
      <c r="CG116" s="184"/>
      <c r="CH116" s="184"/>
      <c r="CI116" s="184">
        <v>-15814.5</v>
      </c>
      <c r="CJ116" s="184"/>
      <c r="CK116" s="184"/>
      <c r="CL116" s="184"/>
      <c r="CM116" s="184"/>
    </row>
    <row r="117" spans="1:91" ht="21" hidden="1">
      <c r="A117" s="120">
        <v>12</v>
      </c>
      <c r="B117" s="220" t="s">
        <v>834</v>
      </c>
      <c r="C117" s="141" t="s">
        <v>449</v>
      </c>
      <c r="D117" s="184"/>
      <c r="E117" s="184"/>
      <c r="F117" s="184">
        <v>10986.9</v>
      </c>
      <c r="G117" s="184">
        <v>5633.2</v>
      </c>
      <c r="H117" s="184"/>
      <c r="I117" s="184"/>
      <c r="J117" s="184"/>
      <c r="K117" s="184"/>
      <c r="L117" s="184"/>
      <c r="M117" s="184"/>
      <c r="N117" s="184">
        <v>1527.79</v>
      </c>
      <c r="O117" s="184"/>
      <c r="P117" s="184">
        <v>24121.86</v>
      </c>
      <c r="Q117" s="184"/>
      <c r="R117" s="184"/>
      <c r="S117" s="184"/>
      <c r="T117" s="184"/>
      <c r="U117" s="184"/>
      <c r="V117" s="184"/>
      <c r="W117" s="184"/>
      <c r="X117" s="184">
        <v>633191.6</v>
      </c>
      <c r="Y117" s="184">
        <v>7470.91</v>
      </c>
      <c r="Z117" s="184">
        <v>2677.32</v>
      </c>
      <c r="AA117" s="184">
        <v>58713.42</v>
      </c>
      <c r="AB117" s="184">
        <v>55200.88</v>
      </c>
      <c r="AC117" s="184"/>
      <c r="AD117" s="184">
        <v>169407.95</v>
      </c>
      <c r="AE117" s="184"/>
      <c r="AF117" s="184"/>
      <c r="AG117" s="184"/>
      <c r="AH117" s="184">
        <v>51580.82</v>
      </c>
      <c r="AI117" s="184"/>
      <c r="AJ117" s="184"/>
      <c r="AK117" s="184"/>
      <c r="AL117" s="184">
        <v>53412.5</v>
      </c>
      <c r="AM117" s="184"/>
      <c r="AN117" s="184"/>
      <c r="AO117" s="184"/>
      <c r="AP117" s="184">
        <v>87.17</v>
      </c>
      <c r="AQ117" s="184"/>
      <c r="AR117" s="184"/>
      <c r="AS117" s="184"/>
      <c r="AT117" s="184"/>
      <c r="AU117" s="184"/>
      <c r="AV117" s="184"/>
      <c r="AW117" s="184"/>
      <c r="AX117" s="184"/>
      <c r="AY117" s="184"/>
      <c r="AZ117" s="184">
        <v>35.15</v>
      </c>
      <c r="BA117" s="184"/>
      <c r="BB117" s="184"/>
      <c r="BC117" s="184"/>
      <c r="BD117" s="184">
        <v>255743.94</v>
      </c>
      <c r="BE117" s="184">
        <v>15555.59</v>
      </c>
      <c r="BF117" s="184"/>
      <c r="BG117" s="184">
        <v>16452.36</v>
      </c>
      <c r="BH117" s="184">
        <v>36866.67</v>
      </c>
      <c r="BI117" s="184">
        <v>1710.17</v>
      </c>
      <c r="BJ117" s="184"/>
      <c r="BK117" s="184"/>
      <c r="BL117" s="184"/>
      <c r="BM117" s="184">
        <v>16704.14</v>
      </c>
      <c r="BN117" s="184"/>
      <c r="BO117" s="184"/>
      <c r="BP117" s="184"/>
      <c r="BQ117" s="184"/>
      <c r="BR117" s="184"/>
      <c r="BS117" s="186">
        <v>100521.52</v>
      </c>
      <c r="BT117" s="186"/>
      <c r="BU117" s="186"/>
      <c r="BV117" s="186"/>
      <c r="BW117" s="186"/>
      <c r="BX117" s="186"/>
      <c r="BY117" s="186"/>
      <c r="BZ117" s="186"/>
      <c r="CA117" s="186"/>
      <c r="CB117" s="186"/>
      <c r="CC117" s="186"/>
      <c r="CD117" s="186">
        <v>360.82</v>
      </c>
      <c r="CE117" s="186"/>
      <c r="CF117" s="186"/>
      <c r="CG117" s="186"/>
      <c r="CH117" s="186"/>
      <c r="CI117" s="186"/>
      <c r="CJ117" s="186"/>
      <c r="CK117" s="186"/>
      <c r="CL117" s="186"/>
      <c r="CM117" s="186"/>
    </row>
    <row r="118" spans="1:91" ht="21" hidden="1">
      <c r="A118" s="120">
        <v>12</v>
      </c>
      <c r="B118" s="220" t="s">
        <v>835</v>
      </c>
      <c r="C118" s="141" t="s">
        <v>450</v>
      </c>
      <c r="D118" s="184"/>
      <c r="E118" s="184">
        <v>10206</v>
      </c>
      <c r="F118" s="184">
        <v>198539</v>
      </c>
      <c r="G118" s="184"/>
      <c r="H118" s="184"/>
      <c r="I118" s="184">
        <v>3380</v>
      </c>
      <c r="J118" s="184">
        <v>4565</v>
      </c>
      <c r="K118" s="184">
        <v>10054</v>
      </c>
      <c r="L118" s="184"/>
      <c r="M118" s="184">
        <v>15459</v>
      </c>
      <c r="N118" s="184">
        <v>171151</v>
      </c>
      <c r="O118" s="184"/>
      <c r="P118" s="184">
        <v>78557.19</v>
      </c>
      <c r="Q118" s="184"/>
      <c r="R118" s="184">
        <v>3533</v>
      </c>
      <c r="S118" s="184"/>
      <c r="T118" s="184">
        <v>52460.5</v>
      </c>
      <c r="U118" s="184">
        <v>35212</v>
      </c>
      <c r="V118" s="184"/>
      <c r="W118" s="184">
        <v>148270</v>
      </c>
      <c r="X118" s="184">
        <v>260946.5</v>
      </c>
      <c r="Y118" s="184">
        <v>143550.45000000001</v>
      </c>
      <c r="Z118" s="184">
        <v>880226</v>
      </c>
      <c r="AA118" s="184">
        <v>646063</v>
      </c>
      <c r="AB118" s="184">
        <v>185777</v>
      </c>
      <c r="AC118" s="184">
        <v>220097</v>
      </c>
      <c r="AD118" s="184">
        <v>1820932.5</v>
      </c>
      <c r="AE118" s="184">
        <v>70320</v>
      </c>
      <c r="AF118" s="184">
        <v>3488</v>
      </c>
      <c r="AG118" s="184">
        <v>4006.5</v>
      </c>
      <c r="AH118" s="184">
        <v>13171</v>
      </c>
      <c r="AI118" s="184">
        <v>146223</v>
      </c>
      <c r="AJ118" s="184">
        <v>12874</v>
      </c>
      <c r="AK118" s="184">
        <v>6848</v>
      </c>
      <c r="AL118" s="184">
        <v>611729.94999999995</v>
      </c>
      <c r="AM118" s="184">
        <v>50</v>
      </c>
      <c r="AN118" s="184">
        <v>380</v>
      </c>
      <c r="AO118" s="184">
        <v>8577</v>
      </c>
      <c r="AP118" s="184">
        <v>45829</v>
      </c>
      <c r="AQ118" s="184">
        <v>14018</v>
      </c>
      <c r="AR118" s="184"/>
      <c r="AS118" s="184">
        <v>20624</v>
      </c>
      <c r="AT118" s="184"/>
      <c r="AU118" s="184"/>
      <c r="AV118" s="184"/>
      <c r="AW118" s="184">
        <v>152</v>
      </c>
      <c r="AX118" s="184">
        <v>1582</v>
      </c>
      <c r="AY118" s="184"/>
      <c r="AZ118" s="184"/>
      <c r="BA118" s="184">
        <v>960</v>
      </c>
      <c r="BB118" s="184">
        <v>43913</v>
      </c>
      <c r="BC118" s="184">
        <v>2727</v>
      </c>
      <c r="BD118" s="184">
        <v>891545.25</v>
      </c>
      <c r="BE118" s="184">
        <v>459592.85</v>
      </c>
      <c r="BF118" s="184">
        <v>222282.25</v>
      </c>
      <c r="BG118" s="184">
        <v>81787.5</v>
      </c>
      <c r="BH118" s="184">
        <v>463752.81</v>
      </c>
      <c r="BI118" s="184"/>
      <c r="BJ118" s="184">
        <v>8898.7000000000007</v>
      </c>
      <c r="BK118" s="184">
        <v>375</v>
      </c>
      <c r="BL118" s="184"/>
      <c r="BM118" s="184">
        <v>13588.5</v>
      </c>
      <c r="BN118" s="184"/>
      <c r="BO118" s="184"/>
      <c r="BP118" s="184">
        <v>5395.5</v>
      </c>
      <c r="BQ118" s="184"/>
      <c r="BR118" s="184"/>
      <c r="BS118" s="184">
        <v>930648.75</v>
      </c>
      <c r="BT118" s="184"/>
      <c r="BU118" s="184">
        <v>2912.37</v>
      </c>
      <c r="BV118" s="184">
        <v>97141</v>
      </c>
      <c r="BW118" s="184"/>
      <c r="BX118" s="184"/>
      <c r="BY118" s="184"/>
      <c r="BZ118" s="184"/>
      <c r="CA118" s="184"/>
      <c r="CB118" s="184"/>
      <c r="CC118" s="184">
        <v>58942</v>
      </c>
      <c r="CD118" s="184">
        <v>15708.5</v>
      </c>
      <c r="CE118" s="184">
        <v>1962</v>
      </c>
      <c r="CF118" s="184"/>
      <c r="CG118" s="184"/>
      <c r="CH118" s="184"/>
      <c r="CI118" s="184">
        <v>15814.5</v>
      </c>
      <c r="CJ118" s="184"/>
      <c r="CK118" s="184">
        <v>7578.5</v>
      </c>
      <c r="CL118" s="184"/>
      <c r="CM118" s="184"/>
    </row>
    <row r="119" spans="1:91" ht="21" hidden="1">
      <c r="A119" s="120">
        <v>12</v>
      </c>
      <c r="B119" s="220" t="s">
        <v>836</v>
      </c>
      <c r="C119" s="141" t="s">
        <v>1229</v>
      </c>
      <c r="D119" s="184">
        <v>796657</v>
      </c>
      <c r="E119" s="184">
        <v>0</v>
      </c>
      <c r="F119" s="184">
        <v>77127</v>
      </c>
      <c r="G119" s="184">
        <v>47959.93</v>
      </c>
      <c r="H119" s="184"/>
      <c r="I119" s="184">
        <v>935</v>
      </c>
      <c r="J119" s="184">
        <v>1687</v>
      </c>
      <c r="K119" s="184">
        <v>3874</v>
      </c>
      <c r="L119" s="184"/>
      <c r="M119" s="184"/>
      <c r="N119" s="184">
        <v>458660.43</v>
      </c>
      <c r="O119" s="184"/>
      <c r="P119" s="184">
        <v>329630.08000000002</v>
      </c>
      <c r="Q119" s="184"/>
      <c r="R119" s="184">
        <v>4163</v>
      </c>
      <c r="S119" s="184"/>
      <c r="T119" s="184">
        <v>64746.87</v>
      </c>
      <c r="U119" s="184">
        <v>24036</v>
      </c>
      <c r="V119" s="184"/>
      <c r="W119" s="184">
        <v>12968</v>
      </c>
      <c r="X119" s="184">
        <v>4585783.9800000004</v>
      </c>
      <c r="Y119" s="184">
        <v>76648.91</v>
      </c>
      <c r="Z119" s="184">
        <v>537678.75</v>
      </c>
      <c r="AA119" s="184">
        <v>201633</v>
      </c>
      <c r="AB119" s="184">
        <v>72323.75</v>
      </c>
      <c r="AC119" s="184">
        <v>57051.22</v>
      </c>
      <c r="AD119" s="184">
        <v>531626.16</v>
      </c>
      <c r="AE119" s="184">
        <v>58419</v>
      </c>
      <c r="AF119" s="184"/>
      <c r="AG119" s="184"/>
      <c r="AH119" s="184">
        <v>41525.769999999997</v>
      </c>
      <c r="AI119" s="184">
        <v>52437</v>
      </c>
      <c r="AJ119" s="184">
        <v>3020</v>
      </c>
      <c r="AK119" s="184">
        <v>2286</v>
      </c>
      <c r="AL119" s="184">
        <v>593106</v>
      </c>
      <c r="AM119" s="184"/>
      <c r="AN119" s="184"/>
      <c r="AO119" s="184"/>
      <c r="AP119" s="184">
        <v>42782</v>
      </c>
      <c r="AQ119" s="184">
        <v>6840</v>
      </c>
      <c r="AR119" s="184"/>
      <c r="AS119" s="184">
        <v>18428</v>
      </c>
      <c r="AT119" s="184"/>
      <c r="AU119" s="184"/>
      <c r="AV119" s="184"/>
      <c r="AW119" s="184"/>
      <c r="AX119" s="184"/>
      <c r="AY119" s="184"/>
      <c r="AZ119" s="184">
        <v>5751</v>
      </c>
      <c r="BA119" s="184"/>
      <c r="BB119" s="184">
        <v>218911.75</v>
      </c>
      <c r="BC119" s="184">
        <v>6913.25</v>
      </c>
      <c r="BD119" s="184">
        <v>1396482.75</v>
      </c>
      <c r="BE119" s="184">
        <v>516048.66</v>
      </c>
      <c r="BF119" s="184">
        <v>232607.75</v>
      </c>
      <c r="BG119" s="184">
        <v>15056.5</v>
      </c>
      <c r="BH119" s="184">
        <v>1915871.25</v>
      </c>
      <c r="BI119" s="184">
        <v>13121.85</v>
      </c>
      <c r="BJ119" s="184">
        <v>2609.1999999999998</v>
      </c>
      <c r="BK119" s="184"/>
      <c r="BL119" s="184"/>
      <c r="BM119" s="184">
        <v>41307.75</v>
      </c>
      <c r="BN119" s="184"/>
      <c r="BO119" s="184"/>
      <c r="BP119" s="184">
        <v>5145</v>
      </c>
      <c r="BQ119" s="184"/>
      <c r="BR119" s="184"/>
      <c r="BS119" s="184">
        <v>3887364.75</v>
      </c>
      <c r="BT119" s="184"/>
      <c r="BU119" s="184"/>
      <c r="BV119" s="184">
        <v>133188</v>
      </c>
      <c r="BW119" s="184"/>
      <c r="BX119" s="184"/>
      <c r="BY119" s="184">
        <v>23651</v>
      </c>
      <c r="BZ119" s="184">
        <v>2845</v>
      </c>
      <c r="CA119" s="184"/>
      <c r="CB119" s="184"/>
      <c r="CC119" s="184"/>
      <c r="CD119" s="184">
        <v>150103</v>
      </c>
      <c r="CE119" s="184">
        <v>8323</v>
      </c>
      <c r="CF119" s="184"/>
      <c r="CG119" s="184"/>
      <c r="CH119" s="184"/>
      <c r="CI119" s="184">
        <v>72614.5</v>
      </c>
      <c r="CJ119" s="184"/>
      <c r="CK119" s="184">
        <v>32276</v>
      </c>
      <c r="CL119" s="184"/>
      <c r="CM119" s="184"/>
    </row>
    <row r="120" spans="1:91" ht="42" hidden="1">
      <c r="A120" s="120">
        <v>12</v>
      </c>
      <c r="B120" s="220" t="s">
        <v>837</v>
      </c>
      <c r="C120" s="141" t="s">
        <v>451</v>
      </c>
      <c r="D120" s="184"/>
      <c r="E120" s="184"/>
      <c r="F120" s="184"/>
      <c r="G120" s="184"/>
      <c r="H120" s="184"/>
      <c r="I120" s="184"/>
      <c r="J120" s="184"/>
      <c r="K120" s="184">
        <v>0</v>
      </c>
      <c r="L120" s="184"/>
      <c r="M120" s="184">
        <v>-613.51</v>
      </c>
      <c r="N120" s="184"/>
      <c r="O120" s="184"/>
      <c r="P120" s="184"/>
      <c r="Q120" s="184"/>
      <c r="R120" s="184">
        <v>-92.15</v>
      </c>
      <c r="S120" s="184"/>
      <c r="T120" s="184">
        <v>-53000</v>
      </c>
      <c r="U120" s="184">
        <v>-33752</v>
      </c>
      <c r="V120" s="184"/>
      <c r="W120" s="184">
        <v>-30506.880000000001</v>
      </c>
      <c r="X120" s="184"/>
      <c r="Y120" s="184">
        <v>-143550.45000000001</v>
      </c>
      <c r="Z120" s="184">
        <v>-880226</v>
      </c>
      <c r="AA120" s="184">
        <v>-646063</v>
      </c>
      <c r="AB120" s="184">
        <v>-132740.16</v>
      </c>
      <c r="AC120" s="184">
        <v>-98055.23</v>
      </c>
      <c r="AD120" s="184"/>
      <c r="AE120" s="184">
        <v>-39972.699999999997</v>
      </c>
      <c r="AF120" s="184"/>
      <c r="AG120" s="184"/>
      <c r="AH120" s="184">
        <v>-7279.54</v>
      </c>
      <c r="AI120" s="184">
        <v>-146223</v>
      </c>
      <c r="AJ120" s="184">
        <v>-3522.7</v>
      </c>
      <c r="AK120" s="184"/>
      <c r="AL120" s="184">
        <v>-611729.94999999995</v>
      </c>
      <c r="AM120" s="184"/>
      <c r="AN120" s="184"/>
      <c r="AO120" s="184"/>
      <c r="AP120" s="184">
        <v>-45829</v>
      </c>
      <c r="AQ120" s="184">
        <v>-11982.32</v>
      </c>
      <c r="AR120" s="184"/>
      <c r="AS120" s="184">
        <v>-15159.33</v>
      </c>
      <c r="AT120" s="184"/>
      <c r="AU120" s="184"/>
      <c r="AV120" s="184"/>
      <c r="AW120" s="184">
        <v>-152</v>
      </c>
      <c r="AX120" s="184">
        <v>-631.71</v>
      </c>
      <c r="AY120" s="184"/>
      <c r="AZ120" s="184"/>
      <c r="BA120" s="184"/>
      <c r="BB120" s="184"/>
      <c r="BC120" s="184">
        <v>-100</v>
      </c>
      <c r="BD120" s="184">
        <v>-163095.82999999999</v>
      </c>
      <c r="BE120" s="184">
        <v>-181862.27</v>
      </c>
      <c r="BF120" s="184"/>
      <c r="BG120" s="184">
        <v>-81787.5</v>
      </c>
      <c r="BH120" s="184">
        <v>-433090.67</v>
      </c>
      <c r="BI120" s="184"/>
      <c r="BJ120" s="184">
        <v>-8898.7000000000007</v>
      </c>
      <c r="BK120" s="184">
        <v>-375</v>
      </c>
      <c r="BL120" s="184"/>
      <c r="BM120" s="184"/>
      <c r="BN120" s="184"/>
      <c r="BO120" s="184"/>
      <c r="BP120" s="184"/>
      <c r="BQ120" s="184"/>
      <c r="BR120" s="184"/>
      <c r="BS120" s="184">
        <v>-930648.75</v>
      </c>
      <c r="BT120" s="184"/>
      <c r="BU120" s="184"/>
      <c r="BV120" s="184">
        <v>-18086.79</v>
      </c>
      <c r="BW120" s="184"/>
      <c r="BX120" s="184"/>
      <c r="BY120" s="184">
        <v>-22953</v>
      </c>
      <c r="BZ120" s="184"/>
      <c r="CA120" s="184"/>
      <c r="CB120" s="184"/>
      <c r="CC120" s="184">
        <v>-58942</v>
      </c>
      <c r="CD120" s="184">
        <v>-15708.5</v>
      </c>
      <c r="CE120" s="184">
        <v>-570</v>
      </c>
      <c r="CF120" s="184"/>
      <c r="CG120" s="184"/>
      <c r="CH120" s="184"/>
      <c r="CI120" s="184"/>
      <c r="CJ120" s="184"/>
      <c r="CK120" s="184"/>
      <c r="CL120" s="184"/>
      <c r="CM120" s="184"/>
    </row>
    <row r="121" spans="1:91" ht="21" hidden="1">
      <c r="A121" s="120">
        <v>12</v>
      </c>
      <c r="B121" s="220" t="s">
        <v>838</v>
      </c>
      <c r="C121" s="141" t="s">
        <v>452</v>
      </c>
      <c r="D121" s="184"/>
      <c r="E121" s="184">
        <v>19960.099999999999</v>
      </c>
      <c r="F121" s="184">
        <v>200870.02</v>
      </c>
      <c r="G121" s="184">
        <v>61964.4</v>
      </c>
      <c r="H121" s="184">
        <v>9504.81</v>
      </c>
      <c r="I121" s="184"/>
      <c r="J121" s="184">
        <v>32503.759999999998</v>
      </c>
      <c r="K121" s="184">
        <v>70736.899999999994</v>
      </c>
      <c r="L121" s="184">
        <v>9504.81</v>
      </c>
      <c r="M121" s="184"/>
      <c r="N121" s="184">
        <v>221397.7</v>
      </c>
      <c r="O121" s="184"/>
      <c r="P121" s="184">
        <v>1442.81</v>
      </c>
      <c r="Q121" s="184">
        <v>8554.33</v>
      </c>
      <c r="R121" s="184"/>
      <c r="S121" s="184">
        <v>20289.509999999998</v>
      </c>
      <c r="T121" s="184"/>
      <c r="U121" s="184"/>
      <c r="V121" s="184"/>
      <c r="W121" s="184"/>
      <c r="X121" s="184"/>
      <c r="Y121" s="184"/>
      <c r="Z121" s="184"/>
      <c r="AA121" s="184"/>
      <c r="AB121" s="184"/>
      <c r="AC121" s="184"/>
      <c r="AD121" s="184"/>
      <c r="AE121" s="184"/>
      <c r="AF121" s="184">
        <v>3421.73</v>
      </c>
      <c r="AG121" s="184"/>
      <c r="AH121" s="184"/>
      <c r="AI121" s="184"/>
      <c r="AJ121" s="184"/>
      <c r="AK121" s="184"/>
      <c r="AL121" s="184"/>
      <c r="AM121" s="184"/>
      <c r="AN121" s="184">
        <v>570.29</v>
      </c>
      <c r="AO121" s="184">
        <v>19925.66</v>
      </c>
      <c r="AP121" s="184"/>
      <c r="AQ121" s="184"/>
      <c r="AR121" s="184">
        <v>1900.58</v>
      </c>
      <c r="AS121" s="184"/>
      <c r="AT121" s="184">
        <v>5700.73</v>
      </c>
      <c r="AU121" s="184">
        <v>0.1</v>
      </c>
      <c r="AV121" s="184">
        <v>14251.33</v>
      </c>
      <c r="AW121" s="184"/>
      <c r="AX121" s="184"/>
      <c r="AY121" s="184">
        <v>950.29</v>
      </c>
      <c r="AZ121" s="184"/>
      <c r="BA121" s="184">
        <v>3790.44</v>
      </c>
      <c r="BB121" s="184">
        <v>25910.77</v>
      </c>
      <c r="BC121" s="184"/>
      <c r="BD121" s="184"/>
      <c r="BE121" s="184"/>
      <c r="BF121" s="184">
        <v>196059.48</v>
      </c>
      <c r="BG121" s="184"/>
      <c r="BH121" s="184"/>
      <c r="BI121" s="184"/>
      <c r="BJ121" s="184"/>
      <c r="BK121" s="184"/>
      <c r="BL121" s="184"/>
      <c r="BM121" s="184"/>
      <c r="BN121" s="184"/>
      <c r="BO121" s="184">
        <v>4328.13</v>
      </c>
      <c r="BP121" s="184">
        <v>9100</v>
      </c>
      <c r="BQ121" s="184">
        <v>2800.54</v>
      </c>
      <c r="BR121" s="184"/>
      <c r="BS121" s="186"/>
      <c r="BT121" s="184"/>
      <c r="BU121" s="184">
        <v>11018.88</v>
      </c>
      <c r="BV121" s="184"/>
      <c r="BW121" s="184">
        <v>18059.14</v>
      </c>
      <c r="BX121" s="184">
        <v>15285.8</v>
      </c>
      <c r="BY121" s="184"/>
      <c r="BZ121" s="184">
        <v>950.48</v>
      </c>
      <c r="CA121" s="184">
        <v>6653.37</v>
      </c>
      <c r="CB121" s="184">
        <v>9200</v>
      </c>
      <c r="CC121" s="184"/>
      <c r="CD121" s="184"/>
      <c r="CE121" s="184"/>
      <c r="CF121" s="184"/>
      <c r="CG121" s="184">
        <v>1900.96</v>
      </c>
      <c r="CH121" s="184"/>
      <c r="CI121" s="184">
        <v>8735.43</v>
      </c>
      <c r="CJ121" s="184"/>
      <c r="CK121" s="184">
        <v>11632.39</v>
      </c>
      <c r="CL121" s="184"/>
      <c r="CM121" s="184">
        <v>950.48</v>
      </c>
    </row>
    <row r="122" spans="1:91" ht="21" hidden="1">
      <c r="A122" s="120">
        <v>19</v>
      </c>
      <c r="B122" s="220" t="s">
        <v>839</v>
      </c>
      <c r="C122" s="141" t="s">
        <v>453</v>
      </c>
      <c r="D122" s="184"/>
      <c r="E122" s="184"/>
      <c r="F122" s="184"/>
      <c r="G122" s="184"/>
      <c r="H122" s="184"/>
      <c r="I122" s="184"/>
      <c r="J122" s="184"/>
      <c r="K122" s="184"/>
      <c r="L122" s="184"/>
      <c r="M122" s="184"/>
      <c r="N122" s="184"/>
      <c r="O122" s="184"/>
      <c r="P122" s="184"/>
      <c r="Q122" s="184"/>
      <c r="R122" s="184"/>
      <c r="S122" s="184"/>
      <c r="T122" s="184"/>
      <c r="U122" s="184"/>
      <c r="V122" s="184"/>
      <c r="W122" s="184"/>
      <c r="X122" s="184"/>
      <c r="Y122" s="184"/>
      <c r="Z122" s="184"/>
      <c r="AA122" s="184"/>
      <c r="AB122" s="184"/>
      <c r="AC122" s="184"/>
      <c r="AD122" s="184"/>
      <c r="AE122" s="184"/>
      <c r="AF122" s="184"/>
      <c r="AG122" s="184"/>
      <c r="AH122" s="184"/>
      <c r="AI122" s="184"/>
      <c r="AJ122" s="184"/>
      <c r="AK122" s="184"/>
      <c r="AL122" s="184"/>
      <c r="AM122" s="184"/>
      <c r="AN122" s="184"/>
      <c r="AO122" s="184"/>
      <c r="AP122" s="184"/>
      <c r="AQ122" s="184"/>
      <c r="AR122" s="184"/>
      <c r="AS122" s="184"/>
      <c r="AT122" s="184"/>
      <c r="AU122" s="184"/>
      <c r="AV122" s="184"/>
      <c r="AW122" s="184"/>
      <c r="AX122" s="184"/>
      <c r="AY122" s="184"/>
      <c r="AZ122" s="184"/>
      <c r="BA122" s="184"/>
      <c r="BB122" s="184"/>
      <c r="BC122" s="184"/>
      <c r="BD122" s="184"/>
      <c r="BE122" s="184"/>
      <c r="BF122" s="184"/>
      <c r="BG122" s="184"/>
      <c r="BH122" s="184"/>
      <c r="BI122" s="184"/>
      <c r="BJ122" s="184"/>
      <c r="BK122" s="184"/>
      <c r="BL122" s="184"/>
      <c r="BM122" s="184"/>
      <c r="BN122" s="184"/>
      <c r="BO122" s="184"/>
      <c r="BP122" s="184"/>
      <c r="BQ122" s="184"/>
      <c r="BR122" s="184"/>
      <c r="BS122" s="184"/>
      <c r="BT122" s="184"/>
      <c r="BU122" s="184"/>
      <c r="BV122" s="184"/>
      <c r="BW122" s="184"/>
      <c r="BX122" s="184"/>
      <c r="BY122" s="184"/>
      <c r="BZ122" s="184"/>
      <c r="CA122" s="184"/>
      <c r="CB122" s="184"/>
      <c r="CC122" s="184"/>
      <c r="CD122" s="184"/>
      <c r="CE122" s="184"/>
      <c r="CF122" s="184"/>
      <c r="CG122" s="184"/>
      <c r="CH122" s="184"/>
      <c r="CI122" s="184"/>
      <c r="CJ122" s="184"/>
      <c r="CK122" s="184"/>
      <c r="CL122" s="184"/>
      <c r="CM122" s="184"/>
    </row>
    <row r="123" spans="1:91" ht="21" hidden="1">
      <c r="A123" s="120">
        <v>19</v>
      </c>
      <c r="B123" s="220" t="s">
        <v>840</v>
      </c>
      <c r="C123" s="141" t="s">
        <v>454</v>
      </c>
      <c r="D123" s="184"/>
      <c r="E123" s="184"/>
      <c r="F123" s="184"/>
      <c r="G123" s="184"/>
      <c r="H123" s="184"/>
      <c r="I123" s="184"/>
      <c r="J123" s="184"/>
      <c r="K123" s="184"/>
      <c r="L123" s="184"/>
      <c r="M123" s="184"/>
      <c r="N123" s="184"/>
      <c r="O123" s="184"/>
      <c r="P123" s="184"/>
      <c r="Q123" s="184"/>
      <c r="R123" s="184"/>
      <c r="S123" s="184"/>
      <c r="T123" s="184"/>
      <c r="U123" s="184"/>
      <c r="V123" s="184"/>
      <c r="W123" s="184"/>
      <c r="X123" s="184"/>
      <c r="Y123" s="184"/>
      <c r="Z123" s="184"/>
      <c r="AA123" s="184"/>
      <c r="AB123" s="184"/>
      <c r="AC123" s="184"/>
      <c r="AD123" s="184"/>
      <c r="AE123" s="184"/>
      <c r="AF123" s="184"/>
      <c r="AG123" s="184"/>
      <c r="AH123" s="184"/>
      <c r="AI123" s="184"/>
      <c r="AJ123" s="184"/>
      <c r="AK123" s="184"/>
      <c r="AL123" s="184"/>
      <c r="AM123" s="184"/>
      <c r="AN123" s="184"/>
      <c r="AO123" s="184"/>
      <c r="AP123" s="184"/>
      <c r="AQ123" s="184"/>
      <c r="AR123" s="184"/>
      <c r="AS123" s="184"/>
      <c r="AT123" s="184"/>
      <c r="AU123" s="184"/>
      <c r="AV123" s="184"/>
      <c r="AW123" s="184"/>
      <c r="AX123" s="184"/>
      <c r="AY123" s="184"/>
      <c r="AZ123" s="184">
        <v>22500</v>
      </c>
      <c r="BA123" s="184"/>
      <c r="BB123" s="184"/>
      <c r="BC123" s="184"/>
      <c r="BD123" s="184"/>
      <c r="BE123" s="184"/>
      <c r="BF123" s="184"/>
      <c r="BG123" s="184"/>
      <c r="BH123" s="184"/>
      <c r="BI123" s="184"/>
      <c r="BJ123" s="184"/>
      <c r="BK123" s="184"/>
      <c r="BL123" s="184">
        <v>35500</v>
      </c>
      <c r="BM123" s="184"/>
      <c r="BN123" s="184"/>
      <c r="BO123" s="184"/>
      <c r="BP123" s="184"/>
      <c r="BQ123" s="184"/>
      <c r="BR123" s="184"/>
      <c r="BS123" s="184"/>
      <c r="BT123" s="184"/>
      <c r="BU123" s="184"/>
      <c r="BV123" s="184"/>
      <c r="BW123" s="184"/>
      <c r="BX123" s="184"/>
      <c r="BY123" s="184"/>
      <c r="BZ123" s="184"/>
      <c r="CA123" s="184"/>
      <c r="CB123" s="184"/>
      <c r="CC123" s="184"/>
      <c r="CD123" s="184"/>
      <c r="CE123" s="184"/>
      <c r="CF123" s="184"/>
      <c r="CG123" s="184"/>
      <c r="CH123" s="184"/>
      <c r="CI123" s="184"/>
      <c r="CJ123" s="184"/>
      <c r="CK123" s="184"/>
      <c r="CL123" s="184"/>
      <c r="CM123" s="184"/>
    </row>
    <row r="124" spans="1:91" ht="21" hidden="1">
      <c r="A124" s="120">
        <v>19</v>
      </c>
      <c r="B124" s="220" t="s">
        <v>841</v>
      </c>
      <c r="C124" s="141" t="s">
        <v>455</v>
      </c>
      <c r="D124" s="184"/>
      <c r="E124" s="184"/>
      <c r="F124" s="184"/>
      <c r="G124" s="184">
        <v>30000</v>
      </c>
      <c r="H124" s="184"/>
      <c r="I124" s="184"/>
      <c r="J124" s="184"/>
      <c r="K124" s="184"/>
      <c r="L124" s="184"/>
      <c r="M124" s="184"/>
      <c r="N124" s="184"/>
      <c r="O124" s="184"/>
      <c r="P124" s="184"/>
      <c r="Q124" s="184"/>
      <c r="R124" s="184"/>
      <c r="S124" s="184"/>
      <c r="T124" s="184"/>
      <c r="U124" s="184"/>
      <c r="V124" s="184"/>
      <c r="W124" s="184"/>
      <c r="X124" s="184"/>
      <c r="Y124" s="184"/>
      <c r="Z124" s="184"/>
      <c r="AA124" s="184"/>
      <c r="AB124" s="184"/>
      <c r="AC124" s="184"/>
      <c r="AD124" s="184"/>
      <c r="AE124" s="184"/>
      <c r="AF124" s="184"/>
      <c r="AG124" s="184"/>
      <c r="AH124" s="184"/>
      <c r="AI124" s="184"/>
      <c r="AJ124" s="184"/>
      <c r="AK124" s="184"/>
      <c r="AL124" s="184"/>
      <c r="AM124" s="184">
        <v>60000</v>
      </c>
      <c r="AN124" s="184"/>
      <c r="AO124" s="184"/>
      <c r="AP124" s="184"/>
      <c r="AQ124" s="184"/>
      <c r="AR124" s="184"/>
      <c r="AS124" s="184"/>
      <c r="AT124" s="184"/>
      <c r="AU124" s="184"/>
      <c r="AV124" s="184"/>
      <c r="AW124" s="184"/>
      <c r="AX124" s="184"/>
      <c r="AY124" s="184"/>
      <c r="AZ124" s="184"/>
      <c r="BA124" s="184"/>
      <c r="BB124" s="184"/>
      <c r="BC124" s="184"/>
      <c r="BD124" s="184"/>
      <c r="BE124" s="184"/>
      <c r="BF124" s="184"/>
      <c r="BG124" s="184"/>
      <c r="BH124" s="184"/>
      <c r="BI124" s="184"/>
      <c r="BJ124" s="184"/>
      <c r="BK124" s="184"/>
      <c r="BL124" s="184"/>
      <c r="BM124" s="184"/>
      <c r="BN124" s="184"/>
      <c r="BO124" s="184"/>
      <c r="BP124" s="184"/>
      <c r="BQ124" s="184"/>
      <c r="BR124" s="184"/>
      <c r="BS124" s="184"/>
      <c r="BT124" s="184"/>
      <c r="BU124" s="184"/>
      <c r="BV124" s="184"/>
      <c r="BW124" s="184"/>
      <c r="BX124" s="184"/>
      <c r="BY124" s="184"/>
      <c r="BZ124" s="184"/>
      <c r="CA124" s="184"/>
      <c r="CB124" s="184"/>
      <c r="CC124" s="184"/>
      <c r="CD124" s="184"/>
      <c r="CE124" s="184"/>
      <c r="CF124" s="184"/>
      <c r="CG124" s="184"/>
      <c r="CH124" s="184"/>
      <c r="CI124" s="184"/>
      <c r="CJ124" s="184"/>
      <c r="CK124" s="184"/>
      <c r="CL124" s="184"/>
      <c r="CM124" s="184"/>
    </row>
    <row r="125" spans="1:91" s="290" customFormat="1" ht="21" hidden="1">
      <c r="A125" s="287">
        <v>19</v>
      </c>
      <c r="B125" s="286" t="s">
        <v>1339</v>
      </c>
      <c r="C125" s="288" t="s">
        <v>1341</v>
      </c>
      <c r="D125" s="289"/>
      <c r="E125" s="289"/>
      <c r="F125" s="289"/>
      <c r="G125" s="289"/>
      <c r="H125" s="289"/>
      <c r="I125" s="289"/>
      <c r="J125" s="289"/>
      <c r="K125" s="289"/>
      <c r="L125" s="289"/>
      <c r="M125" s="289"/>
      <c r="N125" s="289"/>
      <c r="O125" s="289"/>
      <c r="P125" s="289"/>
      <c r="Q125" s="289"/>
      <c r="R125" s="289"/>
      <c r="S125" s="289"/>
      <c r="T125" s="289">
        <v>3000</v>
      </c>
      <c r="U125" s="289"/>
      <c r="V125" s="289"/>
      <c r="W125" s="289"/>
      <c r="X125" s="289"/>
      <c r="Y125" s="289"/>
      <c r="Z125" s="289"/>
      <c r="AA125" s="289"/>
      <c r="AB125" s="289"/>
      <c r="AC125" s="289"/>
      <c r="AD125" s="289"/>
      <c r="AE125" s="289"/>
      <c r="AF125" s="289"/>
      <c r="AG125" s="289"/>
      <c r="AH125" s="289"/>
      <c r="AI125" s="289"/>
      <c r="AJ125" s="289"/>
      <c r="AK125" s="289"/>
      <c r="AL125" s="289"/>
      <c r="AM125" s="289"/>
      <c r="AN125" s="289"/>
      <c r="AO125" s="289"/>
      <c r="AP125" s="289"/>
      <c r="AQ125" s="289"/>
      <c r="AR125" s="289"/>
      <c r="AS125" s="289">
        <v>40000</v>
      </c>
      <c r="AT125" s="289"/>
      <c r="AU125" s="289"/>
      <c r="AV125" s="289">
        <v>25</v>
      </c>
      <c r="AW125" s="289"/>
      <c r="AX125" s="289">
        <v>2700000</v>
      </c>
      <c r="AY125" s="289"/>
      <c r="AZ125" s="289"/>
      <c r="BA125" s="289"/>
      <c r="BB125" s="289"/>
      <c r="BC125" s="289"/>
      <c r="BD125" s="289"/>
      <c r="BE125" s="289"/>
      <c r="BF125" s="289"/>
      <c r="BG125" s="289"/>
      <c r="BH125" s="289"/>
      <c r="BI125" s="289"/>
      <c r="BJ125" s="289"/>
      <c r="BK125" s="289"/>
      <c r="BL125" s="289"/>
      <c r="BM125" s="289">
        <v>9680834.5399999991</v>
      </c>
      <c r="BN125" s="289"/>
      <c r="BO125" s="289"/>
      <c r="BP125" s="289"/>
      <c r="BQ125" s="289"/>
      <c r="BR125" s="289"/>
      <c r="BS125" s="289"/>
      <c r="BT125" s="289"/>
      <c r="BU125" s="289"/>
      <c r="BV125" s="289"/>
      <c r="BW125" s="289"/>
      <c r="BX125" s="289"/>
      <c r="BY125" s="289"/>
      <c r="BZ125" s="289"/>
      <c r="CA125" s="289"/>
      <c r="CB125" s="289"/>
      <c r="CC125" s="289"/>
      <c r="CD125" s="289"/>
      <c r="CE125" s="289"/>
      <c r="CF125" s="289"/>
      <c r="CG125" s="289"/>
      <c r="CH125" s="289"/>
      <c r="CI125" s="289"/>
      <c r="CJ125" s="289"/>
      <c r="CK125" s="289"/>
      <c r="CL125" s="289"/>
      <c r="CM125" s="289"/>
    </row>
    <row r="126" spans="1:91" ht="21" hidden="1">
      <c r="A126" s="120">
        <v>19</v>
      </c>
      <c r="B126" s="220" t="s">
        <v>842</v>
      </c>
      <c r="C126" s="141" t="s">
        <v>456</v>
      </c>
      <c r="D126" s="184"/>
      <c r="E126" s="184">
        <v>1071571</v>
      </c>
      <c r="F126" s="184">
        <v>970556</v>
      </c>
      <c r="G126" s="184">
        <v>605636</v>
      </c>
      <c r="H126" s="184">
        <v>893432</v>
      </c>
      <c r="I126" s="184">
        <v>1299249.6299999999</v>
      </c>
      <c r="J126" s="184">
        <v>588062</v>
      </c>
      <c r="K126" s="184">
        <v>371328</v>
      </c>
      <c r="L126" s="184">
        <v>200000</v>
      </c>
      <c r="M126" s="184"/>
      <c r="N126" s="184">
        <v>382550</v>
      </c>
      <c r="O126" s="184">
        <v>84950</v>
      </c>
      <c r="P126" s="184">
        <v>504978</v>
      </c>
      <c r="Q126" s="184">
        <v>475500</v>
      </c>
      <c r="R126" s="184">
        <v>4719633.62</v>
      </c>
      <c r="S126" s="184">
        <v>2429483.5</v>
      </c>
      <c r="T126" s="184">
        <v>2152566</v>
      </c>
      <c r="U126" s="184">
        <v>1219043</v>
      </c>
      <c r="V126" s="184">
        <v>698778</v>
      </c>
      <c r="W126" s="184">
        <v>631592</v>
      </c>
      <c r="X126" s="184">
        <v>1487379</v>
      </c>
      <c r="Y126" s="184">
        <v>236742</v>
      </c>
      <c r="Z126" s="184">
        <v>144625</v>
      </c>
      <c r="AA126" s="184">
        <v>139449</v>
      </c>
      <c r="AB126" s="184">
        <v>408871.9</v>
      </c>
      <c r="AC126" s="184">
        <v>1302072</v>
      </c>
      <c r="AD126" s="184">
        <v>553232</v>
      </c>
      <c r="AE126" s="184">
        <v>151750</v>
      </c>
      <c r="AF126" s="184">
        <v>1970703.52</v>
      </c>
      <c r="AG126" s="184">
        <v>519999</v>
      </c>
      <c r="AH126" s="184">
        <v>561685</v>
      </c>
      <c r="AI126" s="184">
        <v>249914.86</v>
      </c>
      <c r="AJ126" s="184">
        <v>182965</v>
      </c>
      <c r="AK126" s="184">
        <v>384793</v>
      </c>
      <c r="AL126" s="184"/>
      <c r="AM126" s="184">
        <v>245104</v>
      </c>
      <c r="AN126" s="184">
        <v>161800</v>
      </c>
      <c r="AO126" s="184">
        <v>258500</v>
      </c>
      <c r="AP126" s="184">
        <v>2015306</v>
      </c>
      <c r="AQ126" s="184">
        <v>1014081</v>
      </c>
      <c r="AR126" s="184">
        <v>283536</v>
      </c>
      <c r="AS126" s="184">
        <v>858392.77</v>
      </c>
      <c r="AT126" s="184">
        <v>20000</v>
      </c>
      <c r="AU126" s="184">
        <v>842405</v>
      </c>
      <c r="AV126" s="184">
        <v>1161445.5</v>
      </c>
      <c r="AW126" s="184">
        <v>1828388</v>
      </c>
      <c r="AX126" s="184">
        <v>325750</v>
      </c>
      <c r="AY126" s="184">
        <v>1108355</v>
      </c>
      <c r="AZ126" s="184">
        <v>531889</v>
      </c>
      <c r="BA126" s="184">
        <v>1688510</v>
      </c>
      <c r="BB126" s="184">
        <v>1691320</v>
      </c>
      <c r="BC126" s="184">
        <v>150600</v>
      </c>
      <c r="BD126" s="184">
        <v>2716642</v>
      </c>
      <c r="BE126" s="184">
        <v>1053248.48</v>
      </c>
      <c r="BF126" s="184">
        <v>137920</v>
      </c>
      <c r="BG126" s="184">
        <v>2117114</v>
      </c>
      <c r="BH126" s="184">
        <v>2498720</v>
      </c>
      <c r="BI126" s="184">
        <v>548564</v>
      </c>
      <c r="BJ126" s="184">
        <v>40000</v>
      </c>
      <c r="BK126" s="184">
        <v>795678</v>
      </c>
      <c r="BL126" s="184">
        <v>352260</v>
      </c>
      <c r="BM126" s="184">
        <v>1007584</v>
      </c>
      <c r="BN126" s="184">
        <v>1257607</v>
      </c>
      <c r="BO126" s="184">
        <v>824137</v>
      </c>
      <c r="BP126" s="184">
        <v>927672</v>
      </c>
      <c r="BQ126" s="184">
        <v>424912</v>
      </c>
      <c r="BR126" s="184">
        <v>1112990.6000000001</v>
      </c>
      <c r="BS126" s="184">
        <v>1842421.86</v>
      </c>
      <c r="BT126" s="184">
        <v>600706</v>
      </c>
      <c r="BU126" s="184">
        <v>908125</v>
      </c>
      <c r="BV126" s="184">
        <v>37800</v>
      </c>
      <c r="BW126" s="184"/>
      <c r="BX126" s="184">
        <v>55166.5</v>
      </c>
      <c r="BY126" s="184">
        <v>6790807</v>
      </c>
      <c r="BZ126" s="184">
        <v>219847</v>
      </c>
      <c r="CA126" s="184">
        <v>104420</v>
      </c>
      <c r="CB126" s="184">
        <v>1445557</v>
      </c>
      <c r="CC126" s="184">
        <v>190000</v>
      </c>
      <c r="CD126" s="184">
        <v>149552</v>
      </c>
      <c r="CE126" s="184">
        <v>2911388</v>
      </c>
      <c r="CF126" s="184">
        <v>260460</v>
      </c>
      <c r="CG126" s="184">
        <v>638270</v>
      </c>
      <c r="CH126" s="184">
        <v>300000</v>
      </c>
      <c r="CI126" s="184">
        <v>235787</v>
      </c>
      <c r="CJ126" s="184"/>
      <c r="CK126" s="184"/>
      <c r="CL126" s="184">
        <v>15000</v>
      </c>
      <c r="CM126" s="184"/>
    </row>
    <row r="127" spans="1:91" ht="21" hidden="1">
      <c r="A127" s="120">
        <v>19</v>
      </c>
      <c r="B127" s="220" t="s">
        <v>843</v>
      </c>
      <c r="C127" s="142" t="s">
        <v>1230</v>
      </c>
      <c r="D127" s="184"/>
      <c r="E127" s="184"/>
      <c r="F127" s="184"/>
      <c r="G127" s="184"/>
      <c r="H127" s="184"/>
      <c r="I127" s="184"/>
      <c r="J127" s="184"/>
      <c r="K127" s="184"/>
      <c r="L127" s="184"/>
      <c r="M127" s="184"/>
      <c r="N127" s="184">
        <v>19200</v>
      </c>
      <c r="O127" s="184"/>
      <c r="P127" s="184">
        <v>433720</v>
      </c>
      <c r="Q127" s="184">
        <v>1507711.07</v>
      </c>
      <c r="R127" s="184"/>
      <c r="S127" s="184"/>
      <c r="T127" s="184"/>
      <c r="U127" s="184"/>
      <c r="V127" s="184"/>
      <c r="W127" s="184"/>
      <c r="X127" s="184"/>
      <c r="Y127" s="184"/>
      <c r="Z127" s="184"/>
      <c r="AA127" s="184"/>
      <c r="AB127" s="184">
        <v>102000</v>
      </c>
      <c r="AC127" s="184"/>
      <c r="AD127" s="184"/>
      <c r="AE127" s="184"/>
      <c r="AF127" s="184"/>
      <c r="AG127" s="184"/>
      <c r="AH127" s="184"/>
      <c r="AI127" s="184">
        <v>170000</v>
      </c>
      <c r="AJ127" s="184"/>
      <c r="AK127" s="184"/>
      <c r="AL127" s="184">
        <v>2105000</v>
      </c>
      <c r="AM127" s="184"/>
      <c r="AN127" s="184"/>
      <c r="AO127" s="184"/>
      <c r="AP127" s="184"/>
      <c r="AQ127" s="184"/>
      <c r="AR127" s="184"/>
      <c r="AS127" s="184">
        <v>140357.23000000001</v>
      </c>
      <c r="AT127" s="184"/>
      <c r="AU127" s="184"/>
      <c r="AV127" s="184">
        <v>98000</v>
      </c>
      <c r="AW127" s="184">
        <v>150960</v>
      </c>
      <c r="AX127" s="184"/>
      <c r="AY127" s="184"/>
      <c r="AZ127" s="184"/>
      <c r="BA127" s="184"/>
      <c r="BB127" s="184"/>
      <c r="BC127" s="184"/>
      <c r="BD127" s="184"/>
      <c r="BE127" s="184">
        <v>100000</v>
      </c>
      <c r="BF127" s="184"/>
      <c r="BG127" s="184"/>
      <c r="BH127" s="184">
        <v>68700</v>
      </c>
      <c r="BI127" s="184"/>
      <c r="BJ127" s="184"/>
      <c r="BK127" s="184">
        <v>2480000</v>
      </c>
      <c r="BL127" s="184"/>
      <c r="BM127" s="184">
        <v>270000</v>
      </c>
      <c r="BN127" s="184"/>
      <c r="BO127" s="184"/>
      <c r="BP127" s="184"/>
      <c r="BQ127" s="184"/>
      <c r="BR127" s="184"/>
      <c r="BS127" s="184">
        <v>3133349.21</v>
      </c>
      <c r="BT127" s="184"/>
      <c r="BU127" s="184"/>
      <c r="BV127" s="184">
        <v>80000</v>
      </c>
      <c r="BW127" s="184"/>
      <c r="BX127" s="184"/>
      <c r="BY127" s="184">
        <v>177600</v>
      </c>
      <c r="BZ127" s="184">
        <v>16560</v>
      </c>
      <c r="CA127" s="184"/>
      <c r="CB127" s="184"/>
      <c r="CC127" s="184">
        <v>2100</v>
      </c>
      <c r="CD127" s="184">
        <v>50600</v>
      </c>
      <c r="CE127" s="184"/>
      <c r="CF127" s="184"/>
      <c r="CG127" s="184"/>
      <c r="CH127" s="184"/>
      <c r="CI127" s="184"/>
      <c r="CJ127" s="184">
        <v>16800</v>
      </c>
      <c r="CK127" s="184">
        <v>1027852.13</v>
      </c>
      <c r="CL127" s="184"/>
      <c r="CM127" s="184"/>
    </row>
    <row r="128" spans="1:91" ht="21" hidden="1">
      <c r="A128" s="120">
        <v>19</v>
      </c>
      <c r="B128" s="220" t="s">
        <v>844</v>
      </c>
      <c r="C128" s="142" t="s">
        <v>457</v>
      </c>
      <c r="D128" s="184"/>
      <c r="E128" s="184"/>
      <c r="F128" s="184"/>
      <c r="G128" s="184">
        <v>334780</v>
      </c>
      <c r="H128" s="184"/>
      <c r="I128" s="184"/>
      <c r="J128" s="184"/>
      <c r="K128" s="184"/>
      <c r="L128" s="184"/>
      <c r="M128" s="184"/>
      <c r="N128" s="184"/>
      <c r="O128" s="184"/>
      <c r="P128" s="184"/>
      <c r="Q128" s="184"/>
      <c r="R128" s="184"/>
      <c r="S128" s="184">
        <v>1322149</v>
      </c>
      <c r="T128" s="184"/>
      <c r="U128" s="184"/>
      <c r="V128" s="184"/>
      <c r="W128" s="184"/>
      <c r="X128" s="184"/>
      <c r="Y128" s="184"/>
      <c r="Z128" s="184"/>
      <c r="AA128" s="184"/>
      <c r="AB128" s="184"/>
      <c r="AC128" s="184"/>
      <c r="AD128" s="184"/>
      <c r="AE128" s="184"/>
      <c r="AF128" s="184"/>
      <c r="AG128" s="184"/>
      <c r="AH128" s="184"/>
      <c r="AI128" s="184"/>
      <c r="AJ128" s="184"/>
      <c r="AK128" s="184"/>
      <c r="AL128" s="184"/>
      <c r="AM128" s="184"/>
      <c r="AN128" s="184"/>
      <c r="AO128" s="184"/>
      <c r="AP128" s="184"/>
      <c r="AQ128" s="184"/>
      <c r="AR128" s="184"/>
      <c r="AS128" s="184"/>
      <c r="AT128" s="184"/>
      <c r="AU128" s="184"/>
      <c r="AV128" s="184"/>
      <c r="AW128" s="184"/>
      <c r="AX128" s="184"/>
      <c r="AY128" s="184"/>
      <c r="AZ128" s="184"/>
      <c r="BA128" s="184"/>
      <c r="BB128" s="184"/>
      <c r="BC128" s="184"/>
      <c r="BD128" s="184"/>
      <c r="BE128" s="184"/>
      <c r="BF128" s="184"/>
      <c r="BG128" s="184"/>
      <c r="BH128" s="184"/>
      <c r="BI128" s="184"/>
      <c r="BJ128" s="184"/>
      <c r="BK128" s="184"/>
      <c r="BL128" s="184"/>
      <c r="BM128" s="184"/>
      <c r="BN128" s="184"/>
      <c r="BO128" s="184"/>
      <c r="BP128" s="184"/>
      <c r="BQ128" s="184"/>
      <c r="BR128" s="184"/>
      <c r="BS128" s="186"/>
      <c r="BT128" s="184"/>
      <c r="BU128" s="184"/>
      <c r="BV128" s="184"/>
      <c r="BW128" s="184"/>
      <c r="BX128" s="184"/>
      <c r="BY128" s="184"/>
      <c r="BZ128" s="184">
        <v>41768</v>
      </c>
      <c r="CA128" s="186"/>
      <c r="CB128" s="184"/>
      <c r="CC128" s="184"/>
      <c r="CD128" s="184"/>
      <c r="CE128" s="184"/>
      <c r="CF128" s="184"/>
      <c r="CG128" s="184"/>
      <c r="CH128" s="184"/>
      <c r="CI128" s="184"/>
      <c r="CJ128" s="184"/>
      <c r="CK128" s="184"/>
      <c r="CL128" s="184"/>
      <c r="CM128" s="184"/>
    </row>
    <row r="129" spans="1:91" ht="21" hidden="1">
      <c r="A129" s="120">
        <v>19</v>
      </c>
      <c r="B129" s="220" t="s">
        <v>845</v>
      </c>
      <c r="C129" s="142" t="s">
        <v>458</v>
      </c>
      <c r="D129" s="184"/>
      <c r="E129" s="184"/>
      <c r="F129" s="184"/>
      <c r="G129" s="184"/>
      <c r="H129" s="184"/>
      <c r="I129" s="184"/>
      <c r="J129" s="184"/>
      <c r="K129" s="184"/>
      <c r="L129" s="184"/>
      <c r="M129" s="184"/>
      <c r="N129" s="184"/>
      <c r="O129" s="184"/>
      <c r="P129" s="184">
        <v>1702500</v>
      </c>
      <c r="Q129" s="184"/>
      <c r="R129" s="184"/>
      <c r="S129" s="184"/>
      <c r="T129" s="184"/>
      <c r="U129" s="184"/>
      <c r="V129" s="184"/>
      <c r="W129" s="184"/>
      <c r="X129" s="184">
        <v>1374500</v>
      </c>
      <c r="Y129" s="184"/>
      <c r="Z129" s="184"/>
      <c r="AA129" s="184"/>
      <c r="AB129" s="184"/>
      <c r="AC129" s="184"/>
      <c r="AD129" s="184"/>
      <c r="AE129" s="184"/>
      <c r="AF129" s="184"/>
      <c r="AG129" s="184"/>
      <c r="AH129" s="184"/>
      <c r="AI129" s="184"/>
      <c r="AJ129" s="184"/>
      <c r="AK129" s="184">
        <v>1688169.17</v>
      </c>
      <c r="AL129" s="184"/>
      <c r="AM129" s="184"/>
      <c r="AN129" s="184"/>
      <c r="AO129" s="184"/>
      <c r="AP129" s="184"/>
      <c r="AQ129" s="184"/>
      <c r="AR129" s="184"/>
      <c r="AS129" s="184"/>
      <c r="AT129" s="184"/>
      <c r="AU129" s="184"/>
      <c r="AV129" s="184"/>
      <c r="AW129" s="184"/>
      <c r="AX129" s="184"/>
      <c r="AY129" s="184"/>
      <c r="AZ129" s="184"/>
      <c r="BA129" s="184">
        <v>448633.2</v>
      </c>
      <c r="BB129" s="184"/>
      <c r="BC129" s="184"/>
      <c r="BD129" s="184"/>
      <c r="BE129" s="184"/>
      <c r="BF129" s="184"/>
      <c r="BG129" s="184"/>
      <c r="BH129" s="184"/>
      <c r="BI129" s="184">
        <v>237000</v>
      </c>
      <c r="BJ129" s="184">
        <v>111750</v>
      </c>
      <c r="BK129" s="184">
        <v>56957.77</v>
      </c>
      <c r="BL129" s="184">
        <v>203148.15</v>
      </c>
      <c r="BM129" s="184"/>
      <c r="BN129" s="184"/>
      <c r="BO129" s="184"/>
      <c r="BP129" s="184"/>
      <c r="BQ129" s="184"/>
      <c r="BR129" s="184"/>
      <c r="BS129" s="186"/>
      <c r="BT129" s="184"/>
      <c r="BU129" s="184"/>
      <c r="BV129" s="186"/>
      <c r="BW129" s="184"/>
      <c r="BX129" s="184"/>
      <c r="BY129" s="184"/>
      <c r="BZ129" s="184"/>
      <c r="CA129" s="184"/>
      <c r="CB129" s="184"/>
      <c r="CC129" s="184"/>
      <c r="CD129" s="184"/>
      <c r="CE129" s="184"/>
      <c r="CF129" s="184"/>
      <c r="CG129" s="184"/>
      <c r="CH129" s="184"/>
      <c r="CI129" s="184"/>
      <c r="CJ129" s="184"/>
      <c r="CK129" s="184"/>
      <c r="CL129" s="184"/>
      <c r="CM129" s="184"/>
    </row>
    <row r="130" spans="1:91" ht="21" hidden="1">
      <c r="A130" s="120">
        <v>19</v>
      </c>
      <c r="B130" s="220" t="s">
        <v>846</v>
      </c>
      <c r="C130" s="142" t="s">
        <v>459</v>
      </c>
      <c r="D130" s="184">
        <v>6950739.0099999998</v>
      </c>
      <c r="E130" s="184">
        <v>25412.02</v>
      </c>
      <c r="F130" s="184">
        <v>680879.82</v>
      </c>
      <c r="G130" s="184">
        <v>747071.29</v>
      </c>
      <c r="H130" s="184">
        <v>300320.08</v>
      </c>
      <c r="I130" s="184">
        <v>321562.02</v>
      </c>
      <c r="J130" s="184">
        <v>285464.99</v>
      </c>
      <c r="K130" s="184">
        <v>377854.3</v>
      </c>
      <c r="L130" s="184">
        <v>73651</v>
      </c>
      <c r="M130" s="184">
        <v>14465.06</v>
      </c>
      <c r="N130" s="184">
        <v>3268819.94</v>
      </c>
      <c r="O130" s="184">
        <v>373236.56</v>
      </c>
      <c r="P130" s="184">
        <v>4265213.3499999996</v>
      </c>
      <c r="Q130" s="184">
        <v>334393.76</v>
      </c>
      <c r="R130" s="184">
        <v>677161.05</v>
      </c>
      <c r="S130" s="184">
        <v>2164322</v>
      </c>
      <c r="T130" s="184">
        <v>193849.54</v>
      </c>
      <c r="U130" s="184">
        <v>3994379.89</v>
      </c>
      <c r="V130" s="184">
        <v>704636.5</v>
      </c>
      <c r="W130" s="184">
        <v>118374.02</v>
      </c>
      <c r="X130" s="184">
        <v>2821324.09</v>
      </c>
      <c r="Y130" s="184">
        <v>37579</v>
      </c>
      <c r="Z130" s="184">
        <v>542514.13</v>
      </c>
      <c r="AA130" s="184">
        <v>36872.980000000003</v>
      </c>
      <c r="AB130" s="184">
        <v>330226</v>
      </c>
      <c r="AC130" s="184">
        <v>1113174.08</v>
      </c>
      <c r="AD130" s="184">
        <v>32552.02</v>
      </c>
      <c r="AE130" s="184">
        <v>982436.95</v>
      </c>
      <c r="AF130" s="184">
        <v>1794261.44</v>
      </c>
      <c r="AG130" s="184">
        <v>285957.63</v>
      </c>
      <c r="AH130" s="184">
        <v>21784</v>
      </c>
      <c r="AI130" s="184">
        <v>740656.79</v>
      </c>
      <c r="AJ130" s="184">
        <v>95095.45</v>
      </c>
      <c r="AK130" s="184">
        <v>320665.15000000002</v>
      </c>
      <c r="AL130" s="184">
        <v>7836070.21</v>
      </c>
      <c r="AM130" s="184">
        <v>288567.82</v>
      </c>
      <c r="AN130" s="184">
        <v>8196</v>
      </c>
      <c r="AO130" s="184">
        <v>845245.68</v>
      </c>
      <c r="AP130" s="184">
        <v>477723.16</v>
      </c>
      <c r="AQ130" s="184">
        <v>411185</v>
      </c>
      <c r="AR130" s="184">
        <v>10112.799999999999</v>
      </c>
      <c r="AS130" s="184">
        <v>1632841.11</v>
      </c>
      <c r="AT130" s="184">
        <v>93829.5</v>
      </c>
      <c r="AU130" s="184">
        <v>4850665.76</v>
      </c>
      <c r="AV130" s="184">
        <v>83565.039999999994</v>
      </c>
      <c r="AW130" s="184">
        <v>232779.01</v>
      </c>
      <c r="AX130" s="184">
        <v>66290.52</v>
      </c>
      <c r="AY130" s="184">
        <v>79755.48</v>
      </c>
      <c r="AZ130" s="184">
        <v>17020.009999999998</v>
      </c>
      <c r="BA130" s="184">
        <v>427464</v>
      </c>
      <c r="BB130" s="184">
        <v>2439275</v>
      </c>
      <c r="BC130" s="184">
        <v>218671.02</v>
      </c>
      <c r="BD130" s="184">
        <v>8391340.6600000001</v>
      </c>
      <c r="BE130" s="184">
        <v>3709116.86</v>
      </c>
      <c r="BF130" s="184">
        <v>224975.12</v>
      </c>
      <c r="BG130" s="184">
        <v>555767.5</v>
      </c>
      <c r="BH130" s="184">
        <v>12984370.92</v>
      </c>
      <c r="BI130" s="184">
        <v>727270.82</v>
      </c>
      <c r="BJ130" s="184">
        <v>601617.88</v>
      </c>
      <c r="BK130" s="184">
        <v>97576.79</v>
      </c>
      <c r="BL130" s="184">
        <v>137103.56</v>
      </c>
      <c r="BM130" s="184">
        <v>278894.03000000003</v>
      </c>
      <c r="BN130" s="184">
        <v>1051628</v>
      </c>
      <c r="BO130" s="184">
        <v>33542</v>
      </c>
      <c r="BP130" s="184">
        <v>681460.7</v>
      </c>
      <c r="BQ130" s="184">
        <v>67962</v>
      </c>
      <c r="BR130" s="184">
        <v>63021.09</v>
      </c>
      <c r="BS130" s="186">
        <v>10635977.880000001</v>
      </c>
      <c r="BT130" s="184">
        <v>46710</v>
      </c>
      <c r="BU130" s="184"/>
      <c r="BV130" s="184">
        <v>6900096.21</v>
      </c>
      <c r="BW130" s="184">
        <v>609041.11</v>
      </c>
      <c r="BX130" s="184">
        <v>413784.67</v>
      </c>
      <c r="BY130" s="184">
        <v>919579.66</v>
      </c>
      <c r="BZ130" s="184">
        <v>120473</v>
      </c>
      <c r="CA130" s="184">
        <v>6765.14</v>
      </c>
      <c r="CB130" s="184">
        <v>57185.31</v>
      </c>
      <c r="CC130" s="184">
        <v>144707.42000000001</v>
      </c>
      <c r="CD130" s="184">
        <v>1131242.26</v>
      </c>
      <c r="CE130" s="184">
        <v>32822.230000000003</v>
      </c>
      <c r="CF130" s="184">
        <v>5284866.8</v>
      </c>
      <c r="CG130" s="184">
        <v>1336.47</v>
      </c>
      <c r="CH130" s="184">
        <v>1379002</v>
      </c>
      <c r="CI130" s="184">
        <v>25566.32</v>
      </c>
      <c r="CJ130" s="184">
        <v>1200</v>
      </c>
      <c r="CK130" s="184">
        <v>661689.75</v>
      </c>
      <c r="CL130" s="184">
        <v>5341.02</v>
      </c>
      <c r="CM130" s="184">
        <v>15551</v>
      </c>
    </row>
    <row r="131" spans="1:91" ht="21" hidden="1">
      <c r="A131" s="120">
        <v>19</v>
      </c>
      <c r="B131" s="220" t="s">
        <v>847</v>
      </c>
      <c r="C131" s="142" t="s">
        <v>460</v>
      </c>
      <c r="D131" s="184">
        <v>5327354.9000000004</v>
      </c>
      <c r="E131" s="184"/>
      <c r="F131" s="184">
        <v>105900</v>
      </c>
      <c r="G131" s="184">
        <v>124639</v>
      </c>
      <c r="H131" s="184"/>
      <c r="I131" s="184"/>
      <c r="J131" s="184">
        <v>599380</v>
      </c>
      <c r="K131" s="184">
        <v>2668668.84</v>
      </c>
      <c r="L131" s="184">
        <v>38000</v>
      </c>
      <c r="M131" s="184">
        <v>1014750</v>
      </c>
      <c r="N131" s="184">
        <v>6406033</v>
      </c>
      <c r="O131" s="184"/>
      <c r="P131" s="184">
        <v>41169919.310000002</v>
      </c>
      <c r="Q131" s="184">
        <v>1539698.5</v>
      </c>
      <c r="R131" s="184">
        <v>40</v>
      </c>
      <c r="S131" s="184"/>
      <c r="T131" s="184">
        <v>144941.07999999999</v>
      </c>
      <c r="U131" s="184">
        <v>752782.36</v>
      </c>
      <c r="V131" s="184"/>
      <c r="W131" s="184">
        <v>1585900</v>
      </c>
      <c r="X131" s="184">
        <v>46589397.289999999</v>
      </c>
      <c r="Y131" s="184">
        <v>126335.75</v>
      </c>
      <c r="Z131" s="184">
        <v>551000</v>
      </c>
      <c r="AA131" s="184"/>
      <c r="AB131" s="184">
        <v>3038800</v>
      </c>
      <c r="AC131" s="184">
        <v>2084811.39</v>
      </c>
      <c r="AD131" s="184"/>
      <c r="AE131" s="184">
        <v>280166.7</v>
      </c>
      <c r="AF131" s="184"/>
      <c r="AG131" s="184"/>
      <c r="AH131" s="184">
        <v>148346.51999999999</v>
      </c>
      <c r="AI131" s="184">
        <v>9069881.3499999996</v>
      </c>
      <c r="AJ131" s="184">
        <v>785000</v>
      </c>
      <c r="AK131" s="184">
        <v>3998110.92</v>
      </c>
      <c r="AL131" s="184">
        <v>28554756.75</v>
      </c>
      <c r="AM131" s="184">
        <v>192886.8</v>
      </c>
      <c r="AN131" s="184"/>
      <c r="AO131" s="184">
        <v>4467510.09</v>
      </c>
      <c r="AP131" s="184"/>
      <c r="AQ131" s="184">
        <v>729436.78</v>
      </c>
      <c r="AR131" s="184">
        <v>26400</v>
      </c>
      <c r="AS131" s="184">
        <v>2818854.31</v>
      </c>
      <c r="AT131" s="184">
        <v>22838</v>
      </c>
      <c r="AU131" s="184">
        <v>180030</v>
      </c>
      <c r="AV131" s="184">
        <v>152000</v>
      </c>
      <c r="AW131" s="184"/>
      <c r="AX131" s="184">
        <v>45145</v>
      </c>
      <c r="AY131" s="184"/>
      <c r="AZ131" s="184">
        <v>10700</v>
      </c>
      <c r="BA131" s="184"/>
      <c r="BB131" s="184">
        <v>4323843.66</v>
      </c>
      <c r="BC131" s="184">
        <v>4252802.8499999996</v>
      </c>
      <c r="BD131" s="184">
        <v>4175392.39</v>
      </c>
      <c r="BE131" s="184">
        <v>7524842.9299999997</v>
      </c>
      <c r="BF131" s="184">
        <v>117340</v>
      </c>
      <c r="BG131" s="184">
        <v>4311219.96</v>
      </c>
      <c r="BH131" s="184">
        <v>10709107.5</v>
      </c>
      <c r="BI131" s="184">
        <v>1575150.3</v>
      </c>
      <c r="BJ131" s="184"/>
      <c r="BK131" s="184"/>
      <c r="BL131" s="184">
        <v>288745.40000000002</v>
      </c>
      <c r="BM131" s="184">
        <v>3071515.97</v>
      </c>
      <c r="BN131" s="184">
        <v>94448.33</v>
      </c>
      <c r="BO131" s="184">
        <v>418624.44</v>
      </c>
      <c r="BP131" s="184"/>
      <c r="BQ131" s="184"/>
      <c r="BR131" s="184">
        <v>393145</v>
      </c>
      <c r="BS131" s="184">
        <v>23707724.16</v>
      </c>
      <c r="BT131" s="186">
        <v>326650</v>
      </c>
      <c r="BU131" s="186">
        <v>583500</v>
      </c>
      <c r="BV131" s="184">
        <v>7196990.2199999997</v>
      </c>
      <c r="BW131" s="186">
        <v>178530</v>
      </c>
      <c r="BX131" s="186">
        <v>300000</v>
      </c>
      <c r="BY131" s="186">
        <v>794374.12</v>
      </c>
      <c r="BZ131" s="186">
        <v>209233.33</v>
      </c>
      <c r="CA131" s="186">
        <v>750000</v>
      </c>
      <c r="CB131" s="186">
        <v>6930967.0199999996</v>
      </c>
      <c r="CC131" s="186">
        <v>8680100.0299999993</v>
      </c>
      <c r="CD131" s="186">
        <v>49500</v>
      </c>
      <c r="CE131" s="186"/>
      <c r="CF131" s="186">
        <v>106500</v>
      </c>
      <c r="CG131" s="186">
        <v>200000</v>
      </c>
      <c r="CH131" s="186"/>
      <c r="CI131" s="186"/>
      <c r="CJ131" s="186"/>
      <c r="CK131" s="186">
        <v>2643553.5499999998</v>
      </c>
      <c r="CL131" s="186">
        <v>3164289.97</v>
      </c>
      <c r="CM131" s="186">
        <v>147166.48000000001</v>
      </c>
    </row>
    <row r="132" spans="1:91" ht="21" hidden="1">
      <c r="A132" s="120">
        <v>19</v>
      </c>
      <c r="B132" s="220" t="s">
        <v>848</v>
      </c>
      <c r="C132" s="142" t="s">
        <v>461</v>
      </c>
      <c r="D132" s="184"/>
      <c r="E132" s="184"/>
      <c r="F132" s="184"/>
      <c r="G132" s="184"/>
      <c r="H132" s="184"/>
      <c r="I132" s="184"/>
      <c r="J132" s="184"/>
      <c r="K132" s="184"/>
      <c r="L132" s="184"/>
      <c r="M132" s="184"/>
      <c r="N132" s="184"/>
      <c r="O132" s="184"/>
      <c r="P132" s="184"/>
      <c r="Q132" s="184"/>
      <c r="R132" s="184"/>
      <c r="S132" s="184"/>
      <c r="T132" s="184"/>
      <c r="U132" s="184"/>
      <c r="V132" s="184"/>
      <c r="W132" s="184"/>
      <c r="X132" s="184"/>
      <c r="Y132" s="184"/>
      <c r="Z132" s="184"/>
      <c r="AA132" s="184"/>
      <c r="AB132" s="184"/>
      <c r="AC132" s="184"/>
      <c r="AD132" s="184"/>
      <c r="AE132" s="184"/>
      <c r="AF132" s="184"/>
      <c r="AG132" s="184"/>
      <c r="AH132" s="184"/>
      <c r="AI132" s="184"/>
      <c r="AJ132" s="184"/>
      <c r="AK132" s="184"/>
      <c r="AL132" s="184"/>
      <c r="AM132" s="184"/>
      <c r="AN132" s="184"/>
      <c r="AO132" s="184"/>
      <c r="AP132" s="184"/>
      <c r="AQ132" s="184"/>
      <c r="AR132" s="184"/>
      <c r="AS132" s="184"/>
      <c r="AT132" s="184"/>
      <c r="AU132" s="184"/>
      <c r="AV132" s="184"/>
      <c r="AW132" s="184"/>
      <c r="AX132" s="184"/>
      <c r="AY132" s="184"/>
      <c r="AZ132" s="184"/>
      <c r="BA132" s="184"/>
      <c r="BB132" s="184"/>
      <c r="BC132" s="184"/>
      <c r="BD132" s="184"/>
      <c r="BE132" s="184"/>
      <c r="BF132" s="184"/>
      <c r="BG132" s="184"/>
      <c r="BH132" s="184"/>
      <c r="BI132" s="184"/>
      <c r="BJ132" s="184"/>
      <c r="BK132" s="184"/>
      <c r="BL132" s="184"/>
      <c r="BM132" s="184"/>
      <c r="BN132" s="184"/>
      <c r="BO132" s="184"/>
      <c r="BP132" s="184"/>
      <c r="BQ132" s="184"/>
      <c r="BR132" s="184"/>
      <c r="BS132" s="184"/>
      <c r="BT132" s="184"/>
      <c r="BU132" s="184"/>
      <c r="BV132" s="184"/>
      <c r="BW132" s="184"/>
      <c r="BX132" s="184"/>
      <c r="BY132" s="184"/>
      <c r="BZ132" s="184"/>
      <c r="CA132" s="184"/>
      <c r="CB132" s="184"/>
      <c r="CC132" s="184"/>
      <c r="CD132" s="184"/>
      <c r="CE132" s="184"/>
      <c r="CF132" s="184"/>
      <c r="CG132" s="184"/>
      <c r="CH132" s="184"/>
      <c r="CI132" s="184"/>
      <c r="CJ132" s="184"/>
      <c r="CK132" s="184"/>
      <c r="CL132" s="184"/>
      <c r="CM132" s="184"/>
    </row>
    <row r="133" spans="1:91" ht="21" hidden="1">
      <c r="A133" s="120">
        <v>19</v>
      </c>
      <c r="B133" s="220" t="s">
        <v>849</v>
      </c>
      <c r="C133" s="142" t="s">
        <v>462</v>
      </c>
      <c r="D133" s="184">
        <v>662838.76</v>
      </c>
      <c r="E133" s="184">
        <v>99226.48</v>
      </c>
      <c r="F133" s="184">
        <v>108778.9</v>
      </c>
      <c r="G133" s="184">
        <v>62250.879999999997</v>
      </c>
      <c r="H133" s="184">
        <v>79102.929999999993</v>
      </c>
      <c r="I133" s="184">
        <v>52123.56</v>
      </c>
      <c r="J133" s="184">
        <v>124219.24</v>
      </c>
      <c r="K133" s="184">
        <v>106491.38</v>
      </c>
      <c r="L133" s="184">
        <v>41684.339999999997</v>
      </c>
      <c r="M133" s="184">
        <v>60218.17</v>
      </c>
      <c r="N133" s="184">
        <v>142191.04000000001</v>
      </c>
      <c r="O133" s="184">
        <v>38577.42</v>
      </c>
      <c r="P133" s="184">
        <v>450978.76</v>
      </c>
      <c r="Q133" s="184">
        <v>143617.68</v>
      </c>
      <c r="R133" s="184">
        <v>46749.62</v>
      </c>
      <c r="S133" s="184">
        <v>160949.70000000001</v>
      </c>
      <c r="T133" s="184">
        <v>77803.460000000006</v>
      </c>
      <c r="U133" s="184">
        <v>134141.93</v>
      </c>
      <c r="V133" s="184">
        <v>62576.72</v>
      </c>
      <c r="W133" s="184">
        <v>28501.09</v>
      </c>
      <c r="X133" s="184">
        <v>1023071.74</v>
      </c>
      <c r="Y133" s="184">
        <v>173625.03</v>
      </c>
      <c r="Z133" s="184">
        <v>85995.98</v>
      </c>
      <c r="AA133" s="184">
        <v>92357.08</v>
      </c>
      <c r="AB133" s="184">
        <v>25681.5</v>
      </c>
      <c r="AC133" s="184">
        <v>38720.33</v>
      </c>
      <c r="AD133" s="184">
        <v>36100.25</v>
      </c>
      <c r="AE133" s="184">
        <v>210755.64</v>
      </c>
      <c r="AF133" s="184">
        <v>79216.38</v>
      </c>
      <c r="AG133" s="184">
        <v>41279.11</v>
      </c>
      <c r="AH133" s="184">
        <v>70507.58</v>
      </c>
      <c r="AI133" s="184">
        <v>137732.04999999999</v>
      </c>
      <c r="AJ133" s="184">
        <v>92597.2</v>
      </c>
      <c r="AK133" s="184">
        <v>43447.59</v>
      </c>
      <c r="AL133" s="184">
        <v>1197789.8400000001</v>
      </c>
      <c r="AM133" s="184">
        <v>205366.63</v>
      </c>
      <c r="AN133" s="184">
        <v>108687.94</v>
      </c>
      <c r="AO133" s="184">
        <v>213421.18</v>
      </c>
      <c r="AP133" s="184">
        <v>79203.69</v>
      </c>
      <c r="AQ133" s="184">
        <v>62567.13</v>
      </c>
      <c r="AR133" s="184">
        <v>44770.26</v>
      </c>
      <c r="AS133" s="184">
        <v>301713.23</v>
      </c>
      <c r="AT133" s="184">
        <v>47715.59</v>
      </c>
      <c r="AU133" s="184">
        <v>89972.95</v>
      </c>
      <c r="AV133" s="184">
        <v>82255.47</v>
      </c>
      <c r="AW133" s="184">
        <v>81744.570000000007</v>
      </c>
      <c r="AX133" s="184">
        <v>49211.83</v>
      </c>
      <c r="AY133" s="184">
        <v>115386.84</v>
      </c>
      <c r="AZ133" s="184">
        <v>89096.53</v>
      </c>
      <c r="BA133" s="184">
        <v>73741.27</v>
      </c>
      <c r="BB133" s="184">
        <v>585250.79</v>
      </c>
      <c r="BC133" s="184">
        <v>121416.73</v>
      </c>
      <c r="BD133" s="184">
        <v>1616417.5</v>
      </c>
      <c r="BE133" s="184">
        <v>159460.32999999999</v>
      </c>
      <c r="BF133" s="184">
        <v>66813.95</v>
      </c>
      <c r="BG133" s="184">
        <v>52316.98</v>
      </c>
      <c r="BH133" s="184">
        <v>459516.15</v>
      </c>
      <c r="BI133" s="184">
        <v>93202.7</v>
      </c>
      <c r="BJ133" s="184">
        <v>55560.28</v>
      </c>
      <c r="BK133" s="184">
        <v>75547.100000000006</v>
      </c>
      <c r="BL133" s="184">
        <v>49606.720000000001</v>
      </c>
      <c r="BM133" s="184">
        <v>789104.93</v>
      </c>
      <c r="BN133" s="184">
        <v>119606.28</v>
      </c>
      <c r="BO133" s="184">
        <v>89020.64</v>
      </c>
      <c r="BP133" s="184">
        <v>147564.85</v>
      </c>
      <c r="BQ133" s="184">
        <v>100335.32</v>
      </c>
      <c r="BR133" s="184">
        <v>68813.47</v>
      </c>
      <c r="BS133" s="186">
        <v>5529856.2400000002</v>
      </c>
      <c r="BT133" s="184">
        <v>62442.48</v>
      </c>
      <c r="BU133" s="184">
        <v>60831.62</v>
      </c>
      <c r="BV133" s="184">
        <v>554496.67000000004</v>
      </c>
      <c r="BW133" s="184">
        <v>62179.21</v>
      </c>
      <c r="BX133" s="184">
        <v>73758.990000000005</v>
      </c>
      <c r="BY133" s="184">
        <v>208687.73</v>
      </c>
      <c r="BZ133" s="184">
        <v>48035.44</v>
      </c>
      <c r="CA133" s="184">
        <v>30277.08</v>
      </c>
      <c r="CB133" s="184">
        <v>76291.23</v>
      </c>
      <c r="CC133" s="184">
        <v>82900.92</v>
      </c>
      <c r="CD133" s="184">
        <v>243784.33</v>
      </c>
      <c r="CE133" s="184">
        <v>187011.11</v>
      </c>
      <c r="CF133" s="184">
        <v>142792.01999999999</v>
      </c>
      <c r="CG133" s="184">
        <v>52451.64</v>
      </c>
      <c r="CH133" s="184">
        <v>45611.86</v>
      </c>
      <c r="CI133" s="184">
        <v>53701.760000000002</v>
      </c>
      <c r="CJ133" s="184">
        <v>49285.06</v>
      </c>
      <c r="CK133" s="184">
        <v>247992.98</v>
      </c>
      <c r="CL133" s="184">
        <v>43065.82</v>
      </c>
      <c r="CM133" s="184">
        <v>70645.03</v>
      </c>
    </row>
    <row r="134" spans="1:91" ht="21" hidden="1">
      <c r="A134" s="120">
        <v>19</v>
      </c>
      <c r="B134" s="220" t="s">
        <v>850</v>
      </c>
      <c r="C134" s="142" t="s">
        <v>387</v>
      </c>
      <c r="D134" s="184"/>
      <c r="E134" s="184"/>
      <c r="F134" s="184"/>
      <c r="G134" s="184"/>
      <c r="H134" s="184"/>
      <c r="I134" s="184"/>
      <c r="J134" s="184"/>
      <c r="K134" s="184"/>
      <c r="L134" s="184"/>
      <c r="M134" s="184"/>
      <c r="N134" s="184"/>
      <c r="O134" s="184"/>
      <c r="P134" s="184"/>
      <c r="Q134" s="184"/>
      <c r="R134" s="184"/>
      <c r="S134" s="184"/>
      <c r="T134" s="184"/>
      <c r="U134" s="184"/>
      <c r="V134" s="184"/>
      <c r="W134" s="184"/>
      <c r="X134" s="184"/>
      <c r="Y134" s="184"/>
      <c r="Z134" s="184"/>
      <c r="AA134" s="184"/>
      <c r="AB134" s="184"/>
      <c r="AC134" s="184"/>
      <c r="AD134" s="184"/>
      <c r="AE134" s="184"/>
      <c r="AF134" s="184"/>
      <c r="AG134" s="184"/>
      <c r="AH134" s="184"/>
      <c r="AI134" s="184"/>
      <c r="AJ134" s="184"/>
      <c r="AK134" s="184"/>
      <c r="AL134" s="184"/>
      <c r="AM134" s="184"/>
      <c r="AN134" s="184"/>
      <c r="AO134" s="184"/>
      <c r="AP134" s="184"/>
      <c r="AQ134" s="184"/>
      <c r="AR134" s="184"/>
      <c r="AS134" s="184"/>
      <c r="AT134" s="184"/>
      <c r="AU134" s="184"/>
      <c r="AV134" s="184"/>
      <c r="AW134" s="184"/>
      <c r="AX134" s="184"/>
      <c r="AY134" s="184"/>
      <c r="AZ134" s="184"/>
      <c r="BA134" s="184"/>
      <c r="BB134" s="184"/>
      <c r="BC134" s="184"/>
      <c r="BD134" s="184"/>
      <c r="BE134" s="184"/>
      <c r="BF134" s="184"/>
      <c r="BG134" s="184"/>
      <c r="BH134" s="184"/>
      <c r="BI134" s="184"/>
      <c r="BJ134" s="184"/>
      <c r="BK134" s="184"/>
      <c r="BL134" s="184"/>
      <c r="BM134" s="184"/>
      <c r="BN134" s="184"/>
      <c r="BO134" s="184"/>
      <c r="BP134" s="184">
        <v>70000</v>
      </c>
      <c r="BQ134" s="184"/>
      <c r="BR134" s="184"/>
      <c r="BS134" s="186"/>
      <c r="BT134" s="186"/>
      <c r="BU134" s="184"/>
      <c r="BV134" s="186"/>
      <c r="BW134" s="186"/>
      <c r="BX134" s="186"/>
      <c r="BY134" s="186"/>
      <c r="BZ134" s="184"/>
      <c r="CA134" s="186"/>
      <c r="CB134" s="186"/>
      <c r="CC134" s="186"/>
      <c r="CD134" s="186"/>
      <c r="CE134" s="186"/>
      <c r="CF134" s="186"/>
      <c r="CG134" s="186"/>
      <c r="CH134" s="186"/>
      <c r="CI134" s="186"/>
      <c r="CJ134" s="186"/>
      <c r="CK134" s="186"/>
      <c r="CL134" s="186"/>
      <c r="CM134" s="186"/>
    </row>
    <row r="135" spans="1:91" ht="21" hidden="1">
      <c r="A135" s="120">
        <v>19</v>
      </c>
      <c r="B135" s="220" t="s">
        <v>851</v>
      </c>
      <c r="C135" s="142" t="s">
        <v>388</v>
      </c>
      <c r="D135" s="184"/>
      <c r="E135" s="184"/>
      <c r="F135" s="184"/>
      <c r="G135" s="184"/>
      <c r="H135" s="184"/>
      <c r="I135" s="184"/>
      <c r="J135" s="184"/>
      <c r="K135" s="184"/>
      <c r="L135" s="184"/>
      <c r="M135" s="184"/>
      <c r="N135" s="184"/>
      <c r="O135" s="184"/>
      <c r="P135" s="184">
        <v>8360</v>
      </c>
      <c r="Q135" s="184"/>
      <c r="R135" s="184"/>
      <c r="S135" s="184"/>
      <c r="T135" s="184">
        <v>7435</v>
      </c>
      <c r="U135" s="184"/>
      <c r="V135" s="184"/>
      <c r="W135" s="184"/>
      <c r="X135" s="184">
        <v>203000</v>
      </c>
      <c r="Y135" s="184">
        <v>2090</v>
      </c>
      <c r="Z135" s="184"/>
      <c r="AA135" s="184">
        <v>12680</v>
      </c>
      <c r="AB135" s="184"/>
      <c r="AC135" s="184">
        <v>12985</v>
      </c>
      <c r="AD135" s="184">
        <v>4400</v>
      </c>
      <c r="AE135" s="184">
        <v>5000</v>
      </c>
      <c r="AF135" s="184">
        <v>8671</v>
      </c>
      <c r="AG135" s="184">
        <v>12960</v>
      </c>
      <c r="AH135" s="184">
        <v>1700</v>
      </c>
      <c r="AI135" s="184">
        <v>2600</v>
      </c>
      <c r="AJ135" s="184"/>
      <c r="AK135" s="184"/>
      <c r="AL135" s="184"/>
      <c r="AM135" s="184">
        <v>12000</v>
      </c>
      <c r="AN135" s="184"/>
      <c r="AO135" s="184"/>
      <c r="AP135" s="184"/>
      <c r="AQ135" s="184"/>
      <c r="AR135" s="184"/>
      <c r="AS135" s="184"/>
      <c r="AT135" s="184"/>
      <c r="AU135" s="184"/>
      <c r="AV135" s="184"/>
      <c r="AW135" s="184"/>
      <c r="AX135" s="184">
        <v>17000</v>
      </c>
      <c r="AY135" s="184"/>
      <c r="AZ135" s="184">
        <v>39900</v>
      </c>
      <c r="BA135" s="184"/>
      <c r="BB135" s="184"/>
      <c r="BC135" s="184"/>
      <c r="BD135" s="184"/>
      <c r="BE135" s="184"/>
      <c r="BF135" s="184"/>
      <c r="BG135" s="184"/>
      <c r="BH135" s="184"/>
      <c r="BI135" s="184"/>
      <c r="BJ135" s="184"/>
      <c r="BK135" s="184">
        <v>11200</v>
      </c>
      <c r="BL135" s="184"/>
      <c r="BM135" s="184"/>
      <c r="BN135" s="184"/>
      <c r="BO135" s="184"/>
      <c r="BP135" s="184">
        <v>60000</v>
      </c>
      <c r="BQ135" s="184"/>
      <c r="BR135" s="184"/>
      <c r="BS135" s="184"/>
      <c r="BT135" s="184"/>
      <c r="BU135" s="184"/>
      <c r="BV135" s="184"/>
      <c r="BW135" s="184"/>
      <c r="BX135" s="184">
        <v>730</v>
      </c>
      <c r="BY135" s="184">
        <v>34070</v>
      </c>
      <c r="BZ135" s="184"/>
      <c r="CA135" s="184"/>
      <c r="CB135" s="184"/>
      <c r="CC135" s="184"/>
      <c r="CD135" s="184"/>
      <c r="CE135" s="184"/>
      <c r="CF135" s="184"/>
      <c r="CG135" s="184">
        <v>6700</v>
      </c>
      <c r="CH135" s="184"/>
      <c r="CI135" s="186"/>
      <c r="CJ135" s="184"/>
      <c r="CK135" s="184"/>
      <c r="CL135" s="184"/>
      <c r="CM135" s="184"/>
    </row>
    <row r="136" spans="1:91" ht="21" hidden="1">
      <c r="A136" s="120">
        <v>19</v>
      </c>
      <c r="B136" s="220" t="s">
        <v>852</v>
      </c>
      <c r="C136" s="142" t="s">
        <v>463</v>
      </c>
      <c r="D136" s="184"/>
      <c r="E136" s="184"/>
      <c r="F136" s="184"/>
      <c r="G136" s="184"/>
      <c r="H136" s="184"/>
      <c r="I136" s="184"/>
      <c r="J136" s="184"/>
      <c r="K136" s="184"/>
      <c r="L136" s="184"/>
      <c r="M136" s="184"/>
      <c r="N136" s="184"/>
      <c r="O136" s="184"/>
      <c r="P136" s="184"/>
      <c r="Q136" s="184"/>
      <c r="R136" s="184"/>
      <c r="S136" s="184"/>
      <c r="T136" s="184"/>
      <c r="U136" s="184"/>
      <c r="V136" s="184"/>
      <c r="W136" s="184"/>
      <c r="X136" s="184"/>
      <c r="Y136" s="184"/>
      <c r="Z136" s="184">
        <v>5000</v>
      </c>
      <c r="AA136" s="184"/>
      <c r="AB136" s="184"/>
      <c r="AC136" s="184"/>
      <c r="AD136" s="184"/>
      <c r="AE136" s="184"/>
      <c r="AF136" s="184"/>
      <c r="AG136" s="184"/>
      <c r="AH136" s="184"/>
      <c r="AI136" s="184"/>
      <c r="AJ136" s="184"/>
      <c r="AK136" s="184"/>
      <c r="AL136" s="184"/>
      <c r="AM136" s="184"/>
      <c r="AN136" s="184">
        <v>9110</v>
      </c>
      <c r="AO136" s="184"/>
      <c r="AP136" s="184"/>
      <c r="AQ136" s="184"/>
      <c r="AR136" s="184"/>
      <c r="AS136" s="184"/>
      <c r="AT136" s="184"/>
      <c r="AU136" s="184"/>
      <c r="AV136" s="184"/>
      <c r="AW136" s="184"/>
      <c r="AX136" s="184"/>
      <c r="AY136" s="184"/>
      <c r="AZ136" s="184"/>
      <c r="BA136" s="184"/>
      <c r="BB136" s="184"/>
      <c r="BC136" s="184"/>
      <c r="BD136" s="184"/>
      <c r="BE136" s="184"/>
      <c r="BF136" s="184"/>
      <c r="BG136" s="184"/>
      <c r="BH136" s="184"/>
      <c r="BI136" s="184"/>
      <c r="BJ136" s="184"/>
      <c r="BK136" s="184">
        <v>150</v>
      </c>
      <c r="BL136" s="184"/>
      <c r="BM136" s="184">
        <v>400</v>
      </c>
      <c r="BN136" s="184"/>
      <c r="BO136" s="184"/>
      <c r="BP136" s="184"/>
      <c r="BQ136" s="184"/>
      <c r="BR136" s="184"/>
      <c r="BS136" s="184"/>
      <c r="BT136" s="184"/>
      <c r="BU136" s="184"/>
      <c r="BV136" s="184"/>
      <c r="BW136" s="184"/>
      <c r="BX136" s="184"/>
      <c r="BY136" s="184"/>
      <c r="BZ136" s="184"/>
      <c r="CA136" s="184"/>
      <c r="CB136" s="184"/>
      <c r="CC136" s="184"/>
      <c r="CD136" s="184"/>
      <c r="CE136" s="184"/>
      <c r="CF136" s="184"/>
      <c r="CG136" s="184"/>
      <c r="CH136" s="184"/>
      <c r="CI136" s="184"/>
      <c r="CJ136" s="184"/>
      <c r="CK136" s="184"/>
      <c r="CL136" s="184"/>
      <c r="CM136" s="184"/>
    </row>
    <row r="137" spans="1:91" ht="21" hidden="1">
      <c r="A137" s="120">
        <v>16</v>
      </c>
      <c r="B137" s="220" t="s">
        <v>853</v>
      </c>
      <c r="C137" s="142" t="s">
        <v>464</v>
      </c>
      <c r="D137" s="184">
        <v>233735373.55000001</v>
      </c>
      <c r="E137" s="184">
        <v>28731281.010000002</v>
      </c>
      <c r="F137" s="184">
        <v>29632891.73</v>
      </c>
      <c r="G137" s="184">
        <v>34208864.289999999</v>
      </c>
      <c r="H137" s="184">
        <v>26570969.899999999</v>
      </c>
      <c r="I137" s="184">
        <v>36350594.310000002</v>
      </c>
      <c r="J137" s="184">
        <v>48194839.259999998</v>
      </c>
      <c r="K137" s="184">
        <v>48533280.710000001</v>
      </c>
      <c r="L137" s="184">
        <v>31884088.539999999</v>
      </c>
      <c r="M137" s="184">
        <v>31995496.949999999</v>
      </c>
      <c r="N137" s="184">
        <v>66199325.170000002</v>
      </c>
      <c r="O137" s="184">
        <v>11632654.16</v>
      </c>
      <c r="P137" s="184">
        <v>118536933</v>
      </c>
      <c r="Q137" s="184">
        <v>29347886.920000002</v>
      </c>
      <c r="R137" s="184">
        <v>29723265.34</v>
      </c>
      <c r="S137" s="184">
        <v>50146554.159999996</v>
      </c>
      <c r="T137" s="184">
        <v>30026821.27</v>
      </c>
      <c r="U137" s="184">
        <v>28007476.199999999</v>
      </c>
      <c r="V137" s="184">
        <v>29173365.399999999</v>
      </c>
      <c r="W137" s="184">
        <v>18757636.359999999</v>
      </c>
      <c r="X137" s="184">
        <v>272873580.69999999</v>
      </c>
      <c r="Y137" s="184">
        <v>21351129.710000001</v>
      </c>
      <c r="Z137" s="184">
        <v>32114532.43</v>
      </c>
      <c r="AA137" s="184">
        <v>26504509.140000001</v>
      </c>
      <c r="AB137" s="184">
        <v>19184206.77</v>
      </c>
      <c r="AC137" s="184">
        <v>22869168.989999998</v>
      </c>
      <c r="AD137" s="184">
        <v>26339674.079999998</v>
      </c>
      <c r="AE137" s="184">
        <v>74266497.670000002</v>
      </c>
      <c r="AF137" s="184">
        <v>27378631.050000001</v>
      </c>
      <c r="AG137" s="184">
        <v>23135636.449999999</v>
      </c>
      <c r="AH137" s="184">
        <v>26809523.32</v>
      </c>
      <c r="AI137" s="184">
        <v>47373274.240000002</v>
      </c>
      <c r="AJ137" s="184">
        <v>24537745.699999999</v>
      </c>
      <c r="AK137" s="184">
        <v>18787138.489999998</v>
      </c>
      <c r="AL137" s="184">
        <v>429347858.64999998</v>
      </c>
      <c r="AM137" s="184">
        <v>29870635.100000001</v>
      </c>
      <c r="AN137" s="184">
        <v>24935873.140000001</v>
      </c>
      <c r="AO137" s="184">
        <v>50494984.350000001</v>
      </c>
      <c r="AP137" s="184">
        <v>47993896.850000001</v>
      </c>
      <c r="AQ137" s="184">
        <v>30664907.079999998</v>
      </c>
      <c r="AR137" s="184">
        <v>15930179.52</v>
      </c>
      <c r="AS137" s="184">
        <v>89515030.219999999</v>
      </c>
      <c r="AT137" s="184">
        <v>28524498.559999999</v>
      </c>
      <c r="AU137" s="184">
        <v>41508741.740000002</v>
      </c>
      <c r="AV137" s="184">
        <v>55261607.850000001</v>
      </c>
      <c r="AW137" s="184">
        <v>29189867.129999999</v>
      </c>
      <c r="AX137" s="184">
        <v>20645230.550000001</v>
      </c>
      <c r="AY137" s="184">
        <v>35879754.939999998</v>
      </c>
      <c r="AZ137" s="184">
        <v>27663325.399999999</v>
      </c>
      <c r="BA137" s="184">
        <v>23696524.73</v>
      </c>
      <c r="BB137" s="184">
        <v>124534849.44</v>
      </c>
      <c r="BC137" s="184">
        <v>23342135.399999999</v>
      </c>
      <c r="BD137" s="184">
        <v>216928801.44</v>
      </c>
      <c r="BE137" s="184">
        <v>67347165.819999993</v>
      </c>
      <c r="BF137" s="184">
        <v>27104930.16</v>
      </c>
      <c r="BG137" s="184">
        <v>26276181.120000001</v>
      </c>
      <c r="BH137" s="184">
        <v>129613332.84999999</v>
      </c>
      <c r="BI137" s="184">
        <v>21122223.550000001</v>
      </c>
      <c r="BJ137" s="184">
        <v>12981100.630000001</v>
      </c>
      <c r="BK137" s="184">
        <v>16170161.800000001</v>
      </c>
      <c r="BL137" s="184">
        <v>14451264.189999999</v>
      </c>
      <c r="BM137" s="184">
        <v>186848244.84</v>
      </c>
      <c r="BN137" s="184">
        <v>45190646.899999999</v>
      </c>
      <c r="BO137" s="184">
        <v>35401004.210000001</v>
      </c>
      <c r="BP137" s="184">
        <v>49924534.799999997</v>
      </c>
      <c r="BQ137" s="184">
        <v>34061293.530000001</v>
      </c>
      <c r="BR137" s="184">
        <v>23631333.91</v>
      </c>
      <c r="BS137" s="184">
        <v>652217699.14999998</v>
      </c>
      <c r="BT137" s="184">
        <v>37308422.710000001</v>
      </c>
      <c r="BU137" s="184">
        <v>37871908.32</v>
      </c>
      <c r="BV137" s="184">
        <v>120983627.09999999</v>
      </c>
      <c r="BW137" s="184">
        <v>9967738.3900000006</v>
      </c>
      <c r="BX137" s="184">
        <v>33182189.140000001</v>
      </c>
      <c r="BY137" s="184">
        <v>70342237.510000005</v>
      </c>
      <c r="BZ137" s="184">
        <v>22898927.66</v>
      </c>
      <c r="CA137" s="184">
        <v>23816457.59</v>
      </c>
      <c r="CB137" s="184">
        <v>31947269.149999999</v>
      </c>
      <c r="CC137" s="184">
        <v>36214326.439999998</v>
      </c>
      <c r="CD137" s="184">
        <v>68839871.140000001</v>
      </c>
      <c r="CE137" s="184">
        <v>38513545.700000003</v>
      </c>
      <c r="CF137" s="184">
        <v>54382654.859999999</v>
      </c>
      <c r="CG137" s="184">
        <v>18953846.120000001</v>
      </c>
      <c r="CH137" s="184">
        <v>22013765.120000001</v>
      </c>
      <c r="CI137" s="184">
        <v>18597817.170000002</v>
      </c>
      <c r="CJ137" s="184">
        <v>22821912.899999999</v>
      </c>
      <c r="CK137" s="184">
        <v>63561507.799999997</v>
      </c>
      <c r="CL137" s="184">
        <v>15115934.359999999</v>
      </c>
      <c r="CM137" s="184">
        <v>12947897.949999999</v>
      </c>
    </row>
    <row r="138" spans="1:91" ht="21" hidden="1">
      <c r="A138" s="120">
        <v>17</v>
      </c>
      <c r="B138" s="220" t="s">
        <v>854</v>
      </c>
      <c r="C138" s="122" t="s">
        <v>465</v>
      </c>
      <c r="D138" s="184"/>
      <c r="E138" s="184"/>
      <c r="F138" s="184"/>
      <c r="G138" s="184"/>
      <c r="H138" s="184"/>
      <c r="I138" s="184"/>
      <c r="J138" s="184"/>
      <c r="K138" s="184"/>
      <c r="L138" s="184"/>
      <c r="M138" s="184"/>
      <c r="N138" s="184"/>
      <c r="O138" s="184"/>
      <c r="P138" s="184">
        <v>106134429.25</v>
      </c>
      <c r="Q138" s="184"/>
      <c r="R138" s="184"/>
      <c r="S138" s="184"/>
      <c r="T138" s="184"/>
      <c r="U138" s="184"/>
      <c r="V138" s="184"/>
      <c r="W138" s="184"/>
      <c r="X138" s="184">
        <v>12863000</v>
      </c>
      <c r="Y138" s="184"/>
      <c r="Z138" s="184"/>
      <c r="AA138" s="184"/>
      <c r="AB138" s="184"/>
      <c r="AC138" s="184"/>
      <c r="AD138" s="184"/>
      <c r="AE138" s="184"/>
      <c r="AF138" s="184"/>
      <c r="AG138" s="184"/>
      <c r="AH138" s="184"/>
      <c r="AI138" s="184"/>
      <c r="AJ138" s="184"/>
      <c r="AK138" s="184"/>
      <c r="AL138" s="184">
        <v>75358144.640000001</v>
      </c>
      <c r="AM138" s="184"/>
      <c r="AN138" s="184"/>
      <c r="AO138" s="184"/>
      <c r="AP138" s="184"/>
      <c r="AQ138" s="184"/>
      <c r="AR138" s="184"/>
      <c r="AS138" s="184">
        <v>12224000</v>
      </c>
      <c r="AT138" s="184"/>
      <c r="AU138" s="184"/>
      <c r="AV138" s="184"/>
      <c r="AW138" s="184"/>
      <c r="AX138" s="184"/>
      <c r="AY138" s="184"/>
      <c r="AZ138" s="184"/>
      <c r="BA138" s="184"/>
      <c r="BB138" s="184">
        <v>9233500</v>
      </c>
      <c r="BC138" s="184"/>
      <c r="BD138" s="184">
        <v>11327100</v>
      </c>
      <c r="BE138" s="184"/>
      <c r="BF138" s="184"/>
      <c r="BG138" s="184"/>
      <c r="BH138" s="184">
        <v>55966515.670000002</v>
      </c>
      <c r="BI138" s="184"/>
      <c r="BJ138" s="184"/>
      <c r="BK138" s="184"/>
      <c r="BL138" s="184"/>
      <c r="BM138" s="184">
        <v>4910350</v>
      </c>
      <c r="BN138" s="184"/>
      <c r="BO138" s="184"/>
      <c r="BP138" s="184"/>
      <c r="BQ138" s="184"/>
      <c r="BR138" s="184"/>
      <c r="BS138" s="184">
        <v>12939727.25</v>
      </c>
      <c r="BT138" s="184"/>
      <c r="BU138" s="184"/>
      <c r="BV138" s="184">
        <v>4793793.5</v>
      </c>
      <c r="BW138" s="184"/>
      <c r="BX138" s="184"/>
      <c r="BY138" s="184"/>
      <c r="BZ138" s="184"/>
      <c r="CA138" s="184"/>
      <c r="CB138" s="184">
        <v>2838800</v>
      </c>
      <c r="CC138" s="184"/>
      <c r="CD138" s="184"/>
      <c r="CE138" s="184"/>
      <c r="CF138" s="184"/>
      <c r="CG138" s="184"/>
      <c r="CH138" s="184"/>
      <c r="CI138" s="184"/>
      <c r="CJ138" s="184"/>
      <c r="CK138" s="184"/>
      <c r="CL138" s="184"/>
      <c r="CM138" s="184"/>
    </row>
    <row r="139" spans="1:91" ht="21" hidden="1">
      <c r="A139" s="120">
        <v>17</v>
      </c>
      <c r="B139" s="220" t="s">
        <v>855</v>
      </c>
      <c r="C139" s="122" t="s">
        <v>466</v>
      </c>
      <c r="D139" s="184">
        <v>17408477.420000002</v>
      </c>
      <c r="E139" s="184"/>
      <c r="F139" s="184">
        <v>63028.49</v>
      </c>
      <c r="G139" s="184">
        <v>143978.88</v>
      </c>
      <c r="H139" s="184">
        <v>1641.15</v>
      </c>
      <c r="I139" s="184">
        <v>146421.24</v>
      </c>
      <c r="J139" s="184">
        <v>10604.34</v>
      </c>
      <c r="K139" s="184"/>
      <c r="L139" s="184">
        <v>53005.86</v>
      </c>
      <c r="M139" s="184"/>
      <c r="N139" s="184">
        <v>220379.56</v>
      </c>
      <c r="O139" s="184"/>
      <c r="P139" s="184">
        <v>11471433.880000001</v>
      </c>
      <c r="Q139" s="184">
        <v>14562.18</v>
      </c>
      <c r="R139" s="184">
        <v>6739.68</v>
      </c>
      <c r="S139" s="184">
        <v>12691.6</v>
      </c>
      <c r="T139" s="184">
        <v>16471.63</v>
      </c>
      <c r="U139" s="184">
        <v>25341</v>
      </c>
      <c r="V139" s="184">
        <v>6160.8</v>
      </c>
      <c r="W139" s="184"/>
      <c r="X139" s="184">
        <v>22322194.93</v>
      </c>
      <c r="Y139" s="184">
        <v>47458.59</v>
      </c>
      <c r="Z139" s="184">
        <v>69274.7</v>
      </c>
      <c r="AA139" s="184">
        <v>22938.45</v>
      </c>
      <c r="AB139" s="184">
        <v>17286.82</v>
      </c>
      <c r="AC139" s="184">
        <v>27695.82</v>
      </c>
      <c r="AD139" s="184">
        <v>351954.21</v>
      </c>
      <c r="AE139" s="184">
        <v>128205.3</v>
      </c>
      <c r="AF139" s="184">
        <v>95212.59</v>
      </c>
      <c r="AG139" s="184">
        <v>12280</v>
      </c>
      <c r="AH139" s="184">
        <v>22466.55</v>
      </c>
      <c r="AI139" s="184">
        <v>71903.429999999993</v>
      </c>
      <c r="AJ139" s="184">
        <v>19151.38</v>
      </c>
      <c r="AK139" s="184">
        <v>12089.82</v>
      </c>
      <c r="AL139" s="184">
        <v>40915982.600000001</v>
      </c>
      <c r="AM139" s="184">
        <v>54796.29</v>
      </c>
      <c r="AN139" s="184">
        <v>36893.71</v>
      </c>
      <c r="AO139" s="184">
        <v>56908.26</v>
      </c>
      <c r="AP139" s="184">
        <v>135997.76000000001</v>
      </c>
      <c r="AQ139" s="184">
        <v>78608.429999999993</v>
      </c>
      <c r="AR139" s="184"/>
      <c r="AS139" s="184">
        <v>7421863.7999999998</v>
      </c>
      <c r="AT139" s="184">
        <v>41143.43</v>
      </c>
      <c r="AU139" s="184">
        <v>10323.98</v>
      </c>
      <c r="AV139" s="184">
        <v>113732.12</v>
      </c>
      <c r="AW139" s="184">
        <v>16574.88</v>
      </c>
      <c r="AX139" s="184"/>
      <c r="AY139" s="184">
        <v>247676.7</v>
      </c>
      <c r="AZ139" s="184">
        <v>30967.31</v>
      </c>
      <c r="BA139" s="184"/>
      <c r="BB139" s="184">
        <v>274896.69</v>
      </c>
      <c r="BC139" s="184">
        <v>47672.99</v>
      </c>
      <c r="BD139" s="184">
        <v>18680788.120000001</v>
      </c>
      <c r="BE139" s="184">
        <v>116325.94</v>
      </c>
      <c r="BF139" s="184">
        <v>44970.36</v>
      </c>
      <c r="BG139" s="184">
        <v>24977.13</v>
      </c>
      <c r="BH139" s="184">
        <v>179854.56</v>
      </c>
      <c r="BI139" s="184">
        <v>30223.1</v>
      </c>
      <c r="BJ139" s="184">
        <v>12431.16</v>
      </c>
      <c r="BK139" s="184"/>
      <c r="BL139" s="184">
        <v>10941</v>
      </c>
      <c r="BM139" s="184">
        <v>15651845.779999999</v>
      </c>
      <c r="BN139" s="184">
        <v>40717.29</v>
      </c>
      <c r="BO139" s="184">
        <v>21304.83</v>
      </c>
      <c r="BP139" s="184">
        <v>50037.81</v>
      </c>
      <c r="BQ139" s="184">
        <v>19455.78</v>
      </c>
      <c r="BR139" s="184">
        <v>10437.719999999999</v>
      </c>
      <c r="BS139" s="186">
        <v>53773237.189999998</v>
      </c>
      <c r="BT139" s="184">
        <v>91001.85</v>
      </c>
      <c r="BU139" s="184">
        <v>58582.3</v>
      </c>
      <c r="BV139" s="184">
        <v>11282567.92</v>
      </c>
      <c r="BW139" s="186">
        <v>20786.16</v>
      </c>
      <c r="BX139" s="184"/>
      <c r="BY139" s="184">
        <v>128649</v>
      </c>
      <c r="BZ139" s="184">
        <v>50723.18</v>
      </c>
      <c r="CA139" s="184">
        <v>6160.8</v>
      </c>
      <c r="CB139" s="184">
        <v>50807.85</v>
      </c>
      <c r="CC139" s="186">
        <v>92725.46</v>
      </c>
      <c r="CD139" s="184">
        <v>104571.28</v>
      </c>
      <c r="CE139" s="184">
        <v>19295.7</v>
      </c>
      <c r="CF139" s="184">
        <v>62133.93</v>
      </c>
      <c r="CG139" s="184">
        <v>24626.37</v>
      </c>
      <c r="CH139" s="184">
        <v>9343.2000000000007</v>
      </c>
      <c r="CI139" s="184"/>
      <c r="CJ139" s="184">
        <v>35177.01</v>
      </c>
      <c r="CK139" s="184">
        <v>89184.62</v>
      </c>
      <c r="CL139" s="186">
        <v>17832.810000000001</v>
      </c>
      <c r="CM139" s="184">
        <v>33353.919999999998</v>
      </c>
    </row>
    <row r="140" spans="1:91" ht="21" hidden="1">
      <c r="A140" s="120">
        <v>17</v>
      </c>
      <c r="B140" s="220" t="s">
        <v>856</v>
      </c>
      <c r="C140" s="122" t="s">
        <v>467</v>
      </c>
      <c r="D140" s="184"/>
      <c r="E140" s="184"/>
      <c r="F140" s="184"/>
      <c r="G140" s="184"/>
      <c r="H140" s="184"/>
      <c r="I140" s="184"/>
      <c r="J140" s="184"/>
      <c r="K140" s="184"/>
      <c r="L140" s="184"/>
      <c r="M140" s="184"/>
      <c r="N140" s="184"/>
      <c r="O140" s="184"/>
      <c r="P140" s="184">
        <v>8000</v>
      </c>
      <c r="Q140" s="184"/>
      <c r="R140" s="184"/>
      <c r="S140" s="184"/>
      <c r="T140" s="184"/>
      <c r="U140" s="184"/>
      <c r="V140" s="184"/>
      <c r="W140" s="184"/>
      <c r="X140" s="184"/>
      <c r="Y140" s="184"/>
      <c r="Z140" s="184"/>
      <c r="AA140" s="184"/>
      <c r="AB140" s="184"/>
      <c r="AC140" s="184"/>
      <c r="AD140" s="184"/>
      <c r="AE140" s="184"/>
      <c r="AF140" s="184"/>
      <c r="AG140" s="184"/>
      <c r="AH140" s="184"/>
      <c r="AI140" s="184"/>
      <c r="AJ140" s="184"/>
      <c r="AK140" s="184"/>
      <c r="AL140" s="184">
        <v>21744316</v>
      </c>
      <c r="AM140" s="184"/>
      <c r="AN140" s="184"/>
      <c r="AO140" s="184"/>
      <c r="AP140" s="184"/>
      <c r="AQ140" s="184"/>
      <c r="AR140" s="184"/>
      <c r="AS140" s="184"/>
      <c r="AT140" s="184"/>
      <c r="AU140" s="184"/>
      <c r="AV140" s="184"/>
      <c r="AW140" s="184"/>
      <c r="AX140" s="184"/>
      <c r="AY140" s="184"/>
      <c r="AZ140" s="184"/>
      <c r="BA140" s="184"/>
      <c r="BB140" s="184">
        <v>10509735</v>
      </c>
      <c r="BC140" s="184"/>
      <c r="BD140" s="184"/>
      <c r="BE140" s="184"/>
      <c r="BF140" s="184"/>
      <c r="BG140" s="184"/>
      <c r="BH140" s="184"/>
      <c r="BI140" s="184"/>
      <c r="BJ140" s="184"/>
      <c r="BK140" s="184"/>
      <c r="BL140" s="184"/>
      <c r="BM140" s="184">
        <v>37214</v>
      </c>
      <c r="BN140" s="184"/>
      <c r="BO140" s="184"/>
      <c r="BP140" s="184"/>
      <c r="BQ140" s="184"/>
      <c r="BR140" s="184"/>
      <c r="BS140" s="184">
        <v>13531796</v>
      </c>
      <c r="BT140" s="184"/>
      <c r="BU140" s="184"/>
      <c r="BV140" s="184"/>
      <c r="BW140" s="184"/>
      <c r="BX140" s="184"/>
      <c r="BY140" s="184"/>
      <c r="BZ140" s="184"/>
      <c r="CA140" s="184"/>
      <c r="CB140" s="184"/>
      <c r="CC140" s="184"/>
      <c r="CD140" s="184"/>
      <c r="CE140" s="186"/>
      <c r="CF140" s="184"/>
      <c r="CG140" s="184"/>
      <c r="CH140" s="184"/>
      <c r="CI140" s="184"/>
      <c r="CJ140" s="184"/>
      <c r="CK140" s="184"/>
      <c r="CL140" s="184"/>
      <c r="CM140" s="184"/>
    </row>
    <row r="141" spans="1:91" ht="21" hidden="1">
      <c r="A141" s="120">
        <v>17</v>
      </c>
      <c r="B141" s="220" t="s">
        <v>857</v>
      </c>
      <c r="C141" s="141" t="s">
        <v>468</v>
      </c>
      <c r="D141" s="184"/>
      <c r="E141" s="184"/>
      <c r="F141" s="184"/>
      <c r="G141" s="184"/>
      <c r="H141" s="184"/>
      <c r="I141" s="184"/>
      <c r="J141" s="184"/>
      <c r="K141" s="184"/>
      <c r="L141" s="184"/>
      <c r="M141" s="184"/>
      <c r="N141" s="184"/>
      <c r="O141" s="184"/>
      <c r="P141" s="184"/>
      <c r="Q141" s="184"/>
      <c r="R141" s="184"/>
      <c r="S141" s="184"/>
      <c r="T141" s="184"/>
      <c r="U141" s="184"/>
      <c r="V141" s="184"/>
      <c r="W141" s="184"/>
      <c r="X141" s="184"/>
      <c r="Y141" s="184"/>
      <c r="Z141" s="184"/>
      <c r="AA141" s="184"/>
      <c r="AB141" s="184"/>
      <c r="AC141" s="184"/>
      <c r="AD141" s="184"/>
      <c r="AE141" s="184"/>
      <c r="AF141" s="184"/>
      <c r="AG141" s="184"/>
      <c r="AH141" s="184"/>
      <c r="AI141" s="184"/>
      <c r="AJ141" s="184"/>
      <c r="AK141" s="184"/>
      <c r="AL141" s="184"/>
      <c r="AM141" s="184"/>
      <c r="AN141" s="184"/>
      <c r="AO141" s="184"/>
      <c r="AP141" s="184"/>
      <c r="AQ141" s="184"/>
      <c r="AR141" s="184"/>
      <c r="AS141" s="184"/>
      <c r="AT141" s="184"/>
      <c r="AU141" s="184"/>
      <c r="AV141" s="184"/>
      <c r="AW141" s="184"/>
      <c r="AX141" s="184"/>
      <c r="AY141" s="184"/>
      <c r="AZ141" s="184"/>
      <c r="BA141" s="184"/>
      <c r="BB141" s="184"/>
      <c r="BC141" s="184"/>
      <c r="BD141" s="184"/>
      <c r="BE141" s="184"/>
      <c r="BF141" s="184"/>
      <c r="BG141" s="184"/>
      <c r="BH141" s="184"/>
      <c r="BI141" s="184"/>
      <c r="BJ141" s="184"/>
      <c r="BK141" s="184"/>
      <c r="BL141" s="184"/>
      <c r="BM141" s="184"/>
      <c r="BN141" s="184"/>
      <c r="BO141" s="184"/>
      <c r="BP141" s="184"/>
      <c r="BQ141" s="184"/>
      <c r="BR141" s="184"/>
      <c r="BS141" s="184"/>
      <c r="BT141" s="184"/>
      <c r="BU141" s="184"/>
      <c r="BV141" s="186"/>
      <c r="BW141" s="186"/>
      <c r="BX141" s="186"/>
      <c r="BY141" s="186"/>
      <c r="BZ141" s="186"/>
      <c r="CA141" s="186"/>
      <c r="CB141" s="184"/>
      <c r="CC141" s="184"/>
      <c r="CD141" s="184"/>
      <c r="CE141" s="186"/>
      <c r="CF141" s="186"/>
      <c r="CG141" s="186"/>
      <c r="CH141" s="186"/>
      <c r="CI141" s="184"/>
      <c r="CJ141" s="186"/>
      <c r="CK141" s="186"/>
      <c r="CL141" s="186"/>
      <c r="CM141" s="186"/>
    </row>
    <row r="142" spans="1:91" ht="21" hidden="1">
      <c r="A142" s="120">
        <v>17</v>
      </c>
      <c r="B142" s="220" t="s">
        <v>858</v>
      </c>
      <c r="C142" s="143" t="s">
        <v>469</v>
      </c>
      <c r="D142" s="184">
        <v>11740555.689999999</v>
      </c>
      <c r="E142" s="184">
        <v>1133034.4099999999</v>
      </c>
      <c r="F142" s="184">
        <v>1207367.19</v>
      </c>
      <c r="G142" s="184">
        <v>1450138.91</v>
      </c>
      <c r="H142" s="184">
        <v>1158223.3799999999</v>
      </c>
      <c r="I142" s="184">
        <v>1434443.29</v>
      </c>
      <c r="J142" s="184">
        <v>2081901.35</v>
      </c>
      <c r="K142" s="184">
        <v>2094301.61</v>
      </c>
      <c r="L142" s="184">
        <v>1269604.25</v>
      </c>
      <c r="M142" s="184">
        <v>1403760.15</v>
      </c>
      <c r="N142" s="184">
        <v>4527755.7</v>
      </c>
      <c r="O142" s="184">
        <v>508208.69</v>
      </c>
      <c r="P142" s="184">
        <v>5317016.67</v>
      </c>
      <c r="Q142" s="184">
        <v>1198469.76</v>
      </c>
      <c r="R142" s="184">
        <v>1183078.96</v>
      </c>
      <c r="S142" s="184">
        <v>2172620.0099999998</v>
      </c>
      <c r="T142" s="184">
        <v>1273819.58</v>
      </c>
      <c r="U142" s="184">
        <v>1138646.82</v>
      </c>
      <c r="V142" s="184">
        <v>1106342.07</v>
      </c>
      <c r="W142" s="184">
        <v>705439.97</v>
      </c>
      <c r="X142" s="184">
        <v>42426688.380000003</v>
      </c>
      <c r="Y142" s="184">
        <v>840528.58</v>
      </c>
      <c r="Z142" s="184">
        <v>1266665.58</v>
      </c>
      <c r="AA142" s="184">
        <v>1129128.26</v>
      </c>
      <c r="AB142" s="184">
        <v>727500.14</v>
      </c>
      <c r="AC142" s="184">
        <v>729629.03</v>
      </c>
      <c r="AD142" s="184">
        <v>864665.83</v>
      </c>
      <c r="AE142" s="184">
        <v>2672823.41</v>
      </c>
      <c r="AF142" s="184">
        <v>932875.05</v>
      </c>
      <c r="AG142" s="184">
        <v>933818.1</v>
      </c>
      <c r="AH142" s="184">
        <v>1161245.22</v>
      </c>
      <c r="AI142" s="184">
        <v>1934705.65</v>
      </c>
      <c r="AJ142" s="184">
        <v>922876.45</v>
      </c>
      <c r="AK142" s="184">
        <v>671982.68</v>
      </c>
      <c r="AL142" s="184">
        <v>31751313.710000001</v>
      </c>
      <c r="AM142" s="184">
        <v>1321513.29</v>
      </c>
      <c r="AN142" s="184">
        <v>1073388.97</v>
      </c>
      <c r="AO142" s="184">
        <v>1946263.87</v>
      </c>
      <c r="AP142" s="184">
        <v>1883088.82</v>
      </c>
      <c r="AQ142" s="184">
        <v>1234842.19</v>
      </c>
      <c r="AR142" s="184">
        <v>686082.38</v>
      </c>
      <c r="AS142" s="184">
        <v>7008164.96</v>
      </c>
      <c r="AT142" s="184">
        <v>1112702.28</v>
      </c>
      <c r="AU142" s="184">
        <v>1745438.95</v>
      </c>
      <c r="AV142" s="184">
        <v>2324668.41</v>
      </c>
      <c r="AW142" s="184">
        <v>1101942.96</v>
      </c>
      <c r="AX142" s="184">
        <v>808104.12</v>
      </c>
      <c r="AY142" s="184">
        <v>1545125.02</v>
      </c>
      <c r="AZ142" s="184">
        <v>1125684.4099999999</v>
      </c>
      <c r="BA142" s="184">
        <v>1068367.81</v>
      </c>
      <c r="BB142" s="184">
        <v>5090018.3099999996</v>
      </c>
      <c r="BC142" s="184">
        <v>1064426.06</v>
      </c>
      <c r="BD142" s="184">
        <v>35153317.060000002</v>
      </c>
      <c r="BE142" s="184">
        <v>2852804.22</v>
      </c>
      <c r="BF142" s="184">
        <v>1013049.1</v>
      </c>
      <c r="BG142" s="184">
        <v>1093121.03</v>
      </c>
      <c r="BH142" s="184">
        <v>5513748.4000000004</v>
      </c>
      <c r="BI142" s="184">
        <v>859609.5</v>
      </c>
      <c r="BJ142" s="184">
        <v>529748.30000000005</v>
      </c>
      <c r="BK142" s="184">
        <v>733586.51</v>
      </c>
      <c r="BL142" s="184">
        <v>609240</v>
      </c>
      <c r="BM142" s="184">
        <v>11779149.550000001</v>
      </c>
      <c r="BN142" s="184">
        <v>1961964.62</v>
      </c>
      <c r="BO142" s="184">
        <v>1486493.72</v>
      </c>
      <c r="BP142" s="184">
        <v>2218256.64</v>
      </c>
      <c r="BQ142" s="184">
        <v>1396710.85</v>
      </c>
      <c r="BR142" s="184">
        <v>1048918.0900000001</v>
      </c>
      <c r="BS142" s="184">
        <v>32075219.079999998</v>
      </c>
      <c r="BT142" s="184">
        <v>1584874.47</v>
      </c>
      <c r="BU142" s="184">
        <v>1675816.62</v>
      </c>
      <c r="BV142" s="184">
        <v>6935502.6200000001</v>
      </c>
      <c r="BW142" s="184">
        <v>592667.53</v>
      </c>
      <c r="BX142" s="184">
        <v>1431973.57</v>
      </c>
      <c r="BY142" s="184">
        <v>2955228.01</v>
      </c>
      <c r="BZ142" s="184">
        <v>989139.05</v>
      </c>
      <c r="CA142" s="184">
        <v>1045813.78</v>
      </c>
      <c r="CB142" s="184">
        <v>1390038.5</v>
      </c>
      <c r="CC142" s="184">
        <v>1609555.95</v>
      </c>
      <c r="CD142" s="184">
        <v>2853572.13</v>
      </c>
      <c r="CE142" s="184">
        <v>1643351.43</v>
      </c>
      <c r="CF142" s="184">
        <v>2239439.06</v>
      </c>
      <c r="CG142" s="184">
        <v>748412.7</v>
      </c>
      <c r="CH142" s="184">
        <v>828595.43</v>
      </c>
      <c r="CI142" s="184">
        <v>801892.67</v>
      </c>
      <c r="CJ142" s="184">
        <v>909717.88</v>
      </c>
      <c r="CK142" s="184">
        <v>2846706.23</v>
      </c>
      <c r="CL142" s="184">
        <v>619985.80000000005</v>
      </c>
      <c r="CM142" s="184">
        <v>518254.15</v>
      </c>
    </row>
    <row r="143" spans="1:91" ht="21" hidden="1">
      <c r="A143" s="120">
        <v>17</v>
      </c>
      <c r="B143" s="220" t="s">
        <v>859</v>
      </c>
      <c r="C143" s="143" t="s">
        <v>470</v>
      </c>
      <c r="D143" s="184"/>
      <c r="E143" s="184"/>
      <c r="F143" s="184"/>
      <c r="G143" s="184"/>
      <c r="H143" s="184"/>
      <c r="I143" s="184"/>
      <c r="J143" s="184"/>
      <c r="K143" s="184"/>
      <c r="L143" s="184"/>
      <c r="M143" s="184"/>
      <c r="N143" s="184"/>
      <c r="O143" s="184"/>
      <c r="P143" s="184"/>
      <c r="Q143" s="184"/>
      <c r="R143" s="184"/>
      <c r="S143" s="184"/>
      <c r="T143" s="184"/>
      <c r="U143" s="184"/>
      <c r="V143" s="184"/>
      <c r="W143" s="184"/>
      <c r="X143" s="184"/>
      <c r="Y143" s="184"/>
      <c r="Z143" s="184"/>
      <c r="AA143" s="184"/>
      <c r="AB143" s="184"/>
      <c r="AC143" s="184"/>
      <c r="AD143" s="184"/>
      <c r="AE143" s="184"/>
      <c r="AF143" s="184"/>
      <c r="AG143" s="184"/>
      <c r="AH143" s="184"/>
      <c r="AI143" s="184"/>
      <c r="AJ143" s="184"/>
      <c r="AK143" s="184"/>
      <c r="AL143" s="184"/>
      <c r="AM143" s="184"/>
      <c r="AN143" s="184"/>
      <c r="AO143" s="184"/>
      <c r="AP143" s="184"/>
      <c r="AQ143" s="184"/>
      <c r="AR143" s="184"/>
      <c r="AS143" s="184"/>
      <c r="AT143" s="184"/>
      <c r="AU143" s="184"/>
      <c r="AV143" s="184"/>
      <c r="AW143" s="184"/>
      <c r="AX143" s="184"/>
      <c r="AY143" s="184"/>
      <c r="AZ143" s="184"/>
      <c r="BA143" s="184"/>
      <c r="BB143" s="184"/>
      <c r="BC143" s="184"/>
      <c r="BD143" s="184"/>
      <c r="BE143" s="184"/>
      <c r="BF143" s="184"/>
      <c r="BG143" s="184"/>
      <c r="BH143" s="184"/>
      <c r="BI143" s="184"/>
      <c r="BJ143" s="184"/>
      <c r="BK143" s="184"/>
      <c r="BL143" s="184"/>
      <c r="BM143" s="184"/>
      <c r="BN143" s="184"/>
      <c r="BO143" s="184"/>
      <c r="BP143" s="184"/>
      <c r="BQ143" s="184"/>
      <c r="BR143" s="184"/>
      <c r="BS143" s="184"/>
      <c r="BT143" s="184"/>
      <c r="BU143" s="184"/>
      <c r="BV143" s="184"/>
      <c r="BW143" s="184"/>
      <c r="BX143" s="184"/>
      <c r="BY143" s="184"/>
      <c r="BZ143" s="184"/>
      <c r="CA143" s="184"/>
      <c r="CB143" s="184"/>
      <c r="CC143" s="184"/>
      <c r="CD143" s="184"/>
      <c r="CE143" s="184"/>
      <c r="CF143" s="184"/>
      <c r="CG143" s="184"/>
      <c r="CH143" s="184"/>
      <c r="CI143" s="184"/>
      <c r="CJ143" s="184"/>
      <c r="CK143" s="184"/>
      <c r="CL143" s="184"/>
      <c r="CM143" s="184"/>
    </row>
    <row r="144" spans="1:91" ht="21" hidden="1">
      <c r="A144" s="120">
        <v>18</v>
      </c>
      <c r="B144" s="220" t="s">
        <v>860</v>
      </c>
      <c r="C144" s="143" t="s">
        <v>1231</v>
      </c>
      <c r="D144" s="184">
        <v>28416.61</v>
      </c>
      <c r="E144" s="184"/>
      <c r="F144" s="184"/>
      <c r="G144" s="184"/>
      <c r="H144" s="184"/>
      <c r="I144" s="184"/>
      <c r="J144" s="184"/>
      <c r="K144" s="184"/>
      <c r="L144" s="184"/>
      <c r="M144" s="184"/>
      <c r="N144" s="184"/>
      <c r="O144" s="184"/>
      <c r="P144" s="184"/>
      <c r="Q144" s="184"/>
      <c r="R144" s="184"/>
      <c r="S144" s="184"/>
      <c r="T144" s="184"/>
      <c r="U144" s="184"/>
      <c r="V144" s="184"/>
      <c r="W144" s="184"/>
      <c r="X144" s="184"/>
      <c r="Y144" s="184"/>
      <c r="Z144" s="184"/>
      <c r="AA144" s="184"/>
      <c r="AB144" s="184"/>
      <c r="AC144" s="184"/>
      <c r="AD144" s="184"/>
      <c r="AE144" s="184"/>
      <c r="AF144" s="184"/>
      <c r="AG144" s="184"/>
      <c r="AH144" s="184"/>
      <c r="AI144" s="184"/>
      <c r="AJ144" s="184"/>
      <c r="AK144" s="184"/>
      <c r="AL144" s="184"/>
      <c r="AM144" s="184"/>
      <c r="AN144" s="184"/>
      <c r="AO144" s="184"/>
      <c r="AP144" s="184"/>
      <c r="AQ144" s="184"/>
      <c r="AR144" s="184"/>
      <c r="AS144" s="184"/>
      <c r="AT144" s="184"/>
      <c r="AU144" s="184"/>
      <c r="AV144" s="184"/>
      <c r="AW144" s="184"/>
      <c r="AX144" s="184"/>
      <c r="AY144" s="184"/>
      <c r="AZ144" s="184"/>
      <c r="BA144" s="184"/>
      <c r="BB144" s="184"/>
      <c r="BC144" s="184"/>
      <c r="BD144" s="184"/>
      <c r="BE144" s="184"/>
      <c r="BF144" s="184"/>
      <c r="BG144" s="184"/>
      <c r="BH144" s="184"/>
      <c r="BI144" s="184"/>
      <c r="BJ144" s="184"/>
      <c r="BK144" s="184"/>
      <c r="BL144" s="184"/>
      <c r="BM144" s="184"/>
      <c r="BN144" s="184"/>
      <c r="BO144" s="184"/>
      <c r="BP144" s="184"/>
      <c r="BQ144" s="184"/>
      <c r="BR144" s="184"/>
      <c r="BS144" s="186"/>
      <c r="BT144" s="184"/>
      <c r="BU144" s="186"/>
      <c r="BV144" s="186"/>
      <c r="BW144" s="186"/>
      <c r="BX144" s="186"/>
      <c r="BY144" s="186"/>
      <c r="BZ144" s="186"/>
      <c r="CA144" s="184"/>
      <c r="CB144" s="186"/>
      <c r="CC144" s="186"/>
      <c r="CD144" s="186"/>
      <c r="CE144" s="186"/>
      <c r="CF144" s="186"/>
      <c r="CG144" s="186"/>
      <c r="CH144" s="186"/>
      <c r="CI144" s="184"/>
      <c r="CJ144" s="186"/>
      <c r="CK144" s="186"/>
      <c r="CL144" s="184"/>
      <c r="CM144" s="186"/>
    </row>
    <row r="145" spans="1:91" ht="21" hidden="1">
      <c r="A145" s="120">
        <v>18</v>
      </c>
      <c r="B145" s="220" t="s">
        <v>861</v>
      </c>
      <c r="C145" s="143" t="s">
        <v>1232</v>
      </c>
      <c r="D145" s="184">
        <v>197416736.68000001</v>
      </c>
      <c r="E145" s="184"/>
      <c r="F145" s="184"/>
      <c r="G145" s="184"/>
      <c r="H145" s="184"/>
      <c r="I145" s="184"/>
      <c r="J145" s="184"/>
      <c r="K145" s="184"/>
      <c r="L145" s="184"/>
      <c r="M145" s="184"/>
      <c r="N145" s="184"/>
      <c r="O145" s="184"/>
      <c r="P145" s="184"/>
      <c r="Q145" s="184"/>
      <c r="R145" s="184"/>
      <c r="S145" s="184"/>
      <c r="T145" s="184"/>
      <c r="U145" s="184"/>
      <c r="V145" s="184"/>
      <c r="W145" s="184"/>
      <c r="X145" s="184"/>
      <c r="Y145" s="184"/>
      <c r="Z145" s="184"/>
      <c r="AA145" s="184"/>
      <c r="AB145" s="184"/>
      <c r="AC145" s="184"/>
      <c r="AD145" s="184"/>
      <c r="AE145" s="184"/>
      <c r="AF145" s="184"/>
      <c r="AG145" s="184"/>
      <c r="AH145" s="184"/>
      <c r="AI145" s="184"/>
      <c r="AJ145" s="184"/>
      <c r="AK145" s="184"/>
      <c r="AL145" s="184">
        <v>36416278.799999997</v>
      </c>
      <c r="AM145" s="184"/>
      <c r="AN145" s="184"/>
      <c r="AO145" s="184"/>
      <c r="AP145" s="184"/>
      <c r="AQ145" s="184"/>
      <c r="AR145" s="184"/>
      <c r="AS145" s="184">
        <v>612965</v>
      </c>
      <c r="AT145" s="184"/>
      <c r="AU145" s="184"/>
      <c r="AV145" s="184"/>
      <c r="AW145" s="184"/>
      <c r="AX145" s="184"/>
      <c r="AY145" s="184"/>
      <c r="AZ145" s="184"/>
      <c r="BA145" s="184"/>
      <c r="BB145" s="184"/>
      <c r="BC145" s="184"/>
      <c r="BD145" s="184"/>
      <c r="BE145" s="184"/>
      <c r="BF145" s="184"/>
      <c r="BG145" s="184"/>
      <c r="BH145" s="184"/>
      <c r="BI145" s="184"/>
      <c r="BJ145" s="184"/>
      <c r="BK145" s="184"/>
      <c r="BL145" s="184"/>
      <c r="BM145" s="184">
        <v>143496439.28</v>
      </c>
      <c r="BN145" s="184"/>
      <c r="BO145" s="184"/>
      <c r="BP145" s="184"/>
      <c r="BQ145" s="184"/>
      <c r="BR145" s="184"/>
      <c r="BS145" s="186"/>
      <c r="BT145" s="186"/>
      <c r="BU145" s="186"/>
      <c r="BV145" s="186"/>
      <c r="BW145" s="186"/>
      <c r="BX145" s="186"/>
      <c r="BY145" s="186"/>
      <c r="BZ145" s="186"/>
      <c r="CA145" s="186"/>
      <c r="CB145" s="186"/>
      <c r="CC145" s="186"/>
      <c r="CD145" s="186"/>
      <c r="CE145" s="186"/>
      <c r="CF145" s="186"/>
      <c r="CG145" s="186"/>
      <c r="CH145" s="186"/>
      <c r="CI145" s="184"/>
      <c r="CJ145" s="186"/>
      <c r="CK145" s="186"/>
      <c r="CL145" s="186"/>
      <c r="CM145" s="186"/>
    </row>
    <row r="146" spans="1:91" ht="21" hidden="1">
      <c r="A146" s="120">
        <v>18</v>
      </c>
      <c r="B146" s="220" t="s">
        <v>862</v>
      </c>
      <c r="C146" s="143" t="s">
        <v>1233</v>
      </c>
      <c r="D146" s="184">
        <v>184744258.90000001</v>
      </c>
      <c r="E146" s="184"/>
      <c r="F146" s="184"/>
      <c r="G146" s="184"/>
      <c r="H146" s="184"/>
      <c r="I146" s="184"/>
      <c r="J146" s="184"/>
      <c r="K146" s="184"/>
      <c r="L146" s="184"/>
      <c r="M146" s="184"/>
      <c r="N146" s="184"/>
      <c r="O146" s="184"/>
      <c r="P146" s="184"/>
      <c r="Q146" s="184"/>
      <c r="R146" s="184"/>
      <c r="S146" s="184"/>
      <c r="T146" s="184"/>
      <c r="U146" s="184"/>
      <c r="V146" s="184"/>
      <c r="W146" s="184"/>
      <c r="X146" s="184"/>
      <c r="Y146" s="184"/>
      <c r="Z146" s="184"/>
      <c r="AA146" s="184"/>
      <c r="AB146" s="184"/>
      <c r="AC146" s="184"/>
      <c r="AD146" s="184"/>
      <c r="AE146" s="184"/>
      <c r="AF146" s="184"/>
      <c r="AG146" s="184"/>
      <c r="AH146" s="184"/>
      <c r="AI146" s="184"/>
      <c r="AJ146" s="184"/>
      <c r="AK146" s="184"/>
      <c r="AL146" s="184"/>
      <c r="AM146" s="184"/>
      <c r="AN146" s="184"/>
      <c r="AO146" s="184"/>
      <c r="AP146" s="184"/>
      <c r="AQ146" s="184"/>
      <c r="AR146" s="184"/>
      <c r="AS146" s="184">
        <v>2726705</v>
      </c>
      <c r="AT146" s="184"/>
      <c r="AU146" s="184"/>
      <c r="AV146" s="184"/>
      <c r="AW146" s="184"/>
      <c r="AX146" s="184"/>
      <c r="AY146" s="184"/>
      <c r="AZ146" s="184"/>
      <c r="BA146" s="184"/>
      <c r="BB146" s="184"/>
      <c r="BC146" s="184"/>
      <c r="BD146" s="184"/>
      <c r="BE146" s="184"/>
      <c r="BF146" s="184"/>
      <c r="BG146" s="184"/>
      <c r="BH146" s="184"/>
      <c r="BI146" s="184"/>
      <c r="BJ146" s="184"/>
      <c r="BK146" s="184"/>
      <c r="BL146" s="184"/>
      <c r="BM146" s="184">
        <v>122437589</v>
      </c>
      <c r="BN146" s="184"/>
      <c r="BO146" s="184"/>
      <c r="BP146" s="184"/>
      <c r="BQ146" s="184"/>
      <c r="BR146" s="184"/>
      <c r="BS146" s="186">
        <v>10677533</v>
      </c>
      <c r="BT146" s="186"/>
      <c r="BU146" s="186"/>
      <c r="BV146" s="186"/>
      <c r="BW146" s="186"/>
      <c r="BX146" s="186"/>
      <c r="BY146" s="186"/>
      <c r="BZ146" s="186"/>
      <c r="CA146" s="186"/>
      <c r="CB146" s="186"/>
      <c r="CC146" s="186"/>
      <c r="CD146" s="186"/>
      <c r="CE146" s="186"/>
      <c r="CF146" s="186"/>
      <c r="CG146" s="186"/>
      <c r="CH146" s="186"/>
      <c r="CI146" s="186"/>
      <c r="CJ146" s="186"/>
      <c r="CK146" s="186"/>
      <c r="CL146" s="186"/>
      <c r="CM146" s="186"/>
    </row>
    <row r="147" spans="1:91" ht="21" hidden="1">
      <c r="A147" s="120">
        <v>18</v>
      </c>
      <c r="B147" s="220" t="s">
        <v>863</v>
      </c>
      <c r="C147" s="143" t="s">
        <v>1234</v>
      </c>
      <c r="D147" s="184">
        <v>935000</v>
      </c>
      <c r="E147" s="184"/>
      <c r="F147" s="184"/>
      <c r="G147" s="184"/>
      <c r="H147" s="184"/>
      <c r="I147" s="184"/>
      <c r="J147" s="184"/>
      <c r="K147" s="184"/>
      <c r="L147" s="184"/>
      <c r="M147" s="184"/>
      <c r="N147" s="184"/>
      <c r="O147" s="184"/>
      <c r="P147" s="184"/>
      <c r="Q147" s="184"/>
      <c r="R147" s="184"/>
      <c r="S147" s="184"/>
      <c r="T147" s="184"/>
      <c r="U147" s="184"/>
      <c r="V147" s="184"/>
      <c r="W147" s="184"/>
      <c r="X147" s="184"/>
      <c r="Y147" s="184"/>
      <c r="Z147" s="184"/>
      <c r="AA147" s="184"/>
      <c r="AB147" s="184"/>
      <c r="AC147" s="184"/>
      <c r="AD147" s="184"/>
      <c r="AE147" s="184"/>
      <c r="AF147" s="184"/>
      <c r="AG147" s="184"/>
      <c r="AH147" s="184"/>
      <c r="AI147" s="184"/>
      <c r="AJ147" s="184"/>
      <c r="AK147" s="184"/>
      <c r="AL147" s="184"/>
      <c r="AM147" s="184"/>
      <c r="AN147" s="184"/>
      <c r="AO147" s="184"/>
      <c r="AP147" s="184"/>
      <c r="AQ147" s="184"/>
      <c r="AR147" s="184"/>
      <c r="AS147" s="184"/>
      <c r="AT147" s="184"/>
      <c r="AU147" s="184"/>
      <c r="AV147" s="184"/>
      <c r="AW147" s="184"/>
      <c r="AX147" s="184"/>
      <c r="AY147" s="184"/>
      <c r="AZ147" s="184"/>
      <c r="BA147" s="184"/>
      <c r="BB147" s="184"/>
      <c r="BC147" s="184"/>
      <c r="BD147" s="184"/>
      <c r="BE147" s="184"/>
      <c r="BF147" s="184"/>
      <c r="BG147" s="184"/>
      <c r="BH147" s="184"/>
      <c r="BI147" s="184"/>
      <c r="BJ147" s="184"/>
      <c r="BK147" s="184"/>
      <c r="BL147" s="184"/>
      <c r="BM147" s="184"/>
      <c r="BN147" s="184"/>
      <c r="BO147" s="184"/>
      <c r="BP147" s="184"/>
      <c r="BQ147" s="184"/>
      <c r="BR147" s="184"/>
      <c r="BS147" s="186"/>
      <c r="BT147" s="186"/>
      <c r="BU147" s="186"/>
      <c r="BV147" s="186"/>
      <c r="BW147" s="184"/>
      <c r="BX147" s="186"/>
      <c r="BY147" s="186"/>
      <c r="BZ147" s="186"/>
      <c r="CA147" s="186"/>
      <c r="CB147" s="186"/>
      <c r="CC147" s="186"/>
      <c r="CD147" s="186"/>
      <c r="CE147" s="186"/>
      <c r="CF147" s="186"/>
      <c r="CG147" s="186"/>
      <c r="CH147" s="186"/>
      <c r="CI147" s="186"/>
      <c r="CJ147" s="186"/>
      <c r="CK147" s="186"/>
      <c r="CL147" s="186"/>
      <c r="CM147" s="186"/>
    </row>
    <row r="148" spans="1:91" ht="21" hidden="1">
      <c r="A148" s="120">
        <v>18</v>
      </c>
      <c r="B148" s="220" t="s">
        <v>864</v>
      </c>
      <c r="C148" s="127" t="s">
        <v>471</v>
      </c>
      <c r="D148" s="184"/>
      <c r="E148" s="184"/>
      <c r="F148" s="184"/>
      <c r="G148" s="184"/>
      <c r="H148" s="184"/>
      <c r="I148" s="184"/>
      <c r="J148" s="184"/>
      <c r="K148" s="184"/>
      <c r="L148" s="184"/>
      <c r="M148" s="184"/>
      <c r="N148" s="184"/>
      <c r="O148" s="184"/>
      <c r="P148" s="184"/>
      <c r="Q148" s="184"/>
      <c r="R148" s="184"/>
      <c r="S148" s="184"/>
      <c r="T148" s="184"/>
      <c r="U148" s="184"/>
      <c r="V148" s="184"/>
      <c r="W148" s="184"/>
      <c r="X148" s="184"/>
      <c r="Y148" s="184"/>
      <c r="Z148" s="184"/>
      <c r="AA148" s="184"/>
      <c r="AB148" s="184"/>
      <c r="AC148" s="184"/>
      <c r="AD148" s="184"/>
      <c r="AE148" s="184"/>
      <c r="AF148" s="184"/>
      <c r="AG148" s="184"/>
      <c r="AH148" s="184"/>
      <c r="AI148" s="184"/>
      <c r="AJ148" s="184"/>
      <c r="AK148" s="184"/>
      <c r="AL148" s="184"/>
      <c r="AM148" s="184"/>
      <c r="AN148" s="184"/>
      <c r="AO148" s="184"/>
      <c r="AP148" s="184"/>
      <c r="AQ148" s="184"/>
      <c r="AR148" s="184"/>
      <c r="AS148" s="184"/>
      <c r="AT148" s="184"/>
      <c r="AU148" s="184"/>
      <c r="AV148" s="184"/>
      <c r="AW148" s="184"/>
      <c r="AX148" s="184"/>
      <c r="AY148" s="184"/>
      <c r="AZ148" s="184"/>
      <c r="BA148" s="184"/>
      <c r="BB148" s="184"/>
      <c r="BC148" s="184"/>
      <c r="BD148" s="184"/>
      <c r="BE148" s="184"/>
      <c r="BF148" s="184"/>
      <c r="BG148" s="184"/>
      <c r="BH148" s="184"/>
      <c r="BI148" s="184"/>
      <c r="BJ148" s="184"/>
      <c r="BK148" s="184"/>
      <c r="BL148" s="184"/>
      <c r="BM148" s="184"/>
      <c r="BN148" s="184"/>
      <c r="BO148" s="184"/>
      <c r="BP148" s="184"/>
      <c r="BQ148" s="184"/>
      <c r="BR148" s="184"/>
      <c r="BS148" s="184"/>
      <c r="BT148" s="184"/>
      <c r="BU148" s="184"/>
      <c r="BV148" s="184"/>
      <c r="BW148" s="184"/>
      <c r="BX148" s="184"/>
      <c r="BY148" s="184"/>
      <c r="BZ148" s="184"/>
      <c r="CA148" s="184"/>
      <c r="CB148" s="184"/>
      <c r="CC148" s="184"/>
      <c r="CD148" s="184"/>
      <c r="CE148" s="184"/>
      <c r="CF148" s="184"/>
      <c r="CG148" s="184"/>
      <c r="CH148" s="184"/>
      <c r="CI148" s="184"/>
      <c r="CJ148" s="184"/>
      <c r="CK148" s="184"/>
      <c r="CL148" s="184"/>
      <c r="CM148" s="184"/>
    </row>
    <row r="149" spans="1:91" ht="21" hidden="1">
      <c r="A149" s="120">
        <v>18</v>
      </c>
      <c r="B149" s="220" t="s">
        <v>865</v>
      </c>
      <c r="C149" s="127" t="s">
        <v>1235</v>
      </c>
      <c r="D149" s="184"/>
      <c r="E149" s="184"/>
      <c r="F149" s="184"/>
      <c r="G149" s="184"/>
      <c r="H149" s="184"/>
      <c r="I149" s="184"/>
      <c r="J149" s="184"/>
      <c r="K149" s="184"/>
      <c r="L149" s="184"/>
      <c r="M149" s="184"/>
      <c r="N149" s="184"/>
      <c r="O149" s="184"/>
      <c r="P149" s="184"/>
      <c r="Q149" s="184"/>
      <c r="R149" s="184"/>
      <c r="S149" s="184"/>
      <c r="T149" s="184"/>
      <c r="U149" s="184"/>
      <c r="V149" s="184"/>
      <c r="W149" s="184"/>
      <c r="X149" s="184"/>
      <c r="Y149" s="184"/>
      <c r="Z149" s="184"/>
      <c r="AA149" s="184"/>
      <c r="AB149" s="184"/>
      <c r="AC149" s="184"/>
      <c r="AD149" s="184"/>
      <c r="AE149" s="184"/>
      <c r="AF149" s="184"/>
      <c r="AG149" s="184"/>
      <c r="AH149" s="184"/>
      <c r="AI149" s="184"/>
      <c r="AJ149" s="184"/>
      <c r="AK149" s="184"/>
      <c r="AL149" s="184"/>
      <c r="AM149" s="184"/>
      <c r="AN149" s="184"/>
      <c r="AO149" s="184"/>
      <c r="AP149" s="184"/>
      <c r="AQ149" s="184"/>
      <c r="AR149" s="184"/>
      <c r="AS149" s="184"/>
      <c r="AT149" s="184"/>
      <c r="AU149" s="184"/>
      <c r="AV149" s="184"/>
      <c r="AW149" s="184"/>
      <c r="AX149" s="184"/>
      <c r="AY149" s="184"/>
      <c r="AZ149" s="184"/>
      <c r="BA149" s="184"/>
      <c r="BB149" s="184"/>
      <c r="BC149" s="184"/>
      <c r="BD149" s="184"/>
      <c r="BE149" s="184"/>
      <c r="BF149" s="184"/>
      <c r="BG149" s="184"/>
      <c r="BH149" s="184"/>
      <c r="BI149" s="184"/>
      <c r="BJ149" s="184"/>
      <c r="BK149" s="184"/>
      <c r="BL149" s="184"/>
      <c r="BM149" s="184"/>
      <c r="BN149" s="184"/>
      <c r="BO149" s="184"/>
      <c r="BP149" s="184"/>
      <c r="BQ149" s="184"/>
      <c r="BR149" s="184"/>
      <c r="BS149" s="186"/>
      <c r="BT149" s="186"/>
      <c r="BU149" s="186"/>
      <c r="BV149" s="186"/>
      <c r="BW149" s="186"/>
      <c r="BX149" s="186"/>
      <c r="BY149" s="186"/>
      <c r="BZ149" s="186"/>
      <c r="CA149" s="186"/>
      <c r="CB149" s="186"/>
      <c r="CC149" s="186"/>
      <c r="CD149" s="186"/>
      <c r="CE149" s="186"/>
      <c r="CF149" s="186"/>
      <c r="CG149" s="186"/>
      <c r="CH149" s="186"/>
      <c r="CI149" s="186"/>
      <c r="CJ149" s="186"/>
      <c r="CK149" s="186"/>
      <c r="CL149" s="186"/>
      <c r="CM149" s="184"/>
    </row>
    <row r="150" spans="1:91" ht="21" hidden="1">
      <c r="A150" s="120">
        <v>18</v>
      </c>
      <c r="B150" s="220" t="s">
        <v>866</v>
      </c>
      <c r="C150" s="127" t="s">
        <v>1236</v>
      </c>
      <c r="D150" s="184"/>
      <c r="E150" s="184"/>
      <c r="F150" s="184"/>
      <c r="G150" s="184"/>
      <c r="H150" s="184"/>
      <c r="I150" s="184"/>
      <c r="J150" s="184"/>
      <c r="K150" s="184"/>
      <c r="L150" s="184"/>
      <c r="M150" s="184"/>
      <c r="N150" s="184"/>
      <c r="O150" s="184"/>
      <c r="P150" s="184"/>
      <c r="Q150" s="184"/>
      <c r="R150" s="184"/>
      <c r="S150" s="184"/>
      <c r="T150" s="184"/>
      <c r="U150" s="184"/>
      <c r="V150" s="184"/>
      <c r="W150" s="184"/>
      <c r="X150" s="184"/>
      <c r="Y150" s="184"/>
      <c r="Z150" s="184"/>
      <c r="AA150" s="184"/>
      <c r="AB150" s="184"/>
      <c r="AC150" s="184"/>
      <c r="AD150" s="184"/>
      <c r="AE150" s="184"/>
      <c r="AF150" s="184"/>
      <c r="AG150" s="184"/>
      <c r="AH150" s="184"/>
      <c r="AI150" s="184"/>
      <c r="AJ150" s="184"/>
      <c r="AK150" s="184"/>
      <c r="AL150" s="184"/>
      <c r="AM150" s="184"/>
      <c r="AN150" s="184"/>
      <c r="AO150" s="184"/>
      <c r="AP150" s="184"/>
      <c r="AQ150" s="184"/>
      <c r="AR150" s="184"/>
      <c r="AS150" s="184"/>
      <c r="AT150" s="184"/>
      <c r="AU150" s="184"/>
      <c r="AV150" s="184"/>
      <c r="AW150" s="184"/>
      <c r="AX150" s="184"/>
      <c r="AY150" s="184"/>
      <c r="AZ150" s="184"/>
      <c r="BA150" s="184"/>
      <c r="BB150" s="184"/>
      <c r="BC150" s="184"/>
      <c r="BD150" s="184"/>
      <c r="BE150" s="184"/>
      <c r="BF150" s="184"/>
      <c r="BG150" s="184"/>
      <c r="BH150" s="184"/>
      <c r="BI150" s="184"/>
      <c r="BJ150" s="184"/>
      <c r="BK150" s="184"/>
      <c r="BL150" s="184"/>
      <c r="BM150" s="184"/>
      <c r="BN150" s="184"/>
      <c r="BO150" s="184"/>
      <c r="BP150" s="184"/>
      <c r="BQ150" s="184"/>
      <c r="BR150" s="184"/>
      <c r="BS150" s="186"/>
      <c r="BT150" s="186"/>
      <c r="BU150" s="186"/>
      <c r="BV150" s="186"/>
      <c r="BW150" s="184"/>
      <c r="BX150" s="186"/>
      <c r="BY150" s="186"/>
      <c r="BZ150" s="184"/>
      <c r="CA150" s="184"/>
      <c r="CB150" s="184"/>
      <c r="CC150" s="186"/>
      <c r="CD150" s="186"/>
      <c r="CE150" s="184"/>
      <c r="CF150" s="186"/>
      <c r="CG150" s="184"/>
      <c r="CH150" s="186"/>
      <c r="CI150" s="186"/>
      <c r="CJ150" s="186"/>
      <c r="CK150" s="186"/>
      <c r="CL150" s="184"/>
      <c r="CM150" s="184"/>
    </row>
    <row r="151" spans="1:91" ht="21" hidden="1">
      <c r="A151" s="120">
        <v>18</v>
      </c>
      <c r="B151" s="220" t="s">
        <v>867</v>
      </c>
      <c r="C151" s="127" t="s">
        <v>1237</v>
      </c>
      <c r="D151" s="184"/>
      <c r="E151" s="184"/>
      <c r="F151" s="184"/>
      <c r="G151" s="184"/>
      <c r="H151" s="184"/>
      <c r="I151" s="184"/>
      <c r="J151" s="184"/>
      <c r="K151" s="184"/>
      <c r="L151" s="184"/>
      <c r="M151" s="184"/>
      <c r="N151" s="184"/>
      <c r="O151" s="184"/>
      <c r="P151" s="184"/>
      <c r="Q151" s="184"/>
      <c r="R151" s="184"/>
      <c r="S151" s="184"/>
      <c r="T151" s="184"/>
      <c r="U151" s="184"/>
      <c r="V151" s="184"/>
      <c r="W151" s="184"/>
      <c r="X151" s="184"/>
      <c r="Y151" s="184"/>
      <c r="Z151" s="184"/>
      <c r="AA151" s="184"/>
      <c r="AB151" s="184"/>
      <c r="AC151" s="184"/>
      <c r="AD151" s="184"/>
      <c r="AE151" s="184"/>
      <c r="AF151" s="184"/>
      <c r="AG151" s="184"/>
      <c r="AH151" s="184"/>
      <c r="AI151" s="184"/>
      <c r="AJ151" s="184"/>
      <c r="AK151" s="184"/>
      <c r="AL151" s="184"/>
      <c r="AM151" s="184"/>
      <c r="AN151" s="184"/>
      <c r="AO151" s="184"/>
      <c r="AP151" s="184"/>
      <c r="AQ151" s="184"/>
      <c r="AR151" s="184"/>
      <c r="AS151" s="184"/>
      <c r="AT151" s="184"/>
      <c r="AU151" s="184"/>
      <c r="AV151" s="184"/>
      <c r="AW151" s="184"/>
      <c r="AX151" s="184"/>
      <c r="AY151" s="184"/>
      <c r="AZ151" s="184"/>
      <c r="BA151" s="184"/>
      <c r="BB151" s="184"/>
      <c r="BC151" s="184"/>
      <c r="BD151" s="184"/>
      <c r="BE151" s="184"/>
      <c r="BF151" s="184"/>
      <c r="BG151" s="184"/>
      <c r="BH151" s="184"/>
      <c r="BI151" s="184"/>
      <c r="BJ151" s="184"/>
      <c r="BK151" s="184"/>
      <c r="BL151" s="184"/>
      <c r="BM151" s="184"/>
      <c r="BN151" s="184"/>
      <c r="BO151" s="184"/>
      <c r="BP151" s="184"/>
      <c r="BQ151" s="184"/>
      <c r="BR151" s="184"/>
      <c r="BS151" s="184"/>
      <c r="BT151" s="184"/>
      <c r="BU151" s="184"/>
      <c r="BV151" s="184"/>
      <c r="BW151" s="184"/>
      <c r="BX151" s="184"/>
      <c r="BY151" s="184"/>
      <c r="BZ151" s="184"/>
      <c r="CA151" s="184"/>
      <c r="CB151" s="186"/>
      <c r="CC151" s="184"/>
      <c r="CD151" s="184"/>
      <c r="CE151" s="184"/>
      <c r="CF151" s="184"/>
      <c r="CG151" s="184"/>
      <c r="CH151" s="184"/>
      <c r="CI151" s="184"/>
      <c r="CJ151" s="184"/>
      <c r="CK151" s="184"/>
      <c r="CL151" s="184"/>
      <c r="CM151" s="184"/>
    </row>
    <row r="152" spans="1:91" ht="21" hidden="1">
      <c r="A152" s="120">
        <v>19</v>
      </c>
      <c r="B152" s="220" t="s">
        <v>868</v>
      </c>
      <c r="C152" s="127" t="s">
        <v>472</v>
      </c>
      <c r="D152" s="184"/>
      <c r="E152" s="184"/>
      <c r="F152" s="184"/>
      <c r="G152" s="184"/>
      <c r="H152" s="184"/>
      <c r="I152" s="184"/>
      <c r="J152" s="184"/>
      <c r="K152" s="184"/>
      <c r="L152" s="184"/>
      <c r="M152" s="184"/>
      <c r="N152" s="184"/>
      <c r="O152" s="184"/>
      <c r="P152" s="184"/>
      <c r="Q152" s="184"/>
      <c r="R152" s="184"/>
      <c r="S152" s="184"/>
      <c r="T152" s="184"/>
      <c r="U152" s="184"/>
      <c r="V152" s="184"/>
      <c r="W152" s="184"/>
      <c r="X152" s="184"/>
      <c r="Y152" s="184"/>
      <c r="Z152" s="184"/>
      <c r="AA152" s="184"/>
      <c r="AB152" s="184"/>
      <c r="AC152" s="184"/>
      <c r="AD152" s="184"/>
      <c r="AE152" s="184"/>
      <c r="AF152" s="184"/>
      <c r="AG152" s="184"/>
      <c r="AH152" s="184"/>
      <c r="AI152" s="184"/>
      <c r="AJ152" s="184"/>
      <c r="AK152" s="184"/>
      <c r="AL152" s="184"/>
      <c r="AM152" s="184"/>
      <c r="AN152" s="184"/>
      <c r="AO152" s="184"/>
      <c r="AP152" s="184"/>
      <c r="AQ152" s="184"/>
      <c r="AR152" s="184"/>
      <c r="AS152" s="184"/>
      <c r="AT152" s="184"/>
      <c r="AU152" s="184"/>
      <c r="AV152" s="184"/>
      <c r="AW152" s="184"/>
      <c r="AX152" s="184"/>
      <c r="AY152" s="184"/>
      <c r="AZ152" s="184"/>
      <c r="BA152" s="184"/>
      <c r="BB152" s="184"/>
      <c r="BC152" s="184"/>
      <c r="BD152" s="184"/>
      <c r="BE152" s="184"/>
      <c r="BF152" s="184"/>
      <c r="BG152" s="184"/>
      <c r="BH152" s="184"/>
      <c r="BI152" s="184"/>
      <c r="BJ152" s="184"/>
      <c r="BK152" s="184"/>
      <c r="BL152" s="184"/>
      <c r="BM152" s="184"/>
      <c r="BN152" s="184"/>
      <c r="BO152" s="184"/>
      <c r="BP152" s="184"/>
      <c r="BQ152" s="184"/>
      <c r="BR152" s="184"/>
      <c r="BS152" s="186"/>
      <c r="BT152" s="184"/>
      <c r="BU152" s="184"/>
      <c r="BV152" s="184"/>
      <c r="BW152" s="184"/>
      <c r="BX152" s="184"/>
      <c r="BY152" s="184"/>
      <c r="BZ152" s="184"/>
      <c r="CA152" s="184"/>
      <c r="CB152" s="184"/>
      <c r="CC152" s="184"/>
      <c r="CD152" s="184"/>
      <c r="CE152" s="184"/>
      <c r="CF152" s="184"/>
      <c r="CG152" s="184"/>
      <c r="CH152" s="184"/>
      <c r="CI152" s="184"/>
      <c r="CJ152" s="184"/>
      <c r="CK152" s="184"/>
      <c r="CL152" s="184"/>
      <c r="CM152" s="184"/>
    </row>
    <row r="153" spans="1:91" ht="21" hidden="1">
      <c r="A153" s="120">
        <v>19</v>
      </c>
      <c r="B153" s="220" t="s">
        <v>869</v>
      </c>
      <c r="C153" s="127" t="s">
        <v>473</v>
      </c>
      <c r="D153" s="184">
        <v>241935.79</v>
      </c>
      <c r="E153" s="184"/>
      <c r="F153" s="184"/>
      <c r="G153" s="184"/>
      <c r="H153" s="184"/>
      <c r="I153" s="184">
        <v>3480</v>
      </c>
      <c r="J153" s="184"/>
      <c r="K153" s="184">
        <v>7256.8</v>
      </c>
      <c r="L153" s="184"/>
      <c r="M153" s="184"/>
      <c r="N153" s="184">
        <v>7200</v>
      </c>
      <c r="O153" s="184"/>
      <c r="P153" s="184">
        <v>59090</v>
      </c>
      <c r="Q153" s="184">
        <v>42516</v>
      </c>
      <c r="R153" s="184"/>
      <c r="S153" s="184">
        <v>12250.77</v>
      </c>
      <c r="T153" s="184"/>
      <c r="U153" s="184"/>
      <c r="V153" s="184">
        <v>6773.4</v>
      </c>
      <c r="W153" s="184"/>
      <c r="X153" s="184">
        <v>24807.75</v>
      </c>
      <c r="Y153" s="184">
        <v>12512</v>
      </c>
      <c r="Z153" s="184">
        <v>226644.89</v>
      </c>
      <c r="AA153" s="184"/>
      <c r="AB153" s="184"/>
      <c r="AC153" s="184"/>
      <c r="AD153" s="184"/>
      <c r="AE153" s="184">
        <v>49226.91</v>
      </c>
      <c r="AF153" s="184"/>
      <c r="AG153" s="184"/>
      <c r="AH153" s="184"/>
      <c r="AI153" s="184"/>
      <c r="AJ153" s="184">
        <v>380342.97</v>
      </c>
      <c r="AK153" s="184"/>
      <c r="AL153" s="184">
        <v>1549100.5</v>
      </c>
      <c r="AM153" s="184"/>
      <c r="AN153" s="184"/>
      <c r="AO153" s="184"/>
      <c r="AP153" s="184"/>
      <c r="AQ153" s="184"/>
      <c r="AR153" s="184"/>
      <c r="AS153" s="184"/>
      <c r="AT153" s="184"/>
      <c r="AU153" s="184"/>
      <c r="AV153" s="184">
        <v>2697</v>
      </c>
      <c r="AW153" s="184"/>
      <c r="AX153" s="184"/>
      <c r="AY153" s="184"/>
      <c r="AZ153" s="184"/>
      <c r="BA153" s="184"/>
      <c r="BB153" s="184">
        <v>59108</v>
      </c>
      <c r="BC153" s="184">
        <v>66368</v>
      </c>
      <c r="BD153" s="184">
        <v>24919.19</v>
      </c>
      <c r="BE153" s="184">
        <v>78317</v>
      </c>
      <c r="BF153" s="184"/>
      <c r="BG153" s="184"/>
      <c r="BH153" s="184">
        <v>21592.799999999999</v>
      </c>
      <c r="BI153" s="184">
        <v>166734</v>
      </c>
      <c r="BJ153" s="184">
        <v>3600</v>
      </c>
      <c r="BK153" s="184">
        <v>180990</v>
      </c>
      <c r="BL153" s="184">
        <v>164934</v>
      </c>
      <c r="BM153" s="184">
        <v>172873</v>
      </c>
      <c r="BN153" s="184">
        <v>29885</v>
      </c>
      <c r="BO153" s="184">
        <v>18040.95</v>
      </c>
      <c r="BP153" s="184"/>
      <c r="BQ153" s="184"/>
      <c r="BR153" s="184"/>
      <c r="BS153" s="184">
        <v>3952655.81</v>
      </c>
      <c r="BT153" s="184"/>
      <c r="BU153" s="184"/>
      <c r="BV153" s="184"/>
      <c r="BW153" s="184"/>
      <c r="BX153" s="184"/>
      <c r="BY153" s="184">
        <v>215573.29</v>
      </c>
      <c r="BZ153" s="184"/>
      <c r="CA153" s="184"/>
      <c r="CB153" s="184">
        <v>44212</v>
      </c>
      <c r="CC153" s="184"/>
      <c r="CD153" s="184"/>
      <c r="CE153" s="184"/>
      <c r="CF153" s="184">
        <v>55083.62</v>
      </c>
      <c r="CG153" s="184">
        <v>5400</v>
      </c>
      <c r="CH153" s="184"/>
      <c r="CI153" s="184"/>
      <c r="CJ153" s="184"/>
      <c r="CK153" s="184"/>
      <c r="CL153" s="184"/>
      <c r="CM153" s="184"/>
    </row>
    <row r="154" spans="1:91" ht="21" hidden="1">
      <c r="A154" s="120">
        <v>19</v>
      </c>
      <c r="B154" s="220" t="s">
        <v>870</v>
      </c>
      <c r="C154" s="127" t="s">
        <v>474</v>
      </c>
      <c r="D154" s="184"/>
      <c r="E154" s="184"/>
      <c r="F154" s="184"/>
      <c r="G154" s="184"/>
      <c r="H154" s="184"/>
      <c r="I154" s="184"/>
      <c r="J154" s="184"/>
      <c r="K154" s="184"/>
      <c r="L154" s="184"/>
      <c r="M154" s="184"/>
      <c r="N154" s="184"/>
      <c r="O154" s="184"/>
      <c r="P154" s="184">
        <v>208800</v>
      </c>
      <c r="Q154" s="184"/>
      <c r="R154" s="184"/>
      <c r="S154" s="184"/>
      <c r="T154" s="184"/>
      <c r="U154" s="184"/>
      <c r="V154" s="184"/>
      <c r="W154" s="184"/>
      <c r="X154" s="184">
        <v>1386917.84</v>
      </c>
      <c r="Y154" s="184"/>
      <c r="Z154" s="184"/>
      <c r="AA154" s="184"/>
      <c r="AB154" s="184"/>
      <c r="AC154" s="184"/>
      <c r="AD154" s="184"/>
      <c r="AE154" s="184"/>
      <c r="AF154" s="184"/>
      <c r="AG154" s="184"/>
      <c r="AH154" s="184"/>
      <c r="AI154" s="184"/>
      <c r="AJ154" s="184"/>
      <c r="AK154" s="184"/>
      <c r="AL154" s="184"/>
      <c r="AM154" s="184"/>
      <c r="AN154" s="184"/>
      <c r="AO154" s="184"/>
      <c r="AP154" s="184"/>
      <c r="AQ154" s="184"/>
      <c r="AR154" s="184"/>
      <c r="AS154" s="184"/>
      <c r="AT154" s="184">
        <v>96562</v>
      </c>
      <c r="AU154" s="184"/>
      <c r="AV154" s="184"/>
      <c r="AW154" s="184"/>
      <c r="AX154" s="184"/>
      <c r="AY154" s="184"/>
      <c r="AZ154" s="184"/>
      <c r="BA154" s="184"/>
      <c r="BB154" s="184"/>
      <c r="BC154" s="184"/>
      <c r="BD154" s="184"/>
      <c r="BE154" s="184">
        <v>128355</v>
      </c>
      <c r="BF154" s="184"/>
      <c r="BG154" s="184"/>
      <c r="BH154" s="184"/>
      <c r="BI154" s="184"/>
      <c r="BJ154" s="184"/>
      <c r="BK154" s="184"/>
      <c r="BL154" s="184"/>
      <c r="BM154" s="184">
        <v>3085650</v>
      </c>
      <c r="BN154" s="184"/>
      <c r="BO154" s="184"/>
      <c r="BP154" s="184"/>
      <c r="BQ154" s="184"/>
      <c r="BR154" s="184"/>
      <c r="BS154" s="184">
        <v>371380</v>
      </c>
      <c r="BT154" s="184"/>
      <c r="BU154" s="184"/>
      <c r="BV154" s="184">
        <v>311701.27</v>
      </c>
      <c r="BW154" s="184"/>
      <c r="BX154" s="184"/>
      <c r="BY154" s="184">
        <v>10554.58</v>
      </c>
      <c r="BZ154" s="184"/>
      <c r="CA154" s="184"/>
      <c r="CB154" s="184"/>
      <c r="CC154" s="184"/>
      <c r="CD154" s="184"/>
      <c r="CE154" s="184"/>
      <c r="CF154" s="184"/>
      <c r="CG154" s="184"/>
      <c r="CH154" s="184"/>
      <c r="CI154" s="184"/>
      <c r="CJ154" s="184"/>
      <c r="CK154" s="184"/>
      <c r="CL154" s="184"/>
      <c r="CM154" s="184"/>
    </row>
    <row r="155" spans="1:91" ht="21" hidden="1">
      <c r="A155" s="120">
        <v>19</v>
      </c>
      <c r="B155" s="220" t="s">
        <v>871</v>
      </c>
      <c r="C155" s="127" t="s">
        <v>475</v>
      </c>
      <c r="D155" s="184"/>
      <c r="E155" s="184"/>
      <c r="F155" s="184"/>
      <c r="G155" s="184"/>
      <c r="H155" s="184"/>
      <c r="I155" s="184"/>
      <c r="J155" s="184"/>
      <c r="K155" s="184"/>
      <c r="L155" s="184"/>
      <c r="M155" s="184"/>
      <c r="N155" s="184"/>
      <c r="O155" s="184"/>
      <c r="P155" s="184">
        <v>1700</v>
      </c>
      <c r="Q155" s="184">
        <v>240</v>
      </c>
      <c r="R155" s="184"/>
      <c r="S155" s="184"/>
      <c r="T155" s="184"/>
      <c r="U155" s="184"/>
      <c r="V155" s="184"/>
      <c r="W155" s="184"/>
      <c r="X155" s="184">
        <v>274678.77</v>
      </c>
      <c r="Y155" s="184"/>
      <c r="Z155" s="184"/>
      <c r="AA155" s="184"/>
      <c r="AB155" s="184">
        <v>60430</v>
      </c>
      <c r="AC155" s="184"/>
      <c r="AD155" s="184"/>
      <c r="AE155" s="184"/>
      <c r="AF155" s="184"/>
      <c r="AG155" s="184"/>
      <c r="AH155" s="184"/>
      <c r="AI155" s="184"/>
      <c r="AJ155" s="184"/>
      <c r="AK155" s="184"/>
      <c r="AL155" s="184"/>
      <c r="AM155" s="184"/>
      <c r="AN155" s="184"/>
      <c r="AO155" s="184"/>
      <c r="AP155" s="184"/>
      <c r="AQ155" s="184"/>
      <c r="AR155" s="184"/>
      <c r="AS155" s="184"/>
      <c r="AT155" s="184"/>
      <c r="AU155" s="184"/>
      <c r="AV155" s="184"/>
      <c r="AW155" s="184"/>
      <c r="AX155" s="184"/>
      <c r="AY155" s="184"/>
      <c r="AZ155" s="184"/>
      <c r="BA155" s="184"/>
      <c r="BB155" s="184"/>
      <c r="BC155" s="184"/>
      <c r="BD155" s="184">
        <v>135102</v>
      </c>
      <c r="BE155" s="184">
        <v>148564.1</v>
      </c>
      <c r="BF155" s="184"/>
      <c r="BG155" s="184"/>
      <c r="BH155" s="184"/>
      <c r="BI155" s="184"/>
      <c r="BJ155" s="184"/>
      <c r="BK155" s="184"/>
      <c r="BL155" s="184"/>
      <c r="BM155" s="184"/>
      <c r="BN155" s="184"/>
      <c r="BO155" s="184"/>
      <c r="BP155" s="184"/>
      <c r="BQ155" s="184"/>
      <c r="BR155" s="184"/>
      <c r="BS155" s="184">
        <v>115530</v>
      </c>
      <c r="BT155" s="184"/>
      <c r="BU155" s="184"/>
      <c r="BV155" s="184"/>
      <c r="BW155" s="184"/>
      <c r="BX155" s="184"/>
      <c r="BY155" s="184"/>
      <c r="BZ155" s="184"/>
      <c r="CA155" s="184"/>
      <c r="CB155" s="184"/>
      <c r="CC155" s="184"/>
      <c r="CD155" s="184"/>
      <c r="CE155" s="184"/>
      <c r="CF155" s="184">
        <v>1526.5</v>
      </c>
      <c r="CG155" s="184"/>
      <c r="CH155" s="184"/>
      <c r="CI155" s="184"/>
      <c r="CJ155" s="184"/>
      <c r="CK155" s="184"/>
      <c r="CL155" s="184"/>
      <c r="CM155" s="184"/>
    </row>
    <row r="156" spans="1:91" ht="21" hidden="1">
      <c r="A156" s="120">
        <v>19</v>
      </c>
      <c r="B156" s="220" t="s">
        <v>872</v>
      </c>
      <c r="C156" s="142" t="s">
        <v>476</v>
      </c>
      <c r="D156" s="184">
        <v>415286</v>
      </c>
      <c r="E156" s="184">
        <v>56032.5</v>
      </c>
      <c r="F156" s="184">
        <v>52500</v>
      </c>
      <c r="G156" s="184">
        <v>79220</v>
      </c>
      <c r="H156" s="184">
        <v>42800</v>
      </c>
      <c r="I156" s="184">
        <v>62850</v>
      </c>
      <c r="J156" s="184">
        <v>147700</v>
      </c>
      <c r="K156" s="184">
        <v>81970</v>
      </c>
      <c r="L156" s="184">
        <v>164100</v>
      </c>
      <c r="M156" s="184">
        <v>134035</v>
      </c>
      <c r="N156" s="184">
        <v>128350</v>
      </c>
      <c r="O156" s="184">
        <v>25100</v>
      </c>
      <c r="P156" s="184">
        <v>426700</v>
      </c>
      <c r="Q156" s="184">
        <v>166600</v>
      </c>
      <c r="R156" s="184">
        <v>232100</v>
      </c>
      <c r="S156" s="184">
        <v>192590</v>
      </c>
      <c r="T156" s="184">
        <v>205600</v>
      </c>
      <c r="U156" s="184">
        <v>140000</v>
      </c>
      <c r="V156" s="184">
        <v>132400</v>
      </c>
      <c r="W156" s="184">
        <v>78600</v>
      </c>
      <c r="X156" s="184">
        <v>312020</v>
      </c>
      <c r="Y156" s="184">
        <v>14626</v>
      </c>
      <c r="Z156" s="184">
        <v>115600</v>
      </c>
      <c r="AA156" s="184">
        <v>196950</v>
      </c>
      <c r="AB156" s="184">
        <v>127985</v>
      </c>
      <c r="AC156" s="184">
        <v>208497</v>
      </c>
      <c r="AD156" s="184"/>
      <c r="AE156" s="184">
        <v>99600</v>
      </c>
      <c r="AF156" s="184">
        <v>182570</v>
      </c>
      <c r="AG156" s="184">
        <v>108680</v>
      </c>
      <c r="AH156" s="184">
        <v>158040</v>
      </c>
      <c r="AI156" s="184">
        <v>529000</v>
      </c>
      <c r="AJ156" s="184">
        <v>232702</v>
      </c>
      <c r="AK156" s="184">
        <v>206580</v>
      </c>
      <c r="AL156" s="184">
        <v>350088</v>
      </c>
      <c r="AM156" s="184">
        <v>224859</v>
      </c>
      <c r="AN156" s="184">
        <v>35150</v>
      </c>
      <c r="AO156" s="184">
        <v>31600</v>
      </c>
      <c r="AP156" s="184">
        <v>14730</v>
      </c>
      <c r="AQ156" s="184"/>
      <c r="AR156" s="184">
        <v>15700</v>
      </c>
      <c r="AS156" s="184">
        <v>158550</v>
      </c>
      <c r="AT156" s="184">
        <v>127718</v>
      </c>
      <c r="AU156" s="184">
        <v>218431</v>
      </c>
      <c r="AV156" s="184">
        <v>192100</v>
      </c>
      <c r="AW156" s="184">
        <v>175624</v>
      </c>
      <c r="AX156" s="184">
        <v>58450</v>
      </c>
      <c r="AY156" s="184">
        <v>10300</v>
      </c>
      <c r="AZ156" s="184">
        <v>181300</v>
      </c>
      <c r="BA156" s="184"/>
      <c r="BB156" s="184"/>
      <c r="BC156" s="184">
        <v>63400</v>
      </c>
      <c r="BD156" s="184"/>
      <c r="BE156" s="184">
        <v>256240</v>
      </c>
      <c r="BF156" s="184">
        <v>64800</v>
      </c>
      <c r="BG156" s="184"/>
      <c r="BH156" s="184">
        <v>68750</v>
      </c>
      <c r="BI156" s="184">
        <v>141350</v>
      </c>
      <c r="BJ156" s="184">
        <v>74270</v>
      </c>
      <c r="BK156" s="184">
        <v>92400</v>
      </c>
      <c r="BL156" s="184">
        <v>146750</v>
      </c>
      <c r="BM156" s="184"/>
      <c r="BN156" s="184">
        <v>72210</v>
      </c>
      <c r="BO156" s="184">
        <v>65450</v>
      </c>
      <c r="BP156" s="184">
        <v>179046</v>
      </c>
      <c r="BQ156" s="184">
        <v>137050</v>
      </c>
      <c r="BR156" s="184">
        <v>53750</v>
      </c>
      <c r="BS156" s="186"/>
      <c r="BT156" s="186">
        <v>200800</v>
      </c>
      <c r="BU156" s="186">
        <v>155850</v>
      </c>
      <c r="BV156" s="186">
        <v>900</v>
      </c>
      <c r="BW156" s="184">
        <v>203580</v>
      </c>
      <c r="BX156" s="186">
        <v>4830</v>
      </c>
      <c r="BY156" s="186">
        <v>8600</v>
      </c>
      <c r="BZ156" s="186">
        <v>77102</v>
      </c>
      <c r="CA156" s="186"/>
      <c r="CB156" s="186">
        <v>54300</v>
      </c>
      <c r="CC156" s="186">
        <v>151770</v>
      </c>
      <c r="CD156" s="186">
        <v>142380</v>
      </c>
      <c r="CE156" s="186">
        <v>138880</v>
      </c>
      <c r="CF156" s="184">
        <v>93530</v>
      </c>
      <c r="CG156" s="186"/>
      <c r="CH156" s="186">
        <v>45850</v>
      </c>
      <c r="CI156" s="186">
        <v>90790</v>
      </c>
      <c r="CJ156" s="184">
        <v>62026</v>
      </c>
      <c r="CK156" s="186">
        <v>300200</v>
      </c>
      <c r="CL156" s="184">
        <v>61000</v>
      </c>
      <c r="CM156" s="184">
        <v>256134</v>
      </c>
    </row>
    <row r="157" spans="1:91" ht="21" hidden="1">
      <c r="A157" s="120">
        <v>19</v>
      </c>
      <c r="B157" s="220" t="s">
        <v>873</v>
      </c>
      <c r="C157" s="142" t="s">
        <v>477</v>
      </c>
      <c r="D157" s="184"/>
      <c r="E157" s="184"/>
      <c r="F157" s="184"/>
      <c r="G157" s="184"/>
      <c r="H157" s="184"/>
      <c r="I157" s="184"/>
      <c r="J157" s="184"/>
      <c r="K157" s="184"/>
      <c r="L157" s="184"/>
      <c r="M157" s="184"/>
      <c r="N157" s="184"/>
      <c r="O157" s="184"/>
      <c r="P157" s="184"/>
      <c r="Q157" s="184"/>
      <c r="R157" s="184"/>
      <c r="S157" s="184"/>
      <c r="T157" s="184"/>
      <c r="U157" s="184"/>
      <c r="V157" s="184"/>
      <c r="W157" s="184"/>
      <c r="X157" s="184"/>
      <c r="Y157" s="184"/>
      <c r="Z157" s="184"/>
      <c r="AA157" s="184"/>
      <c r="AB157" s="184"/>
      <c r="AC157" s="184"/>
      <c r="AD157" s="184"/>
      <c r="AE157" s="184"/>
      <c r="AF157" s="184"/>
      <c r="AG157" s="184"/>
      <c r="AH157" s="184"/>
      <c r="AI157" s="184"/>
      <c r="AJ157" s="184"/>
      <c r="AK157" s="184"/>
      <c r="AL157" s="184"/>
      <c r="AM157" s="184"/>
      <c r="AN157" s="184"/>
      <c r="AO157" s="184"/>
      <c r="AP157" s="184"/>
      <c r="AQ157" s="184"/>
      <c r="AR157" s="184"/>
      <c r="AS157" s="184"/>
      <c r="AT157" s="184"/>
      <c r="AU157" s="184"/>
      <c r="AV157" s="184"/>
      <c r="AW157" s="184"/>
      <c r="AX157" s="184"/>
      <c r="AY157" s="184"/>
      <c r="AZ157" s="184"/>
      <c r="BA157" s="184"/>
      <c r="BB157" s="184"/>
      <c r="BC157" s="184"/>
      <c r="BD157" s="184"/>
      <c r="BE157" s="184"/>
      <c r="BF157" s="184"/>
      <c r="BG157" s="184"/>
      <c r="BH157" s="184">
        <v>80000</v>
      </c>
      <c r="BI157" s="184"/>
      <c r="BJ157" s="184"/>
      <c r="BK157" s="184"/>
      <c r="BL157" s="184"/>
      <c r="BM157" s="184"/>
      <c r="BN157" s="184"/>
      <c r="BO157" s="184"/>
      <c r="BP157" s="184"/>
      <c r="BQ157" s="184"/>
      <c r="BR157" s="184"/>
      <c r="BS157" s="186">
        <v>15985400</v>
      </c>
      <c r="BT157" s="186"/>
      <c r="BU157" s="186"/>
      <c r="BV157" s="186"/>
      <c r="BW157" s="184"/>
      <c r="BX157" s="184"/>
      <c r="BY157" s="186"/>
      <c r="BZ157" s="186"/>
      <c r="CA157" s="186"/>
      <c r="CB157" s="186"/>
      <c r="CC157" s="186"/>
      <c r="CD157" s="186"/>
      <c r="CE157" s="186"/>
      <c r="CF157" s="186"/>
      <c r="CG157" s="184"/>
      <c r="CH157" s="186"/>
      <c r="CI157" s="186"/>
      <c r="CJ157" s="186"/>
      <c r="CK157" s="186"/>
      <c r="CL157" s="184"/>
      <c r="CM157" s="184"/>
    </row>
    <row r="158" spans="1:91" ht="21" hidden="1">
      <c r="A158" s="120">
        <v>19</v>
      </c>
      <c r="B158" s="220" t="s">
        <v>874</v>
      </c>
      <c r="C158" s="142" t="s">
        <v>478</v>
      </c>
      <c r="D158" s="184"/>
      <c r="E158" s="184"/>
      <c r="F158" s="184"/>
      <c r="G158" s="184"/>
      <c r="H158" s="184"/>
      <c r="I158" s="184">
        <v>18000</v>
      </c>
      <c r="J158" s="184"/>
      <c r="K158" s="184"/>
      <c r="L158" s="184"/>
      <c r="M158" s="184"/>
      <c r="N158" s="184"/>
      <c r="O158" s="184"/>
      <c r="P158" s="184"/>
      <c r="Q158" s="184"/>
      <c r="R158" s="184"/>
      <c r="S158" s="184"/>
      <c r="T158" s="184"/>
      <c r="U158" s="184"/>
      <c r="V158" s="184"/>
      <c r="W158" s="184"/>
      <c r="X158" s="184"/>
      <c r="Y158" s="184"/>
      <c r="Z158" s="184"/>
      <c r="AA158" s="184">
        <v>32500</v>
      </c>
      <c r="AB158" s="184"/>
      <c r="AC158" s="184"/>
      <c r="AD158" s="184"/>
      <c r="AE158" s="184"/>
      <c r="AF158" s="184"/>
      <c r="AG158" s="184"/>
      <c r="AH158" s="184"/>
      <c r="AI158" s="184"/>
      <c r="AJ158" s="184"/>
      <c r="AK158" s="184"/>
      <c r="AL158" s="184"/>
      <c r="AM158" s="184"/>
      <c r="AN158" s="184"/>
      <c r="AO158" s="184"/>
      <c r="AP158" s="184"/>
      <c r="AQ158" s="184"/>
      <c r="AR158" s="184"/>
      <c r="AS158" s="184"/>
      <c r="AT158" s="184"/>
      <c r="AU158" s="184"/>
      <c r="AV158" s="184"/>
      <c r="AW158" s="184"/>
      <c r="AX158" s="184"/>
      <c r="AY158" s="184"/>
      <c r="AZ158" s="184"/>
      <c r="BA158" s="184"/>
      <c r="BB158" s="184"/>
      <c r="BC158" s="184"/>
      <c r="BD158" s="184"/>
      <c r="BE158" s="184"/>
      <c r="BF158" s="184"/>
      <c r="BG158" s="184"/>
      <c r="BH158" s="184">
        <v>3000</v>
      </c>
      <c r="BI158" s="184">
        <v>312575.40000000002</v>
      </c>
      <c r="BJ158" s="184"/>
      <c r="BK158" s="184"/>
      <c r="BL158" s="184"/>
      <c r="BM158" s="184"/>
      <c r="BN158" s="184"/>
      <c r="BO158" s="184"/>
      <c r="BP158" s="184"/>
      <c r="BQ158" s="184"/>
      <c r="BR158" s="184"/>
      <c r="BS158" s="186">
        <v>450000</v>
      </c>
      <c r="BT158" s="186"/>
      <c r="BU158" s="186"/>
      <c r="BV158" s="186"/>
      <c r="BW158" s="186"/>
      <c r="BX158" s="186"/>
      <c r="BY158" s="186">
        <v>7300</v>
      </c>
      <c r="BZ158" s="186"/>
      <c r="CA158" s="186"/>
      <c r="CB158" s="186"/>
      <c r="CC158" s="186"/>
      <c r="CD158" s="186"/>
      <c r="CE158" s="186"/>
      <c r="CF158" s="186"/>
      <c r="CG158" s="186"/>
      <c r="CH158" s="186"/>
      <c r="CI158" s="186"/>
      <c r="CJ158" s="186"/>
      <c r="CK158" s="186"/>
      <c r="CL158" s="186">
        <v>45000</v>
      </c>
      <c r="CM158" s="186"/>
    </row>
    <row r="159" spans="1:91" ht="21" hidden="1">
      <c r="A159" s="120">
        <v>19</v>
      </c>
      <c r="B159" s="220" t="s">
        <v>875</v>
      </c>
      <c r="C159" s="142" t="s">
        <v>479</v>
      </c>
      <c r="D159" s="184">
        <v>10187161.9</v>
      </c>
      <c r="E159" s="184">
        <v>369695.02</v>
      </c>
      <c r="F159" s="184">
        <v>123497.22</v>
      </c>
      <c r="G159" s="184">
        <v>220004.94</v>
      </c>
      <c r="H159" s="184">
        <v>60726.01</v>
      </c>
      <c r="I159" s="184">
        <v>385871.78</v>
      </c>
      <c r="J159" s="184">
        <v>35394.21</v>
      </c>
      <c r="K159" s="184">
        <v>303001.61</v>
      </c>
      <c r="L159" s="184">
        <v>26449</v>
      </c>
      <c r="M159" s="184">
        <v>219227</v>
      </c>
      <c r="N159" s="184">
        <v>238297.79</v>
      </c>
      <c r="O159" s="184">
        <v>8300</v>
      </c>
      <c r="P159" s="184">
        <v>2671987.54</v>
      </c>
      <c r="Q159" s="184">
        <v>34419.71</v>
      </c>
      <c r="R159" s="184">
        <v>73531.600000000006</v>
      </c>
      <c r="S159" s="184">
        <v>101383.5</v>
      </c>
      <c r="T159" s="184">
        <v>33396</v>
      </c>
      <c r="U159" s="184">
        <v>76214.62</v>
      </c>
      <c r="V159" s="184">
        <v>13200</v>
      </c>
      <c r="W159" s="184">
        <v>3700</v>
      </c>
      <c r="X159" s="184">
        <v>2210038.17</v>
      </c>
      <c r="Y159" s="184">
        <v>8800</v>
      </c>
      <c r="Z159" s="184">
        <v>43449.8</v>
      </c>
      <c r="AA159" s="184">
        <v>501466.59</v>
      </c>
      <c r="AB159" s="184">
        <v>11373</v>
      </c>
      <c r="AC159" s="184">
        <v>61247.5</v>
      </c>
      <c r="AD159" s="184">
        <v>3000</v>
      </c>
      <c r="AE159" s="184">
        <v>129215</v>
      </c>
      <c r="AF159" s="184">
        <v>15600</v>
      </c>
      <c r="AG159" s="184"/>
      <c r="AH159" s="184">
        <v>64311.53</v>
      </c>
      <c r="AI159" s="184">
        <v>1164954.99</v>
      </c>
      <c r="AJ159" s="184">
        <v>63749</v>
      </c>
      <c r="AK159" s="184">
        <v>12900</v>
      </c>
      <c r="AL159" s="184">
        <v>854716.79</v>
      </c>
      <c r="AM159" s="184">
        <v>66415.5</v>
      </c>
      <c r="AN159" s="184">
        <v>92494.18</v>
      </c>
      <c r="AO159" s="184">
        <v>389510</v>
      </c>
      <c r="AP159" s="184">
        <v>64046.43</v>
      </c>
      <c r="AQ159" s="184">
        <v>199288.26</v>
      </c>
      <c r="AR159" s="184">
        <v>68145</v>
      </c>
      <c r="AS159" s="184">
        <v>1274362.58</v>
      </c>
      <c r="AT159" s="184">
        <v>40845</v>
      </c>
      <c r="AU159" s="184">
        <v>201349.04</v>
      </c>
      <c r="AV159" s="184">
        <v>160998</v>
      </c>
      <c r="AW159" s="184">
        <v>6032019.5</v>
      </c>
      <c r="AX159" s="184">
        <v>183869.6</v>
      </c>
      <c r="AY159" s="184">
        <v>370991.6</v>
      </c>
      <c r="AZ159" s="184">
        <v>27820.09</v>
      </c>
      <c r="BA159" s="184">
        <v>48550</v>
      </c>
      <c r="BB159" s="184">
        <v>292729.01</v>
      </c>
      <c r="BC159" s="184">
        <v>8745</v>
      </c>
      <c r="BD159" s="184">
        <v>5181552.71</v>
      </c>
      <c r="BE159" s="184">
        <v>272253.88</v>
      </c>
      <c r="BF159" s="184">
        <v>5233</v>
      </c>
      <c r="BG159" s="184">
        <v>24380</v>
      </c>
      <c r="BH159" s="184">
        <v>429041.95</v>
      </c>
      <c r="BI159" s="184">
        <v>200</v>
      </c>
      <c r="BJ159" s="184">
        <v>86067.65</v>
      </c>
      <c r="BK159" s="184">
        <v>14206.02</v>
      </c>
      <c r="BL159" s="184">
        <v>24513</v>
      </c>
      <c r="BM159" s="184">
        <v>760245.85</v>
      </c>
      <c r="BN159" s="184">
        <v>306196.11</v>
      </c>
      <c r="BO159" s="184">
        <v>112428.18</v>
      </c>
      <c r="BP159" s="184">
        <v>412501.74</v>
      </c>
      <c r="BQ159" s="184">
        <v>260976.32</v>
      </c>
      <c r="BR159" s="184">
        <v>40786</v>
      </c>
      <c r="BS159" s="186">
        <v>1604476.84</v>
      </c>
      <c r="BT159" s="186">
        <v>485468.5</v>
      </c>
      <c r="BU159" s="186">
        <v>387682.61</v>
      </c>
      <c r="BV159" s="186">
        <v>1185425.2</v>
      </c>
      <c r="BW159" s="186">
        <v>1296810.53</v>
      </c>
      <c r="BX159" s="186">
        <v>88022.96</v>
      </c>
      <c r="BY159" s="186">
        <v>111777.21</v>
      </c>
      <c r="BZ159" s="186">
        <v>29353</v>
      </c>
      <c r="CA159" s="186">
        <v>409674.52</v>
      </c>
      <c r="CB159" s="186">
        <v>52086</v>
      </c>
      <c r="CC159" s="186">
        <v>1830212.18</v>
      </c>
      <c r="CD159" s="186">
        <v>103742</v>
      </c>
      <c r="CE159" s="186">
        <v>70200</v>
      </c>
      <c r="CF159" s="186">
        <v>128245</v>
      </c>
      <c r="CG159" s="184">
        <v>271379</v>
      </c>
      <c r="CH159" s="184">
        <v>116301.75999999999</v>
      </c>
      <c r="CI159" s="186">
        <v>73873.009999999995</v>
      </c>
      <c r="CJ159" s="186">
        <v>566290.65</v>
      </c>
      <c r="CK159" s="186">
        <v>541989.34</v>
      </c>
      <c r="CL159" s="186">
        <v>14600</v>
      </c>
      <c r="CM159" s="186">
        <v>102982</v>
      </c>
    </row>
    <row r="160" spans="1:91" ht="21" hidden="1">
      <c r="A160" s="120">
        <v>19</v>
      </c>
      <c r="B160" s="220" t="s">
        <v>876</v>
      </c>
      <c r="C160" s="142" t="s">
        <v>480</v>
      </c>
      <c r="D160" s="184">
        <v>226408</v>
      </c>
      <c r="E160" s="184"/>
      <c r="F160" s="184"/>
      <c r="G160" s="184"/>
      <c r="H160" s="184"/>
      <c r="I160" s="184"/>
      <c r="J160" s="184"/>
      <c r="K160" s="184"/>
      <c r="L160" s="184">
        <v>9500</v>
      </c>
      <c r="M160" s="184"/>
      <c r="N160" s="184">
        <v>1800</v>
      </c>
      <c r="O160" s="184"/>
      <c r="P160" s="184"/>
      <c r="Q160" s="184"/>
      <c r="R160" s="184"/>
      <c r="S160" s="184"/>
      <c r="T160" s="184">
        <v>2040</v>
      </c>
      <c r="U160" s="184"/>
      <c r="V160" s="184"/>
      <c r="W160" s="184"/>
      <c r="X160" s="184"/>
      <c r="Y160" s="184"/>
      <c r="Z160" s="184">
        <v>7500</v>
      </c>
      <c r="AA160" s="184"/>
      <c r="AB160" s="184"/>
      <c r="AC160" s="184"/>
      <c r="AD160" s="184"/>
      <c r="AE160" s="184"/>
      <c r="AF160" s="184"/>
      <c r="AG160" s="184"/>
      <c r="AH160" s="184">
        <v>450</v>
      </c>
      <c r="AI160" s="184"/>
      <c r="AJ160" s="184"/>
      <c r="AK160" s="184"/>
      <c r="AL160" s="184"/>
      <c r="AM160" s="184"/>
      <c r="AN160" s="184"/>
      <c r="AO160" s="184"/>
      <c r="AP160" s="184"/>
      <c r="AQ160" s="184"/>
      <c r="AR160" s="184"/>
      <c r="AS160" s="184">
        <v>64100</v>
      </c>
      <c r="AT160" s="184"/>
      <c r="AU160" s="184"/>
      <c r="AV160" s="184">
        <v>35960</v>
      </c>
      <c r="AW160" s="184"/>
      <c r="AX160" s="184"/>
      <c r="AY160" s="184"/>
      <c r="AZ160" s="184"/>
      <c r="BA160" s="184"/>
      <c r="BB160" s="184"/>
      <c r="BC160" s="184"/>
      <c r="BD160" s="184">
        <v>9930</v>
      </c>
      <c r="BE160" s="184"/>
      <c r="BF160" s="184"/>
      <c r="BG160" s="184">
        <v>7639</v>
      </c>
      <c r="BH160" s="184"/>
      <c r="BI160" s="184"/>
      <c r="BJ160" s="184"/>
      <c r="BK160" s="184"/>
      <c r="BL160" s="184"/>
      <c r="BM160" s="184"/>
      <c r="BN160" s="184"/>
      <c r="BO160" s="184"/>
      <c r="BP160" s="184"/>
      <c r="BQ160" s="184"/>
      <c r="BR160" s="184"/>
      <c r="BS160" s="186"/>
      <c r="BT160" s="186"/>
      <c r="BU160" s="186"/>
      <c r="BV160" s="186">
        <v>8</v>
      </c>
      <c r="BW160" s="186"/>
      <c r="BX160" s="186"/>
      <c r="BY160" s="186"/>
      <c r="BZ160" s="186"/>
      <c r="CA160" s="186"/>
      <c r="CB160" s="186"/>
      <c r="CC160" s="186"/>
      <c r="CD160" s="186"/>
      <c r="CE160" s="186">
        <v>8</v>
      </c>
      <c r="CF160" s="186"/>
      <c r="CG160" s="186"/>
      <c r="CH160" s="186"/>
      <c r="CI160" s="186"/>
      <c r="CJ160" s="186"/>
      <c r="CK160" s="186"/>
      <c r="CL160" s="186"/>
      <c r="CM160" s="186"/>
    </row>
    <row r="161" spans="1:91" ht="21" hidden="1">
      <c r="A161" s="120">
        <v>19</v>
      </c>
      <c r="B161" s="220" t="s">
        <v>877</v>
      </c>
      <c r="C161" s="142" t="s">
        <v>1238</v>
      </c>
      <c r="D161" s="184"/>
      <c r="E161" s="184"/>
      <c r="F161" s="184"/>
      <c r="G161" s="184"/>
      <c r="H161" s="184"/>
      <c r="I161" s="184"/>
      <c r="J161" s="184"/>
      <c r="K161" s="184"/>
      <c r="L161" s="184"/>
      <c r="M161" s="184"/>
      <c r="N161" s="184"/>
      <c r="O161" s="184"/>
      <c r="P161" s="184"/>
      <c r="Q161" s="184"/>
      <c r="R161" s="184"/>
      <c r="S161" s="184"/>
      <c r="T161" s="184"/>
      <c r="U161" s="184"/>
      <c r="V161" s="184"/>
      <c r="W161" s="184"/>
      <c r="X161" s="184"/>
      <c r="Y161" s="184"/>
      <c r="Z161" s="184"/>
      <c r="AA161" s="184"/>
      <c r="AB161" s="184"/>
      <c r="AC161" s="184"/>
      <c r="AD161" s="184"/>
      <c r="AE161" s="184"/>
      <c r="AF161" s="184"/>
      <c r="AG161" s="184"/>
      <c r="AH161" s="184"/>
      <c r="AI161" s="184"/>
      <c r="AJ161" s="184">
        <v>27000</v>
      </c>
      <c r="AK161" s="184"/>
      <c r="AL161" s="184"/>
      <c r="AM161" s="184"/>
      <c r="AN161" s="184"/>
      <c r="AO161" s="184"/>
      <c r="AP161" s="184"/>
      <c r="AQ161" s="184"/>
      <c r="AR161" s="184"/>
      <c r="AS161" s="184"/>
      <c r="AT161" s="184"/>
      <c r="AU161" s="184"/>
      <c r="AV161" s="184"/>
      <c r="AW161" s="184"/>
      <c r="AX161" s="184"/>
      <c r="AY161" s="184"/>
      <c r="AZ161" s="184"/>
      <c r="BA161" s="184"/>
      <c r="BB161" s="184"/>
      <c r="BC161" s="184"/>
      <c r="BD161" s="184"/>
      <c r="BE161" s="184"/>
      <c r="BF161" s="184"/>
      <c r="BG161" s="184"/>
      <c r="BH161" s="184"/>
      <c r="BI161" s="184"/>
      <c r="BJ161" s="184"/>
      <c r="BK161" s="184"/>
      <c r="BL161" s="184"/>
      <c r="BM161" s="184"/>
      <c r="BN161" s="184"/>
      <c r="BO161" s="184"/>
      <c r="BP161" s="184"/>
      <c r="BQ161" s="184"/>
      <c r="BR161" s="184"/>
      <c r="BS161" s="186"/>
      <c r="BT161" s="186"/>
      <c r="BU161" s="186"/>
      <c r="BV161" s="186"/>
      <c r="BW161" s="186"/>
      <c r="BX161" s="186"/>
      <c r="BY161" s="186"/>
      <c r="BZ161" s="186"/>
      <c r="CA161" s="186"/>
      <c r="CB161" s="186"/>
      <c r="CC161" s="186"/>
      <c r="CD161" s="186"/>
      <c r="CE161" s="186"/>
      <c r="CF161" s="186"/>
      <c r="CG161" s="186"/>
      <c r="CH161" s="186"/>
      <c r="CI161" s="186"/>
      <c r="CJ161" s="186"/>
      <c r="CK161" s="186"/>
      <c r="CL161" s="186"/>
      <c r="CM161" s="186"/>
    </row>
    <row r="162" spans="1:91" ht="21" hidden="1">
      <c r="A162" s="120">
        <v>19</v>
      </c>
      <c r="B162" s="220" t="s">
        <v>878</v>
      </c>
      <c r="C162" s="142" t="s">
        <v>1239</v>
      </c>
      <c r="D162" s="184"/>
      <c r="E162" s="184"/>
      <c r="F162" s="184"/>
      <c r="G162" s="184"/>
      <c r="H162" s="184"/>
      <c r="I162" s="184"/>
      <c r="J162" s="184"/>
      <c r="K162" s="184"/>
      <c r="L162" s="184"/>
      <c r="M162" s="184"/>
      <c r="N162" s="184"/>
      <c r="O162" s="184"/>
      <c r="P162" s="184"/>
      <c r="Q162" s="184"/>
      <c r="R162" s="184"/>
      <c r="S162" s="184"/>
      <c r="T162" s="184"/>
      <c r="U162" s="184"/>
      <c r="V162" s="184"/>
      <c r="W162" s="184"/>
      <c r="X162" s="184">
        <v>157989.6</v>
      </c>
      <c r="Y162" s="184"/>
      <c r="Z162" s="184"/>
      <c r="AA162" s="184"/>
      <c r="AB162" s="184"/>
      <c r="AC162" s="184"/>
      <c r="AD162" s="184"/>
      <c r="AE162" s="184"/>
      <c r="AF162" s="184"/>
      <c r="AG162" s="184"/>
      <c r="AH162" s="184"/>
      <c r="AI162" s="184"/>
      <c r="AJ162" s="184"/>
      <c r="AK162" s="184"/>
      <c r="AL162" s="184"/>
      <c r="AM162" s="184"/>
      <c r="AN162" s="184"/>
      <c r="AO162" s="184"/>
      <c r="AP162" s="184"/>
      <c r="AQ162" s="184"/>
      <c r="AR162" s="184"/>
      <c r="AS162" s="184"/>
      <c r="AT162" s="184"/>
      <c r="AU162" s="184"/>
      <c r="AV162" s="184"/>
      <c r="AW162" s="184"/>
      <c r="AX162" s="184"/>
      <c r="AY162" s="184"/>
      <c r="AZ162" s="184"/>
      <c r="BA162" s="184"/>
      <c r="BB162" s="184"/>
      <c r="BC162" s="184"/>
      <c r="BD162" s="184"/>
      <c r="BE162" s="184"/>
      <c r="BF162" s="184"/>
      <c r="BG162" s="184"/>
      <c r="BH162" s="184"/>
      <c r="BI162" s="184"/>
      <c r="BJ162" s="184"/>
      <c r="BK162" s="184"/>
      <c r="BL162" s="184"/>
      <c r="BM162" s="184"/>
      <c r="BN162" s="184"/>
      <c r="BO162" s="184"/>
      <c r="BP162" s="184"/>
      <c r="BQ162" s="184"/>
      <c r="BR162" s="184"/>
      <c r="BS162" s="184"/>
      <c r="BT162" s="184"/>
      <c r="BU162" s="186"/>
      <c r="BV162" s="184"/>
      <c r="BW162" s="184"/>
      <c r="BX162" s="184"/>
      <c r="BY162" s="184"/>
      <c r="BZ162" s="186"/>
      <c r="CA162" s="184"/>
      <c r="CB162" s="184"/>
      <c r="CC162" s="184"/>
      <c r="CD162" s="184"/>
      <c r="CE162" s="184"/>
      <c r="CF162" s="186"/>
      <c r="CG162" s="186"/>
      <c r="CH162" s="184"/>
      <c r="CI162" s="184"/>
      <c r="CJ162" s="186"/>
      <c r="CK162" s="184"/>
      <c r="CL162" s="184"/>
      <c r="CM162" s="184"/>
    </row>
    <row r="163" spans="1:91" ht="21" hidden="1">
      <c r="A163" s="120">
        <v>19</v>
      </c>
      <c r="B163" s="220" t="s">
        <v>879</v>
      </c>
      <c r="C163" s="142" t="s">
        <v>1240</v>
      </c>
      <c r="D163" s="184"/>
      <c r="E163" s="184"/>
      <c r="F163" s="184"/>
      <c r="G163" s="184">
        <v>49500</v>
      </c>
      <c r="H163" s="184"/>
      <c r="I163" s="184"/>
      <c r="J163" s="184"/>
      <c r="K163" s="184">
        <v>2046100</v>
      </c>
      <c r="L163" s="184"/>
      <c r="M163" s="184"/>
      <c r="N163" s="184"/>
      <c r="O163" s="184"/>
      <c r="P163" s="184"/>
      <c r="Q163" s="184">
        <v>978500</v>
      </c>
      <c r="R163" s="184">
        <v>100000</v>
      </c>
      <c r="S163" s="184">
        <v>2498000</v>
      </c>
      <c r="T163" s="184"/>
      <c r="U163" s="184">
        <v>830000</v>
      </c>
      <c r="V163" s="184"/>
      <c r="W163" s="184"/>
      <c r="X163" s="184"/>
      <c r="Y163" s="184">
        <v>3146885</v>
      </c>
      <c r="Z163" s="184">
        <v>6740085</v>
      </c>
      <c r="AA163" s="184">
        <v>8294332.1399999997</v>
      </c>
      <c r="AB163" s="184"/>
      <c r="AC163" s="184">
        <v>799585</v>
      </c>
      <c r="AD163" s="184">
        <v>3519185</v>
      </c>
      <c r="AE163" s="184">
        <v>449685</v>
      </c>
      <c r="AF163" s="184">
        <v>449685</v>
      </c>
      <c r="AG163" s="184">
        <v>449685</v>
      </c>
      <c r="AH163" s="184">
        <v>2164685</v>
      </c>
      <c r="AI163" s="184">
        <v>7021285</v>
      </c>
      <c r="AJ163" s="184">
        <v>449685</v>
      </c>
      <c r="AK163" s="184">
        <v>9094775.4800000004</v>
      </c>
      <c r="AL163" s="184"/>
      <c r="AM163" s="184">
        <v>899250</v>
      </c>
      <c r="AN163" s="184"/>
      <c r="AO163" s="184"/>
      <c r="AP163" s="184"/>
      <c r="AQ163" s="184"/>
      <c r="AR163" s="184"/>
      <c r="AS163" s="184"/>
      <c r="AT163" s="184"/>
      <c r="AU163" s="184"/>
      <c r="AV163" s="184"/>
      <c r="AW163" s="184"/>
      <c r="AX163" s="184"/>
      <c r="AY163" s="184">
        <v>2058608.83</v>
      </c>
      <c r="AZ163" s="184">
        <v>1038911</v>
      </c>
      <c r="BA163" s="184">
        <v>75000</v>
      </c>
      <c r="BB163" s="184"/>
      <c r="BC163" s="184"/>
      <c r="BD163" s="184"/>
      <c r="BE163" s="184"/>
      <c r="BF163" s="184">
        <v>4206200</v>
      </c>
      <c r="BG163" s="184"/>
      <c r="BH163" s="184"/>
      <c r="BI163" s="184">
        <v>2388500</v>
      </c>
      <c r="BJ163" s="184"/>
      <c r="BK163" s="184">
        <v>0</v>
      </c>
      <c r="BL163" s="184"/>
      <c r="BM163" s="184"/>
      <c r="BN163" s="184">
        <v>2528400</v>
      </c>
      <c r="BO163" s="184">
        <v>1838000</v>
      </c>
      <c r="BP163" s="184">
        <v>1732500</v>
      </c>
      <c r="BQ163" s="184">
        <v>1905400</v>
      </c>
      <c r="BR163" s="184"/>
      <c r="BS163" s="184"/>
      <c r="BT163" s="184"/>
      <c r="BU163" s="186"/>
      <c r="BV163" s="184"/>
      <c r="BW163" s="184">
        <v>644700</v>
      </c>
      <c r="BX163" s="184"/>
      <c r="BY163" s="184"/>
      <c r="BZ163" s="184"/>
      <c r="CA163" s="184"/>
      <c r="CB163" s="184"/>
      <c r="CC163" s="184"/>
      <c r="CD163" s="184">
        <v>1054380</v>
      </c>
      <c r="CE163" s="184"/>
      <c r="CF163" s="184">
        <v>1379900</v>
      </c>
      <c r="CG163" s="184">
        <v>3322000</v>
      </c>
      <c r="CH163" s="186">
        <v>449400</v>
      </c>
      <c r="CI163" s="184"/>
      <c r="CJ163" s="184"/>
      <c r="CK163" s="184"/>
      <c r="CL163" s="184"/>
      <c r="CM163" s="186"/>
    </row>
    <row r="164" spans="1:91" ht="21" hidden="1">
      <c r="A164" s="120">
        <v>19</v>
      </c>
      <c r="B164" s="220" t="s">
        <v>880</v>
      </c>
      <c r="C164" s="142" t="s">
        <v>1241</v>
      </c>
      <c r="D164" s="184">
        <v>255000</v>
      </c>
      <c r="E164" s="184">
        <v>1507000</v>
      </c>
      <c r="F164" s="184">
        <v>59950</v>
      </c>
      <c r="G164" s="184"/>
      <c r="H164" s="184">
        <v>5000</v>
      </c>
      <c r="I164" s="184">
        <v>1162823</v>
      </c>
      <c r="J164" s="184">
        <v>5000</v>
      </c>
      <c r="K164" s="184"/>
      <c r="L164" s="184"/>
      <c r="M164" s="184">
        <v>50000</v>
      </c>
      <c r="N164" s="184">
        <v>75060</v>
      </c>
      <c r="O164" s="184">
        <v>3500000</v>
      </c>
      <c r="P164" s="184">
        <v>720002.05</v>
      </c>
      <c r="Q164" s="184"/>
      <c r="R164" s="184">
        <v>2029000</v>
      </c>
      <c r="S164" s="184"/>
      <c r="T164" s="184">
        <v>4800</v>
      </c>
      <c r="U164" s="184"/>
      <c r="V164" s="184">
        <v>5000</v>
      </c>
      <c r="W164" s="184"/>
      <c r="X164" s="184"/>
      <c r="Y164" s="184">
        <v>59000</v>
      </c>
      <c r="Z164" s="184">
        <v>110509</v>
      </c>
      <c r="AA164" s="184">
        <v>144160</v>
      </c>
      <c r="AB164" s="184">
        <v>2084080</v>
      </c>
      <c r="AC164" s="184">
        <v>22000</v>
      </c>
      <c r="AD164" s="184">
        <v>120530</v>
      </c>
      <c r="AE164" s="184">
        <v>530000</v>
      </c>
      <c r="AF164" s="184">
        <v>64370</v>
      </c>
      <c r="AG164" s="184">
        <v>136785</v>
      </c>
      <c r="AH164" s="184">
        <v>485107.07</v>
      </c>
      <c r="AI164" s="184">
        <v>578000</v>
      </c>
      <c r="AJ164" s="184"/>
      <c r="AK164" s="184">
        <v>4335</v>
      </c>
      <c r="AL164" s="184">
        <v>3981432</v>
      </c>
      <c r="AM164" s="184"/>
      <c r="AN164" s="184"/>
      <c r="AO164" s="184"/>
      <c r="AP164" s="184">
        <v>592999.02</v>
      </c>
      <c r="AQ164" s="184">
        <v>54790</v>
      </c>
      <c r="AR164" s="184"/>
      <c r="AS164" s="184">
        <v>158950</v>
      </c>
      <c r="AT164" s="184"/>
      <c r="AU164" s="184"/>
      <c r="AV164" s="184">
        <v>168780</v>
      </c>
      <c r="AW164" s="184"/>
      <c r="AX164" s="184">
        <v>13000</v>
      </c>
      <c r="AY164" s="184">
        <v>120061</v>
      </c>
      <c r="AZ164" s="184">
        <v>112390</v>
      </c>
      <c r="BA164" s="184"/>
      <c r="BB164" s="184">
        <v>900578</v>
      </c>
      <c r="BC164" s="184">
        <v>48990</v>
      </c>
      <c r="BD164" s="184">
        <v>2500000</v>
      </c>
      <c r="BE164" s="184"/>
      <c r="BF164" s="184"/>
      <c r="BG164" s="184"/>
      <c r="BH164" s="184"/>
      <c r="BI164" s="184"/>
      <c r="BJ164" s="184"/>
      <c r="BK164" s="184"/>
      <c r="BL164" s="184"/>
      <c r="BM164" s="184"/>
      <c r="BN164" s="184"/>
      <c r="BO164" s="184"/>
      <c r="BP164" s="184"/>
      <c r="BQ164" s="184"/>
      <c r="BR164" s="184"/>
      <c r="BS164" s="186">
        <v>790150</v>
      </c>
      <c r="BT164" s="184"/>
      <c r="BU164" s="184"/>
      <c r="BV164" s="186">
        <v>170792</v>
      </c>
      <c r="BW164" s="184"/>
      <c r="BX164" s="184">
        <v>51800</v>
      </c>
      <c r="BY164" s="184">
        <v>24200</v>
      </c>
      <c r="BZ164" s="184">
        <v>33525</v>
      </c>
      <c r="CA164" s="184">
        <v>5000</v>
      </c>
      <c r="CB164" s="184">
        <v>27450</v>
      </c>
      <c r="CC164" s="184">
        <v>152225</v>
      </c>
      <c r="CD164" s="184">
        <v>22200</v>
      </c>
      <c r="CE164" s="186"/>
      <c r="CF164" s="184">
        <v>23012</v>
      </c>
      <c r="CG164" s="184"/>
      <c r="CH164" s="184"/>
      <c r="CI164" s="186">
        <v>350000</v>
      </c>
      <c r="CJ164" s="184">
        <v>2558.4</v>
      </c>
      <c r="CK164" s="184">
        <v>53600</v>
      </c>
      <c r="CL164" s="186"/>
      <c r="CM164" s="184">
        <v>13710</v>
      </c>
    </row>
    <row r="165" spans="1:91" ht="21" hidden="1">
      <c r="A165" s="120">
        <v>19</v>
      </c>
      <c r="B165" s="220" t="s">
        <v>881</v>
      </c>
      <c r="C165" s="142" t="s">
        <v>1242</v>
      </c>
      <c r="D165" s="184"/>
      <c r="E165" s="184"/>
      <c r="F165" s="184">
        <v>49500</v>
      </c>
      <c r="G165" s="184"/>
      <c r="H165" s="184"/>
      <c r="I165" s="184"/>
      <c r="J165" s="184"/>
      <c r="K165" s="184"/>
      <c r="L165" s="184"/>
      <c r="M165" s="184"/>
      <c r="N165" s="184">
        <v>66392189</v>
      </c>
      <c r="O165" s="184">
        <v>49500</v>
      </c>
      <c r="P165" s="184"/>
      <c r="Q165" s="184"/>
      <c r="R165" s="184">
        <v>1023500</v>
      </c>
      <c r="S165" s="184"/>
      <c r="T165" s="184">
        <v>148500</v>
      </c>
      <c r="U165" s="184"/>
      <c r="V165" s="184"/>
      <c r="W165" s="184"/>
      <c r="X165" s="184"/>
      <c r="Y165" s="184"/>
      <c r="Z165" s="184"/>
      <c r="AA165" s="184"/>
      <c r="AB165" s="184"/>
      <c r="AC165" s="184"/>
      <c r="AD165" s="184"/>
      <c r="AE165" s="184">
        <v>16406100</v>
      </c>
      <c r="AF165" s="184"/>
      <c r="AG165" s="184"/>
      <c r="AH165" s="184"/>
      <c r="AI165" s="184"/>
      <c r="AJ165" s="184"/>
      <c r="AK165" s="184"/>
      <c r="AL165" s="184"/>
      <c r="AM165" s="184"/>
      <c r="AN165" s="184"/>
      <c r="AO165" s="184"/>
      <c r="AP165" s="184"/>
      <c r="AQ165" s="184">
        <v>150000</v>
      </c>
      <c r="AR165" s="184">
        <v>2839500</v>
      </c>
      <c r="AS165" s="184"/>
      <c r="AT165" s="184"/>
      <c r="AU165" s="184"/>
      <c r="AV165" s="184"/>
      <c r="AW165" s="184"/>
      <c r="AX165" s="184"/>
      <c r="AY165" s="184"/>
      <c r="AZ165" s="184"/>
      <c r="BA165" s="184"/>
      <c r="BB165" s="184"/>
      <c r="BC165" s="184"/>
      <c r="BD165" s="184"/>
      <c r="BE165" s="184">
        <v>75944300</v>
      </c>
      <c r="BF165" s="184"/>
      <c r="BG165" s="184">
        <v>3671630.84</v>
      </c>
      <c r="BH165" s="184"/>
      <c r="BI165" s="184"/>
      <c r="BJ165" s="184">
        <v>7386969.6900000004</v>
      </c>
      <c r="BK165" s="184">
        <v>1445000</v>
      </c>
      <c r="BL165" s="184">
        <v>899500</v>
      </c>
      <c r="BM165" s="184"/>
      <c r="BN165" s="184"/>
      <c r="BO165" s="184"/>
      <c r="BP165" s="184"/>
      <c r="BQ165" s="184"/>
      <c r="BR165" s="184"/>
      <c r="BS165" s="186"/>
      <c r="BT165" s="186">
        <v>6574300</v>
      </c>
      <c r="BU165" s="186"/>
      <c r="BV165" s="186"/>
      <c r="BW165" s="186"/>
      <c r="BX165" s="186">
        <v>1747400</v>
      </c>
      <c r="BY165" s="186">
        <v>516820</v>
      </c>
      <c r="BZ165" s="186">
        <v>1695000</v>
      </c>
      <c r="CA165" s="186">
        <v>1742328</v>
      </c>
      <c r="CB165" s="186"/>
      <c r="CC165" s="186">
        <v>1798800</v>
      </c>
      <c r="CD165" s="186"/>
      <c r="CE165" s="186"/>
      <c r="CF165" s="186"/>
      <c r="CG165" s="186"/>
      <c r="CH165" s="186"/>
      <c r="CI165" s="186"/>
      <c r="CJ165" s="186"/>
      <c r="CK165" s="186"/>
      <c r="CL165" s="186">
        <v>841050</v>
      </c>
      <c r="CM165" s="186"/>
    </row>
    <row r="166" spans="1:91" ht="21" hidden="1">
      <c r="A166" s="120">
        <v>19</v>
      </c>
      <c r="B166" s="220" t="s">
        <v>882</v>
      </c>
      <c r="C166" s="142" t="s">
        <v>1243</v>
      </c>
      <c r="D166" s="184">
        <v>4153340</v>
      </c>
      <c r="E166" s="184">
        <v>2990950</v>
      </c>
      <c r="F166" s="184">
        <v>1141837</v>
      </c>
      <c r="G166" s="184">
        <v>3179387</v>
      </c>
      <c r="H166" s="184">
        <v>961082.87</v>
      </c>
      <c r="I166" s="184">
        <v>3049178.28</v>
      </c>
      <c r="J166" s="184">
        <v>6082539</v>
      </c>
      <c r="K166" s="184">
        <v>6532164</v>
      </c>
      <c r="L166" s="184">
        <v>3840420.5</v>
      </c>
      <c r="M166" s="184">
        <v>1873753</v>
      </c>
      <c r="N166" s="184">
        <v>4887248.33</v>
      </c>
      <c r="O166" s="184">
        <v>1625153</v>
      </c>
      <c r="P166" s="184">
        <v>248710</v>
      </c>
      <c r="Q166" s="184">
        <v>2382392.25</v>
      </c>
      <c r="R166" s="184">
        <v>3462805.36</v>
      </c>
      <c r="S166" s="184">
        <v>6480231.3600000003</v>
      </c>
      <c r="T166" s="184">
        <v>966963.83</v>
      </c>
      <c r="U166" s="184">
        <v>2732146</v>
      </c>
      <c r="V166" s="184">
        <v>2181523.4900000002</v>
      </c>
      <c r="W166" s="184">
        <v>1728700</v>
      </c>
      <c r="X166" s="184">
        <v>14500</v>
      </c>
      <c r="Y166" s="184">
        <v>2256266.3199999998</v>
      </c>
      <c r="Z166" s="184">
        <v>2225046</v>
      </c>
      <c r="AA166" s="184">
        <v>2212302</v>
      </c>
      <c r="AB166" s="184">
        <v>1790438.29</v>
      </c>
      <c r="AC166" s="184">
        <v>1798243.3</v>
      </c>
      <c r="AD166" s="184">
        <v>2396563</v>
      </c>
      <c r="AE166" s="184">
        <v>6827760.29</v>
      </c>
      <c r="AF166" s="184">
        <v>1543383.29</v>
      </c>
      <c r="AG166" s="184">
        <v>2361276</v>
      </c>
      <c r="AH166" s="184">
        <v>3160984.89</v>
      </c>
      <c r="AI166" s="184">
        <v>5337532.29</v>
      </c>
      <c r="AJ166" s="184">
        <v>2165187.29</v>
      </c>
      <c r="AK166" s="184">
        <v>1477614</v>
      </c>
      <c r="AL166" s="184"/>
      <c r="AM166" s="184">
        <v>2298032.14</v>
      </c>
      <c r="AN166" s="184">
        <v>1706731.65</v>
      </c>
      <c r="AO166" s="184">
        <v>3880711.21</v>
      </c>
      <c r="AP166" s="184">
        <v>3308888</v>
      </c>
      <c r="AQ166" s="184">
        <v>2479912.79</v>
      </c>
      <c r="AR166" s="184">
        <v>1172763</v>
      </c>
      <c r="AS166" s="184">
        <v>167933.2</v>
      </c>
      <c r="AT166" s="184">
        <v>2065281</v>
      </c>
      <c r="AU166" s="184">
        <v>2200645.5699999998</v>
      </c>
      <c r="AV166" s="184">
        <v>4719616</v>
      </c>
      <c r="AW166" s="184">
        <v>2129869.06</v>
      </c>
      <c r="AX166" s="184">
        <v>1540399.22</v>
      </c>
      <c r="AY166" s="184">
        <v>2063592.34</v>
      </c>
      <c r="AZ166" s="184">
        <v>2025527.8</v>
      </c>
      <c r="BA166" s="184">
        <v>1687876.87</v>
      </c>
      <c r="BB166" s="184">
        <v>194534</v>
      </c>
      <c r="BC166" s="184">
        <v>1913811.61</v>
      </c>
      <c r="BD166" s="184">
        <v>192440</v>
      </c>
      <c r="BE166" s="184">
        <v>9699323.3699999992</v>
      </c>
      <c r="BF166" s="184">
        <v>2245584.5099999998</v>
      </c>
      <c r="BG166" s="184">
        <v>4333007</v>
      </c>
      <c r="BH166" s="184">
        <v>13051167.01</v>
      </c>
      <c r="BI166" s="184">
        <v>743750</v>
      </c>
      <c r="BJ166" s="184">
        <v>979716</v>
      </c>
      <c r="BK166" s="184">
        <v>2903939</v>
      </c>
      <c r="BL166" s="184">
        <v>2178850</v>
      </c>
      <c r="BM166" s="184"/>
      <c r="BN166" s="184">
        <v>3449208.57</v>
      </c>
      <c r="BO166" s="184">
        <v>2727900</v>
      </c>
      <c r="BP166" s="184">
        <v>3889830.42</v>
      </c>
      <c r="BQ166" s="184">
        <v>3978052.89</v>
      </c>
      <c r="BR166" s="184">
        <v>2513755.48</v>
      </c>
      <c r="BS166" s="184"/>
      <c r="BT166" s="184">
        <v>4458775</v>
      </c>
      <c r="BU166" s="184">
        <v>8631602</v>
      </c>
      <c r="BV166" s="184">
        <v>251680</v>
      </c>
      <c r="BW166" s="184">
        <v>639623</v>
      </c>
      <c r="BX166" s="184">
        <v>4088114.84</v>
      </c>
      <c r="BY166" s="184">
        <v>10288669.23</v>
      </c>
      <c r="BZ166" s="184">
        <v>2611973</v>
      </c>
      <c r="CA166" s="184">
        <v>2158440</v>
      </c>
      <c r="CB166" s="184">
        <v>3550127</v>
      </c>
      <c r="CC166" s="184">
        <v>3912952</v>
      </c>
      <c r="CD166" s="184">
        <v>6890702.7400000002</v>
      </c>
      <c r="CE166" s="184">
        <v>3819705</v>
      </c>
      <c r="CF166" s="184">
        <v>6930923.8399999999</v>
      </c>
      <c r="CG166" s="184">
        <v>1824301</v>
      </c>
      <c r="CH166" s="184">
        <v>2328141</v>
      </c>
      <c r="CI166" s="184">
        <v>2841817.85</v>
      </c>
      <c r="CJ166" s="184">
        <v>2593845</v>
      </c>
      <c r="CK166" s="186">
        <v>6829098</v>
      </c>
      <c r="CL166" s="184">
        <v>1711179</v>
      </c>
      <c r="CM166" s="184">
        <v>1857860</v>
      </c>
    </row>
    <row r="167" spans="1:91" ht="21" hidden="1">
      <c r="A167" s="120">
        <v>19</v>
      </c>
      <c r="B167" s="220" t="s">
        <v>883</v>
      </c>
      <c r="C167" s="142" t="s">
        <v>1244</v>
      </c>
      <c r="D167" s="184"/>
      <c r="E167" s="184"/>
      <c r="F167" s="184"/>
      <c r="G167" s="184"/>
      <c r="H167" s="184"/>
      <c r="I167" s="184"/>
      <c r="J167" s="184"/>
      <c r="K167" s="184"/>
      <c r="L167" s="184"/>
      <c r="M167" s="184"/>
      <c r="N167" s="184"/>
      <c r="O167" s="184"/>
      <c r="P167" s="184"/>
      <c r="Q167" s="184"/>
      <c r="R167" s="184"/>
      <c r="S167" s="184"/>
      <c r="T167" s="184"/>
      <c r="U167" s="184"/>
      <c r="V167" s="184"/>
      <c r="W167" s="184"/>
      <c r="X167" s="184"/>
      <c r="Y167" s="184"/>
      <c r="Z167" s="184"/>
      <c r="AA167" s="184"/>
      <c r="AB167" s="184"/>
      <c r="AC167" s="184"/>
      <c r="AD167" s="184"/>
      <c r="AE167" s="184"/>
      <c r="AF167" s="184"/>
      <c r="AG167" s="184"/>
      <c r="AH167" s="184"/>
      <c r="AI167" s="184"/>
      <c r="AJ167" s="184"/>
      <c r="AK167" s="184">
        <v>20000</v>
      </c>
      <c r="AL167" s="184"/>
      <c r="AM167" s="184"/>
      <c r="AN167" s="184"/>
      <c r="AO167" s="184"/>
      <c r="AP167" s="184"/>
      <c r="AQ167" s="184"/>
      <c r="AR167" s="184"/>
      <c r="AS167" s="184"/>
      <c r="AT167" s="184"/>
      <c r="AU167" s="184"/>
      <c r="AV167" s="184"/>
      <c r="AW167" s="184"/>
      <c r="AX167" s="184"/>
      <c r="AY167" s="184"/>
      <c r="AZ167" s="184"/>
      <c r="BA167" s="184"/>
      <c r="BB167" s="184"/>
      <c r="BC167" s="184"/>
      <c r="BD167" s="184"/>
      <c r="BE167" s="184"/>
      <c r="BF167" s="184"/>
      <c r="BG167" s="184"/>
      <c r="BH167" s="184"/>
      <c r="BI167" s="184">
        <v>19389.810000000001</v>
      </c>
      <c r="BJ167" s="184"/>
      <c r="BK167" s="184"/>
      <c r="BL167" s="184"/>
      <c r="BM167" s="184"/>
      <c r="BN167" s="184"/>
      <c r="BO167" s="184"/>
      <c r="BP167" s="184"/>
      <c r="BQ167" s="184"/>
      <c r="BR167" s="184"/>
      <c r="BS167" s="184"/>
      <c r="BT167" s="184"/>
      <c r="BU167" s="184"/>
      <c r="BV167" s="184"/>
      <c r="BW167" s="184"/>
      <c r="BX167" s="184"/>
      <c r="BY167" s="184">
        <v>93240</v>
      </c>
      <c r="BZ167" s="184"/>
      <c r="CA167" s="184"/>
      <c r="CB167" s="184"/>
      <c r="CC167" s="184"/>
      <c r="CD167" s="184"/>
      <c r="CE167" s="184"/>
      <c r="CF167" s="184"/>
      <c r="CG167" s="184"/>
      <c r="CH167" s="184"/>
      <c r="CI167" s="184"/>
      <c r="CJ167" s="184"/>
      <c r="CK167" s="184"/>
      <c r="CL167" s="184"/>
      <c r="CM167" s="184"/>
    </row>
    <row r="168" spans="1:91" ht="21" hidden="1">
      <c r="A168" s="120">
        <v>19</v>
      </c>
      <c r="B168" s="220" t="s">
        <v>884</v>
      </c>
      <c r="C168" s="142" t="s">
        <v>1245</v>
      </c>
      <c r="D168" s="184"/>
      <c r="E168" s="184">
        <v>503726</v>
      </c>
      <c r="F168" s="184"/>
      <c r="G168" s="184"/>
      <c r="H168" s="184"/>
      <c r="I168" s="184"/>
      <c r="J168" s="184"/>
      <c r="K168" s="184"/>
      <c r="L168" s="184"/>
      <c r="M168" s="184"/>
      <c r="N168" s="184"/>
      <c r="O168" s="184"/>
      <c r="P168" s="184"/>
      <c r="Q168" s="184"/>
      <c r="R168" s="184"/>
      <c r="S168" s="184"/>
      <c r="T168" s="184"/>
      <c r="U168" s="184"/>
      <c r="V168" s="184"/>
      <c r="W168" s="184"/>
      <c r="X168" s="184"/>
      <c r="Y168" s="184"/>
      <c r="Z168" s="184"/>
      <c r="AA168" s="184"/>
      <c r="AB168" s="184"/>
      <c r="AC168" s="184"/>
      <c r="AD168" s="184"/>
      <c r="AE168" s="184">
        <v>58317.29</v>
      </c>
      <c r="AF168" s="184"/>
      <c r="AG168" s="184"/>
      <c r="AH168" s="184"/>
      <c r="AI168" s="184"/>
      <c r="AJ168" s="184">
        <v>8600</v>
      </c>
      <c r="AK168" s="184"/>
      <c r="AL168" s="184"/>
      <c r="AM168" s="184"/>
      <c r="AN168" s="184"/>
      <c r="AO168" s="184"/>
      <c r="AP168" s="184"/>
      <c r="AQ168" s="184"/>
      <c r="AR168" s="184"/>
      <c r="AS168" s="184"/>
      <c r="AT168" s="184"/>
      <c r="AU168" s="184">
        <v>11472</v>
      </c>
      <c r="AV168" s="184"/>
      <c r="AW168" s="184"/>
      <c r="AX168" s="184"/>
      <c r="AY168" s="184"/>
      <c r="AZ168" s="184"/>
      <c r="BA168" s="184"/>
      <c r="BB168" s="184"/>
      <c r="BC168" s="184"/>
      <c r="BD168" s="184"/>
      <c r="BE168" s="184"/>
      <c r="BF168" s="184"/>
      <c r="BG168" s="184"/>
      <c r="BH168" s="184"/>
      <c r="BI168" s="184"/>
      <c r="BJ168" s="184"/>
      <c r="BK168" s="184"/>
      <c r="BL168" s="184"/>
      <c r="BM168" s="184"/>
      <c r="BN168" s="184"/>
      <c r="BO168" s="184"/>
      <c r="BP168" s="184"/>
      <c r="BQ168" s="184"/>
      <c r="BR168" s="184"/>
      <c r="BS168" s="184"/>
      <c r="BT168" s="184"/>
      <c r="BU168" s="184"/>
      <c r="BV168" s="184"/>
      <c r="BW168" s="184"/>
      <c r="BX168" s="184"/>
      <c r="BY168" s="184"/>
      <c r="BZ168" s="184"/>
      <c r="CA168" s="184"/>
      <c r="CB168" s="184"/>
      <c r="CC168" s="184"/>
      <c r="CD168" s="184"/>
      <c r="CE168" s="184"/>
      <c r="CF168" s="184"/>
      <c r="CG168" s="184"/>
      <c r="CH168" s="184"/>
      <c r="CI168" s="184">
        <v>2100</v>
      </c>
      <c r="CJ168" s="184"/>
      <c r="CK168" s="184"/>
      <c r="CL168" s="184"/>
      <c r="CM168" s="184"/>
    </row>
    <row r="169" spans="1:91" ht="21" hidden="1">
      <c r="A169" s="120">
        <v>19</v>
      </c>
      <c r="B169" s="220" t="s">
        <v>885</v>
      </c>
      <c r="C169" s="142" t="s">
        <v>1246</v>
      </c>
      <c r="D169" s="184">
        <v>659460</v>
      </c>
      <c r="E169" s="184">
        <v>166367</v>
      </c>
      <c r="F169" s="184">
        <v>4000</v>
      </c>
      <c r="G169" s="184">
        <v>225440</v>
      </c>
      <c r="H169" s="184">
        <v>16050</v>
      </c>
      <c r="I169" s="184">
        <v>144674</v>
      </c>
      <c r="J169" s="184">
        <v>160627.5</v>
      </c>
      <c r="K169" s="184">
        <v>297660</v>
      </c>
      <c r="L169" s="184">
        <v>166080</v>
      </c>
      <c r="M169" s="184">
        <v>59923</v>
      </c>
      <c r="N169" s="184">
        <v>164560</v>
      </c>
      <c r="O169" s="184">
        <v>52224</v>
      </c>
      <c r="P169" s="184"/>
      <c r="Q169" s="184">
        <v>127486</v>
      </c>
      <c r="R169" s="184">
        <v>92679</v>
      </c>
      <c r="S169" s="184">
        <v>200621</v>
      </c>
      <c r="T169" s="184">
        <v>50450</v>
      </c>
      <c r="U169" s="184">
        <v>83650</v>
      </c>
      <c r="V169" s="184">
        <v>164656.75</v>
      </c>
      <c r="W169" s="184">
        <v>55860</v>
      </c>
      <c r="X169" s="184"/>
      <c r="Y169" s="184">
        <v>7050</v>
      </c>
      <c r="Z169" s="184">
        <v>36760</v>
      </c>
      <c r="AA169" s="184"/>
      <c r="AB169" s="184"/>
      <c r="AC169" s="184">
        <v>47800</v>
      </c>
      <c r="AD169" s="184">
        <v>96340</v>
      </c>
      <c r="AE169" s="184">
        <v>223416</v>
      </c>
      <c r="AF169" s="184">
        <v>153400</v>
      </c>
      <c r="AG169" s="184">
        <v>43748</v>
      </c>
      <c r="AH169" s="184">
        <v>55107.5</v>
      </c>
      <c r="AI169" s="184">
        <v>110870</v>
      </c>
      <c r="AJ169" s="184">
        <v>45716</v>
      </c>
      <c r="AK169" s="184">
        <v>13000</v>
      </c>
      <c r="AL169" s="184"/>
      <c r="AM169" s="184">
        <v>24790</v>
      </c>
      <c r="AN169" s="184">
        <v>91010</v>
      </c>
      <c r="AO169" s="184">
        <v>266250</v>
      </c>
      <c r="AP169" s="184">
        <v>77275</v>
      </c>
      <c r="AQ169" s="184">
        <v>141945</v>
      </c>
      <c r="AR169" s="184">
        <v>53790</v>
      </c>
      <c r="AS169" s="184"/>
      <c r="AT169" s="184">
        <v>172990</v>
      </c>
      <c r="AU169" s="184">
        <v>66010</v>
      </c>
      <c r="AV169" s="184">
        <v>216945</v>
      </c>
      <c r="AW169" s="184">
        <v>105145</v>
      </c>
      <c r="AX169" s="184">
        <v>7500</v>
      </c>
      <c r="AY169" s="184">
        <v>185291.25</v>
      </c>
      <c r="AZ169" s="184">
        <v>106200</v>
      </c>
      <c r="BA169" s="184">
        <v>39770</v>
      </c>
      <c r="BB169" s="184">
        <v>430509.5</v>
      </c>
      <c r="BC169" s="184"/>
      <c r="BD169" s="184"/>
      <c r="BE169" s="184">
        <v>614545</v>
      </c>
      <c r="BF169" s="184">
        <v>38485</v>
      </c>
      <c r="BG169" s="184">
        <v>96340</v>
      </c>
      <c r="BH169" s="184">
        <v>834720.5</v>
      </c>
      <c r="BI169" s="184">
        <v>74500</v>
      </c>
      <c r="BJ169" s="184">
        <v>5760</v>
      </c>
      <c r="BK169" s="184">
        <v>35905</v>
      </c>
      <c r="BL169" s="184">
        <v>84882</v>
      </c>
      <c r="BM169" s="184"/>
      <c r="BN169" s="184">
        <v>158620</v>
      </c>
      <c r="BO169" s="184">
        <v>30237</v>
      </c>
      <c r="BP169" s="184">
        <v>306019.5</v>
      </c>
      <c r="BQ169" s="184">
        <v>78180</v>
      </c>
      <c r="BR169" s="184">
        <v>45800</v>
      </c>
      <c r="BS169" s="184"/>
      <c r="BT169" s="184">
        <v>1067458</v>
      </c>
      <c r="BU169" s="184">
        <v>93015.5</v>
      </c>
      <c r="BV169" s="184"/>
      <c r="BW169" s="184">
        <v>42200</v>
      </c>
      <c r="BX169" s="184">
        <v>193996.75</v>
      </c>
      <c r="BY169" s="184">
        <v>432856</v>
      </c>
      <c r="BZ169" s="184">
        <v>37030</v>
      </c>
      <c r="CA169" s="184">
        <v>21691.5</v>
      </c>
      <c r="CB169" s="184">
        <v>88362</v>
      </c>
      <c r="CC169" s="184">
        <v>172291.75</v>
      </c>
      <c r="CD169" s="184">
        <v>186095</v>
      </c>
      <c r="CE169" s="184">
        <v>287123</v>
      </c>
      <c r="CF169" s="184">
        <v>225757.5</v>
      </c>
      <c r="CG169" s="184">
        <v>27063</v>
      </c>
      <c r="CH169" s="184">
        <v>107137</v>
      </c>
      <c r="CI169" s="184">
        <v>57510</v>
      </c>
      <c r="CJ169" s="184">
        <v>369076</v>
      </c>
      <c r="CK169" s="184">
        <v>311281</v>
      </c>
      <c r="CL169" s="184">
        <v>75724</v>
      </c>
      <c r="CM169" s="184">
        <v>67349</v>
      </c>
    </row>
    <row r="170" spans="1:91" ht="21" hidden="1">
      <c r="A170" s="120">
        <v>19</v>
      </c>
      <c r="B170" s="220" t="s">
        <v>886</v>
      </c>
      <c r="C170" s="142" t="s">
        <v>481</v>
      </c>
      <c r="D170" s="184"/>
      <c r="E170" s="184"/>
      <c r="F170" s="184"/>
      <c r="G170" s="184"/>
      <c r="H170" s="184"/>
      <c r="I170" s="184"/>
      <c r="J170" s="184"/>
      <c r="K170" s="184"/>
      <c r="L170" s="184"/>
      <c r="M170" s="184"/>
      <c r="N170" s="184"/>
      <c r="O170" s="184"/>
      <c r="P170" s="184"/>
      <c r="Q170" s="184"/>
      <c r="R170" s="184"/>
      <c r="S170" s="184"/>
      <c r="T170" s="184"/>
      <c r="U170" s="184"/>
      <c r="V170" s="184"/>
      <c r="W170" s="184"/>
      <c r="X170" s="184"/>
      <c r="Y170" s="184"/>
      <c r="Z170" s="184"/>
      <c r="AA170" s="184"/>
      <c r="AB170" s="184"/>
      <c r="AC170" s="184"/>
      <c r="AD170" s="184"/>
      <c r="AE170" s="184"/>
      <c r="AF170" s="184"/>
      <c r="AG170" s="184"/>
      <c r="AH170" s="184"/>
      <c r="AI170" s="184"/>
      <c r="AJ170" s="184"/>
      <c r="AK170" s="184"/>
      <c r="AL170" s="184"/>
      <c r="AM170" s="184"/>
      <c r="AN170" s="184"/>
      <c r="AO170" s="184"/>
      <c r="AP170" s="184"/>
      <c r="AQ170" s="184"/>
      <c r="AR170" s="184"/>
      <c r="AS170" s="184"/>
      <c r="AT170" s="184"/>
      <c r="AU170" s="184"/>
      <c r="AV170" s="184"/>
      <c r="AW170" s="184"/>
      <c r="AX170" s="184"/>
      <c r="AY170" s="184"/>
      <c r="AZ170" s="184"/>
      <c r="BA170" s="184"/>
      <c r="BB170" s="184"/>
      <c r="BC170" s="184"/>
      <c r="BD170" s="184"/>
      <c r="BE170" s="184"/>
      <c r="BF170" s="184"/>
      <c r="BG170" s="184"/>
      <c r="BH170" s="184"/>
      <c r="BI170" s="184"/>
      <c r="BJ170" s="184"/>
      <c r="BK170" s="184"/>
      <c r="BL170" s="184"/>
      <c r="BM170" s="184"/>
      <c r="BN170" s="184"/>
      <c r="BO170" s="184"/>
      <c r="BP170" s="184"/>
      <c r="BQ170" s="184"/>
      <c r="BR170" s="184"/>
      <c r="BS170" s="184"/>
      <c r="BT170" s="184"/>
      <c r="BU170" s="184"/>
      <c r="BV170" s="184"/>
      <c r="BW170" s="184"/>
      <c r="BX170" s="184"/>
      <c r="BY170" s="184"/>
      <c r="BZ170" s="184"/>
      <c r="CA170" s="184"/>
      <c r="CB170" s="184"/>
      <c r="CC170" s="184"/>
      <c r="CD170" s="184"/>
      <c r="CE170" s="184"/>
      <c r="CF170" s="184"/>
      <c r="CG170" s="184"/>
      <c r="CH170" s="184"/>
      <c r="CI170" s="184"/>
      <c r="CJ170" s="184"/>
      <c r="CK170" s="184"/>
      <c r="CL170" s="184"/>
      <c r="CM170" s="184"/>
    </row>
    <row r="171" spans="1:91" ht="21" hidden="1">
      <c r="A171" s="120">
        <v>19</v>
      </c>
      <c r="B171" s="220" t="s">
        <v>887</v>
      </c>
      <c r="C171" s="142" t="s">
        <v>482</v>
      </c>
      <c r="D171" s="184">
        <v>1208700</v>
      </c>
      <c r="E171" s="184">
        <v>225810</v>
      </c>
      <c r="F171" s="184">
        <v>331680</v>
      </c>
      <c r="G171" s="184">
        <v>248580</v>
      </c>
      <c r="H171" s="184">
        <v>106950</v>
      </c>
      <c r="I171" s="184">
        <v>268140</v>
      </c>
      <c r="J171" s="184">
        <v>276510</v>
      </c>
      <c r="K171" s="184">
        <v>385110</v>
      </c>
      <c r="L171" s="184">
        <v>264630</v>
      </c>
      <c r="M171" s="184"/>
      <c r="N171" s="184">
        <v>563550</v>
      </c>
      <c r="O171" s="184">
        <v>98310</v>
      </c>
      <c r="P171" s="184">
        <v>741000</v>
      </c>
      <c r="Q171" s="184">
        <v>371040</v>
      </c>
      <c r="R171" s="184">
        <v>309660</v>
      </c>
      <c r="S171" s="184">
        <v>489150</v>
      </c>
      <c r="T171" s="184">
        <v>373200</v>
      </c>
      <c r="U171" s="184">
        <v>299400</v>
      </c>
      <c r="V171" s="184">
        <v>293550</v>
      </c>
      <c r="W171" s="184">
        <v>114510</v>
      </c>
      <c r="X171" s="184">
        <v>1479690</v>
      </c>
      <c r="Y171" s="184">
        <v>214800</v>
      </c>
      <c r="Z171" s="184">
        <v>415170</v>
      </c>
      <c r="AA171" s="184">
        <v>274980</v>
      </c>
      <c r="AB171" s="184">
        <v>92040</v>
      </c>
      <c r="AC171" s="184">
        <v>187230</v>
      </c>
      <c r="AD171" s="184">
        <v>145830</v>
      </c>
      <c r="AE171" s="184">
        <v>582480</v>
      </c>
      <c r="AF171" s="184">
        <v>154860</v>
      </c>
      <c r="AG171" s="184">
        <v>148650</v>
      </c>
      <c r="AH171" s="184">
        <v>190590</v>
      </c>
      <c r="AI171" s="184">
        <v>359700</v>
      </c>
      <c r="AJ171" s="184">
        <v>259290</v>
      </c>
      <c r="AK171" s="184">
        <v>176010</v>
      </c>
      <c r="AL171" s="184">
        <v>1987590</v>
      </c>
      <c r="AM171" s="184">
        <v>180900</v>
      </c>
      <c r="AN171" s="184">
        <v>81630</v>
      </c>
      <c r="AO171" s="184">
        <v>210960</v>
      </c>
      <c r="AP171" s="184">
        <v>364740</v>
      </c>
      <c r="AQ171" s="184">
        <v>240900</v>
      </c>
      <c r="AR171" s="184">
        <v>97560</v>
      </c>
      <c r="AS171" s="184"/>
      <c r="AT171" s="184">
        <v>245100</v>
      </c>
      <c r="AU171" s="184">
        <v>180900</v>
      </c>
      <c r="AV171" s="184">
        <v>333480</v>
      </c>
      <c r="AW171" s="184">
        <v>142500</v>
      </c>
      <c r="AX171" s="184">
        <v>159510</v>
      </c>
      <c r="AY171" s="184">
        <v>265440</v>
      </c>
      <c r="AZ171" s="184">
        <v>211020</v>
      </c>
      <c r="BA171" s="184">
        <v>172380</v>
      </c>
      <c r="BB171" s="184"/>
      <c r="BC171" s="184">
        <v>155970</v>
      </c>
      <c r="BD171" s="184">
        <v>1596720</v>
      </c>
      <c r="BE171" s="184">
        <v>555630</v>
      </c>
      <c r="BF171" s="184">
        <v>242400</v>
      </c>
      <c r="BG171" s="184">
        <v>214290</v>
      </c>
      <c r="BH171" s="184">
        <v>884070</v>
      </c>
      <c r="BI171" s="184">
        <v>312870</v>
      </c>
      <c r="BJ171" s="184">
        <v>132780</v>
      </c>
      <c r="BK171" s="184">
        <v>281520</v>
      </c>
      <c r="BL171" s="184">
        <v>242100</v>
      </c>
      <c r="BM171" s="184">
        <v>424500</v>
      </c>
      <c r="BN171" s="184">
        <v>416850</v>
      </c>
      <c r="BO171" s="184">
        <v>265230</v>
      </c>
      <c r="BP171" s="184">
        <v>590880</v>
      </c>
      <c r="BQ171" s="184">
        <v>293430</v>
      </c>
      <c r="BR171" s="184">
        <v>224130</v>
      </c>
      <c r="BS171" s="184">
        <v>2970930</v>
      </c>
      <c r="BT171" s="184">
        <v>420300</v>
      </c>
      <c r="BU171" s="184">
        <v>394740</v>
      </c>
      <c r="BV171" s="184">
        <v>927750</v>
      </c>
      <c r="BW171" s="184">
        <v>51720</v>
      </c>
      <c r="BX171" s="184">
        <v>272550</v>
      </c>
      <c r="BY171" s="184">
        <v>713220</v>
      </c>
      <c r="BZ171" s="184">
        <v>144330</v>
      </c>
      <c r="CA171" s="184">
        <v>269490</v>
      </c>
      <c r="CB171" s="184">
        <v>173820</v>
      </c>
      <c r="CC171" s="184">
        <v>373110</v>
      </c>
      <c r="CD171" s="184">
        <v>618870</v>
      </c>
      <c r="CE171" s="184">
        <v>420960</v>
      </c>
      <c r="CF171" s="184">
        <v>662520</v>
      </c>
      <c r="CG171" s="184">
        <v>253770</v>
      </c>
      <c r="CH171" s="184">
        <v>213060</v>
      </c>
      <c r="CI171" s="184">
        <v>231210</v>
      </c>
      <c r="CJ171" s="184">
        <v>281940</v>
      </c>
      <c r="CK171" s="184">
        <v>680130</v>
      </c>
      <c r="CL171" s="184">
        <v>195780</v>
      </c>
      <c r="CM171" s="184">
        <v>198630</v>
      </c>
    </row>
    <row r="172" spans="1:91" ht="21" hidden="1">
      <c r="A172" s="120">
        <v>20</v>
      </c>
      <c r="B172" s="220" t="s">
        <v>888</v>
      </c>
      <c r="C172" s="142" t="s">
        <v>483</v>
      </c>
      <c r="D172" s="184">
        <v>190291405.06</v>
      </c>
      <c r="E172" s="184">
        <v>24810495</v>
      </c>
      <c r="F172" s="184">
        <v>24873635.719999999</v>
      </c>
      <c r="G172" s="184">
        <v>29039733.890000001</v>
      </c>
      <c r="H172" s="184">
        <v>23198069.600000001</v>
      </c>
      <c r="I172" s="184">
        <v>32270629.940000001</v>
      </c>
      <c r="J172" s="184">
        <v>41152037.140000001</v>
      </c>
      <c r="K172" s="184">
        <v>41948272.039999999</v>
      </c>
      <c r="L172" s="184">
        <v>20498730.780000001</v>
      </c>
      <c r="M172" s="184">
        <v>26742606.949999999</v>
      </c>
      <c r="N172" s="184">
        <v>58673550.789999999</v>
      </c>
      <c r="O172" s="184">
        <v>9637674.1600000001</v>
      </c>
      <c r="P172" s="184">
        <v>82853169.109999999</v>
      </c>
      <c r="Q172" s="184">
        <v>23585754.66</v>
      </c>
      <c r="R172" s="184">
        <v>23791201.300000001</v>
      </c>
      <c r="S172" s="184">
        <v>42638199.520000003</v>
      </c>
      <c r="T172" s="184">
        <v>24889624.350000001</v>
      </c>
      <c r="U172" s="184">
        <v>22267942.260000002</v>
      </c>
      <c r="V172" s="184">
        <v>23267243.84</v>
      </c>
      <c r="W172" s="184">
        <v>13982960</v>
      </c>
      <c r="X172" s="184">
        <v>233923382.66999999</v>
      </c>
      <c r="Y172" s="184">
        <v>17383845.710000001</v>
      </c>
      <c r="Z172" s="184">
        <v>28263081.68</v>
      </c>
      <c r="AA172" s="184">
        <v>21904992.859999999</v>
      </c>
      <c r="AB172" s="184">
        <v>15435816.77</v>
      </c>
      <c r="AC172" s="184">
        <v>18232854.84</v>
      </c>
      <c r="AD172" s="184">
        <v>21425973.34</v>
      </c>
      <c r="AE172" s="184">
        <v>62090727.140000001</v>
      </c>
      <c r="AF172" s="184">
        <v>22949643.219999999</v>
      </c>
      <c r="AG172" s="184">
        <v>19363520</v>
      </c>
      <c r="AH172" s="184">
        <v>22167292.91</v>
      </c>
      <c r="AI172" s="184">
        <v>39881806.700000003</v>
      </c>
      <c r="AJ172" s="184">
        <v>19030714.52</v>
      </c>
      <c r="AK172" s="184">
        <v>15734423.869999999</v>
      </c>
      <c r="AL172" s="184">
        <v>360185467.82999998</v>
      </c>
      <c r="AM172" s="184">
        <v>25017891.760000002</v>
      </c>
      <c r="AN172" s="184">
        <v>20225848.34</v>
      </c>
      <c r="AO172" s="184">
        <v>42108091.439999998</v>
      </c>
      <c r="AP172" s="184">
        <v>42260319.189999998</v>
      </c>
      <c r="AQ172" s="184">
        <v>20130981.109999999</v>
      </c>
      <c r="AR172" s="184">
        <v>12159472.529999999</v>
      </c>
      <c r="AS172" s="184">
        <v>77150065.870000005</v>
      </c>
      <c r="AT172" s="184">
        <v>22456267.559999999</v>
      </c>
      <c r="AU172" s="184">
        <v>35751278.670000002</v>
      </c>
      <c r="AV172" s="184">
        <v>47361370.100000001</v>
      </c>
      <c r="AW172" s="184">
        <v>25316286.82</v>
      </c>
      <c r="AX172" s="184">
        <v>15858615.220000001</v>
      </c>
      <c r="AY172" s="184">
        <v>29821740.530000001</v>
      </c>
      <c r="AZ172" s="184">
        <v>20743385.640000001</v>
      </c>
      <c r="BA172" s="184">
        <v>19721302.550000001</v>
      </c>
      <c r="BB172" s="184">
        <v>105440303.17</v>
      </c>
      <c r="BC172" s="184">
        <v>20373675.079999998</v>
      </c>
      <c r="BD172" s="184">
        <v>174482358.81</v>
      </c>
      <c r="BE172" s="184">
        <v>58375546.479999997</v>
      </c>
      <c r="BF172" s="184">
        <v>22492713.93</v>
      </c>
      <c r="BG172" s="184">
        <v>22277700.100000001</v>
      </c>
      <c r="BH172" s="184">
        <v>112777737.8</v>
      </c>
      <c r="BI172" s="184">
        <v>17610527</v>
      </c>
      <c r="BJ172" s="184">
        <v>11080821.939999999</v>
      </c>
      <c r="BK172" s="184">
        <v>13409910.189999999</v>
      </c>
      <c r="BL172" s="184">
        <v>11828130</v>
      </c>
      <c r="BM172" s="184">
        <v>150540002.34999999</v>
      </c>
      <c r="BN172" s="184">
        <v>38056832.57</v>
      </c>
      <c r="BO172" s="184">
        <v>29337290.960000001</v>
      </c>
      <c r="BP172" s="184">
        <v>43302976.740000002</v>
      </c>
      <c r="BQ172" s="184">
        <v>28569072.899999999</v>
      </c>
      <c r="BR172" s="184">
        <v>20467308.75</v>
      </c>
      <c r="BS172" s="186">
        <v>558142828.35000002</v>
      </c>
      <c r="BT172" s="186">
        <v>31515069.399999999</v>
      </c>
      <c r="BU172" s="186">
        <v>31587672.789999999</v>
      </c>
      <c r="BV172" s="186">
        <v>102608570.15000001</v>
      </c>
      <c r="BW172" s="186">
        <v>8593630.6400000006</v>
      </c>
      <c r="BX172" s="186">
        <v>26298248.09</v>
      </c>
      <c r="BY172" s="186">
        <v>58410778.289999999</v>
      </c>
      <c r="BZ172" s="184">
        <v>17879180.890000001</v>
      </c>
      <c r="CA172" s="186">
        <v>19981423.969999999</v>
      </c>
      <c r="CB172" s="186">
        <v>25845771.940000001</v>
      </c>
      <c r="CC172" s="186">
        <v>30637841.68</v>
      </c>
      <c r="CD172" s="186">
        <v>60106239.479999997</v>
      </c>
      <c r="CE172" s="186">
        <v>32020544.100000001</v>
      </c>
      <c r="CF172" s="186">
        <v>47210301.130000003</v>
      </c>
      <c r="CG172" s="184">
        <v>16502700</v>
      </c>
      <c r="CH172" s="186">
        <v>18012770.609999999</v>
      </c>
      <c r="CI172" s="186">
        <v>15326373.35</v>
      </c>
      <c r="CJ172" s="186">
        <v>16649253.550000001</v>
      </c>
      <c r="CK172" s="186">
        <v>54347609.039999999</v>
      </c>
      <c r="CL172" s="184">
        <v>12460200.710000001</v>
      </c>
      <c r="CM172" s="186">
        <v>10159425.48</v>
      </c>
    </row>
    <row r="173" spans="1:91" ht="21" hidden="1">
      <c r="A173" s="120">
        <v>20</v>
      </c>
      <c r="B173" s="220" t="s">
        <v>889</v>
      </c>
      <c r="C173" s="142" t="s">
        <v>484</v>
      </c>
      <c r="D173" s="184">
        <v>12478974.199999999</v>
      </c>
      <c r="E173" s="184">
        <v>1010740</v>
      </c>
      <c r="F173" s="184">
        <v>418040</v>
      </c>
      <c r="G173" s="184">
        <v>806490</v>
      </c>
      <c r="H173" s="184">
        <v>439840</v>
      </c>
      <c r="I173" s="184">
        <v>216850</v>
      </c>
      <c r="J173" s="184">
        <v>656680</v>
      </c>
      <c r="K173" s="184">
        <v>795555.71</v>
      </c>
      <c r="L173" s="184">
        <v>6529910</v>
      </c>
      <c r="M173" s="184">
        <v>401570</v>
      </c>
      <c r="N173" s="184">
        <v>1481956.13</v>
      </c>
      <c r="O173" s="184">
        <v>533800</v>
      </c>
      <c r="P173" s="184">
        <v>18754164.539999999</v>
      </c>
      <c r="Q173" s="184">
        <v>1390450</v>
      </c>
      <c r="R173" s="184">
        <v>1635760</v>
      </c>
      <c r="S173" s="184">
        <v>1509070</v>
      </c>
      <c r="T173" s="184">
        <v>786450</v>
      </c>
      <c r="U173" s="184">
        <v>1088340</v>
      </c>
      <c r="V173" s="184">
        <v>511221.61</v>
      </c>
      <c r="W173" s="184">
        <v>507691.29</v>
      </c>
      <c r="X173" s="184">
        <v>8780670</v>
      </c>
      <c r="Y173" s="184">
        <v>886300</v>
      </c>
      <c r="Z173" s="184">
        <v>1186080</v>
      </c>
      <c r="AA173" s="184">
        <v>820710</v>
      </c>
      <c r="AB173" s="184">
        <v>1201190</v>
      </c>
      <c r="AC173" s="184">
        <v>1205920</v>
      </c>
      <c r="AD173" s="184">
        <v>874060</v>
      </c>
      <c r="AE173" s="184">
        <v>4513017.3099999996</v>
      </c>
      <c r="AF173" s="184">
        <v>968070</v>
      </c>
      <c r="AG173" s="184">
        <v>33700</v>
      </c>
      <c r="AH173" s="184">
        <v>387960</v>
      </c>
      <c r="AI173" s="184">
        <v>2068430</v>
      </c>
      <c r="AJ173" s="184">
        <v>1553040</v>
      </c>
      <c r="AK173" s="184">
        <v>1531560</v>
      </c>
      <c r="AL173" s="184">
        <v>20289880</v>
      </c>
      <c r="AM173" s="184">
        <v>1645050</v>
      </c>
      <c r="AN173" s="184">
        <v>750870</v>
      </c>
      <c r="AO173" s="184">
        <v>2389200</v>
      </c>
      <c r="AP173" s="184">
        <v>964446.78</v>
      </c>
      <c r="AQ173" s="184">
        <v>6857312.2000000002</v>
      </c>
      <c r="AR173" s="184">
        <v>893310</v>
      </c>
      <c r="AS173" s="184">
        <v>1896320</v>
      </c>
      <c r="AT173" s="184">
        <v>1472330</v>
      </c>
      <c r="AU173" s="184">
        <v>1514420.2</v>
      </c>
      <c r="AV173" s="184">
        <v>1981026.13</v>
      </c>
      <c r="AW173" s="184">
        <v>725020</v>
      </c>
      <c r="AX173" s="184">
        <v>1144610</v>
      </c>
      <c r="AY173" s="184">
        <v>1261560</v>
      </c>
      <c r="AZ173" s="184">
        <v>1967310</v>
      </c>
      <c r="BA173" s="184">
        <v>1284690</v>
      </c>
      <c r="BB173" s="184">
        <v>3937211.43</v>
      </c>
      <c r="BC173" s="184">
        <v>917906</v>
      </c>
      <c r="BD173" s="184">
        <v>11315009.35</v>
      </c>
      <c r="BE173" s="184">
        <v>1387242.9</v>
      </c>
      <c r="BF173" s="184">
        <v>1446630</v>
      </c>
      <c r="BG173" s="184">
        <v>539206.39</v>
      </c>
      <c r="BH173" s="184">
        <v>2331250</v>
      </c>
      <c r="BI173" s="184">
        <v>1226600</v>
      </c>
      <c r="BJ173" s="184">
        <v>508020</v>
      </c>
      <c r="BK173" s="184">
        <v>1261820</v>
      </c>
      <c r="BL173" s="184">
        <v>861390</v>
      </c>
      <c r="BM173" s="184">
        <v>7869500</v>
      </c>
      <c r="BN173" s="184">
        <v>2185390</v>
      </c>
      <c r="BO173" s="184">
        <v>1580991.48</v>
      </c>
      <c r="BP173" s="184">
        <v>1253820</v>
      </c>
      <c r="BQ173" s="184">
        <v>1420430</v>
      </c>
      <c r="BR173" s="184">
        <v>1043970</v>
      </c>
      <c r="BS173" s="186">
        <v>18121465.379999999</v>
      </c>
      <c r="BT173" s="184">
        <v>2045210</v>
      </c>
      <c r="BU173" s="184">
        <v>2889970</v>
      </c>
      <c r="BV173" s="184">
        <v>3563630</v>
      </c>
      <c r="BW173" s="184"/>
      <c r="BX173" s="184">
        <v>2975937.06</v>
      </c>
      <c r="BY173" s="184">
        <v>4230300</v>
      </c>
      <c r="BZ173" s="184">
        <v>1394770</v>
      </c>
      <c r="CA173" s="184">
        <v>796233.55</v>
      </c>
      <c r="CB173" s="184">
        <v>1771720</v>
      </c>
      <c r="CC173" s="184">
        <v>2255450</v>
      </c>
      <c r="CD173" s="184">
        <v>1526834.58</v>
      </c>
      <c r="CE173" s="184">
        <v>1353930</v>
      </c>
      <c r="CF173" s="184">
        <v>1459370</v>
      </c>
      <c r="CG173" s="184">
        <v>347490</v>
      </c>
      <c r="CH173" s="184">
        <v>821970</v>
      </c>
      <c r="CI173" s="184">
        <v>788640</v>
      </c>
      <c r="CJ173" s="184">
        <v>3339260</v>
      </c>
      <c r="CK173" s="184">
        <v>2900661.61</v>
      </c>
      <c r="CL173" s="184">
        <v>560875.48</v>
      </c>
      <c r="CM173" s="184">
        <v>1182811.6100000001</v>
      </c>
    </row>
    <row r="174" spans="1:91" ht="21" hidden="1">
      <c r="A174" s="120">
        <v>20</v>
      </c>
      <c r="B174" s="220" t="s">
        <v>890</v>
      </c>
      <c r="C174" s="142" t="s">
        <v>1247</v>
      </c>
      <c r="D174" s="184">
        <v>94500</v>
      </c>
      <c r="E174" s="184"/>
      <c r="F174" s="184"/>
      <c r="G174" s="184"/>
      <c r="H174" s="184"/>
      <c r="I174" s="184"/>
      <c r="J174" s="184"/>
      <c r="K174" s="184"/>
      <c r="L174" s="184"/>
      <c r="M174" s="184"/>
      <c r="N174" s="184"/>
      <c r="O174" s="184"/>
      <c r="P174" s="184">
        <v>90000</v>
      </c>
      <c r="Q174" s="184"/>
      <c r="R174" s="184"/>
      <c r="S174" s="184"/>
      <c r="T174" s="184"/>
      <c r="U174" s="184"/>
      <c r="V174" s="184"/>
      <c r="W174" s="184"/>
      <c r="X174" s="184">
        <v>90000</v>
      </c>
      <c r="Y174" s="184"/>
      <c r="Z174" s="184"/>
      <c r="AA174" s="184"/>
      <c r="AB174" s="184"/>
      <c r="AC174" s="184"/>
      <c r="AD174" s="184"/>
      <c r="AE174" s="184"/>
      <c r="AF174" s="184"/>
      <c r="AG174" s="184"/>
      <c r="AH174" s="184"/>
      <c r="AI174" s="184"/>
      <c r="AJ174" s="184"/>
      <c r="AK174" s="184"/>
      <c r="AL174" s="184">
        <v>96066.67</v>
      </c>
      <c r="AM174" s="184"/>
      <c r="AN174" s="184"/>
      <c r="AO174" s="184"/>
      <c r="AP174" s="184"/>
      <c r="AQ174" s="184"/>
      <c r="AR174" s="184"/>
      <c r="AS174" s="184">
        <v>70000</v>
      </c>
      <c r="AT174" s="184"/>
      <c r="AU174" s="184"/>
      <c r="AV174" s="184"/>
      <c r="AW174" s="184"/>
      <c r="AX174" s="184"/>
      <c r="AY174" s="184"/>
      <c r="AZ174" s="184"/>
      <c r="BA174" s="184"/>
      <c r="BB174" s="184">
        <v>80100</v>
      </c>
      <c r="BC174" s="184"/>
      <c r="BD174" s="184">
        <v>80000</v>
      </c>
      <c r="BE174" s="184"/>
      <c r="BF174" s="184"/>
      <c r="BG174" s="184"/>
      <c r="BH174" s="184">
        <v>90000</v>
      </c>
      <c r="BI174" s="184"/>
      <c r="BJ174" s="184"/>
      <c r="BK174" s="184"/>
      <c r="BL174" s="184"/>
      <c r="BM174" s="184">
        <v>90000</v>
      </c>
      <c r="BN174" s="184"/>
      <c r="BO174" s="184"/>
      <c r="BP174" s="184"/>
      <c r="BQ174" s="184"/>
      <c r="BR174" s="184"/>
      <c r="BS174" s="186">
        <v>90000</v>
      </c>
      <c r="BT174" s="186"/>
      <c r="BU174" s="186"/>
      <c r="BV174" s="186">
        <v>90000</v>
      </c>
      <c r="BW174" s="184"/>
      <c r="BX174" s="186"/>
      <c r="BY174" s="186"/>
      <c r="BZ174" s="186"/>
      <c r="CA174" s="186"/>
      <c r="CB174" s="186"/>
      <c r="CC174" s="186"/>
      <c r="CD174" s="186"/>
      <c r="CE174" s="186"/>
      <c r="CF174" s="186"/>
      <c r="CG174" s="186"/>
      <c r="CH174" s="186"/>
      <c r="CI174" s="186"/>
      <c r="CJ174" s="186"/>
      <c r="CK174" s="186"/>
      <c r="CL174" s="184"/>
      <c r="CM174" s="184"/>
    </row>
    <row r="175" spans="1:91" ht="21" hidden="1">
      <c r="A175" s="120">
        <v>20</v>
      </c>
      <c r="B175" s="220" t="s">
        <v>891</v>
      </c>
      <c r="C175" s="142" t="s">
        <v>485</v>
      </c>
      <c r="D175" s="184">
        <v>14118367.220000001</v>
      </c>
      <c r="E175" s="184">
        <v>1361917.74</v>
      </c>
      <c r="F175" s="184">
        <v>469719.35</v>
      </c>
      <c r="G175" s="184">
        <v>1627150</v>
      </c>
      <c r="H175" s="184">
        <v>1225547.97</v>
      </c>
      <c r="I175" s="184">
        <v>2216079.69</v>
      </c>
      <c r="J175" s="184">
        <v>3232119.7</v>
      </c>
      <c r="K175" s="184">
        <v>2372016.13</v>
      </c>
      <c r="L175" s="184">
        <v>1464820</v>
      </c>
      <c r="M175" s="184">
        <v>1493100</v>
      </c>
      <c r="N175" s="184">
        <v>3518847.44</v>
      </c>
      <c r="O175" s="184"/>
      <c r="P175" s="184">
        <v>7365846.6699999999</v>
      </c>
      <c r="Q175" s="184">
        <v>1704387.1</v>
      </c>
      <c r="R175" s="184">
        <v>1711567.75</v>
      </c>
      <c r="S175" s="184">
        <v>2927226.14</v>
      </c>
      <c r="T175" s="184">
        <v>1420819.35</v>
      </c>
      <c r="U175" s="184">
        <v>1248009.68</v>
      </c>
      <c r="V175" s="184">
        <v>1554544.14</v>
      </c>
      <c r="W175" s="184">
        <v>1094325.81</v>
      </c>
      <c r="X175" s="184">
        <v>14995900.619999999</v>
      </c>
      <c r="Y175" s="184">
        <v>982213.68</v>
      </c>
      <c r="Z175" s="184">
        <v>1736420.75</v>
      </c>
      <c r="AA175" s="184">
        <v>1070446.77</v>
      </c>
      <c r="AB175" s="184">
        <v>814380</v>
      </c>
      <c r="AC175" s="184">
        <v>985035.48</v>
      </c>
      <c r="AD175" s="184">
        <v>1333915.47</v>
      </c>
      <c r="AE175" s="184">
        <v>3760113.23</v>
      </c>
      <c r="AF175" s="184">
        <v>1249326.8700000001</v>
      </c>
      <c r="AG175" s="184">
        <v>1216076.8899999999</v>
      </c>
      <c r="AH175" s="184">
        <v>1369574.83</v>
      </c>
      <c r="AI175" s="184">
        <v>2566768.2799999998</v>
      </c>
      <c r="AJ175" s="184">
        <v>1015466.66</v>
      </c>
      <c r="AK175" s="184">
        <v>1003321.29</v>
      </c>
      <c r="AL175" s="184">
        <v>25838502.800000001</v>
      </c>
      <c r="AM175" s="184">
        <v>1363670</v>
      </c>
      <c r="AN175" s="184">
        <v>1034809.65</v>
      </c>
      <c r="AO175" s="184">
        <v>2689454.92</v>
      </c>
      <c r="AP175" s="184">
        <v>2710638.24</v>
      </c>
      <c r="AQ175" s="184">
        <v>1346967.1</v>
      </c>
      <c r="AR175" s="184">
        <v>693161.83</v>
      </c>
      <c r="AS175" s="184">
        <v>5617354.6799999997</v>
      </c>
      <c r="AT175" s="184">
        <v>1265958.1000000001</v>
      </c>
      <c r="AU175" s="184">
        <v>2097408.87</v>
      </c>
      <c r="AV175" s="184">
        <v>3106928.51</v>
      </c>
      <c r="AW175" s="184">
        <v>1485332.25</v>
      </c>
      <c r="AX175" s="184">
        <v>944616.12</v>
      </c>
      <c r="AY175" s="184">
        <v>1829867.74</v>
      </c>
      <c r="AZ175" s="184">
        <v>1414671.51</v>
      </c>
      <c r="BA175" s="184">
        <v>1180135.55</v>
      </c>
      <c r="BB175" s="184">
        <v>7841556.1200000001</v>
      </c>
      <c r="BC175" s="184">
        <v>1201990.32</v>
      </c>
      <c r="BD175" s="184">
        <v>11738062.859999999</v>
      </c>
      <c r="BE175" s="184">
        <v>3662057.61</v>
      </c>
      <c r="BF175" s="184">
        <v>1231668.06</v>
      </c>
      <c r="BG175" s="184">
        <v>1135174.19</v>
      </c>
      <c r="BH175" s="184">
        <v>7832336.9400000004</v>
      </c>
      <c r="BI175" s="184">
        <v>821641.39</v>
      </c>
      <c r="BJ175" s="184">
        <v>823177.43</v>
      </c>
      <c r="BK175" s="184">
        <v>910000</v>
      </c>
      <c r="BL175" s="184">
        <v>755774.19</v>
      </c>
      <c r="BM175" s="184">
        <v>12239349.310000001</v>
      </c>
      <c r="BN175" s="184">
        <v>2325357.2599999998</v>
      </c>
      <c r="BO175" s="184">
        <v>1599525</v>
      </c>
      <c r="BP175" s="184">
        <v>2785008.06</v>
      </c>
      <c r="BQ175" s="184">
        <v>1817380.63</v>
      </c>
      <c r="BR175" s="184">
        <v>931442.58</v>
      </c>
      <c r="BS175" s="184">
        <v>38559196.340000004</v>
      </c>
      <c r="BT175" s="184">
        <v>1863421.52</v>
      </c>
      <c r="BU175" s="184">
        <v>2039329.57</v>
      </c>
      <c r="BV175" s="186">
        <v>7522008.0899999999</v>
      </c>
      <c r="BW175" s="184">
        <v>547670.98</v>
      </c>
      <c r="BX175" s="184">
        <v>1186800</v>
      </c>
      <c r="BY175" s="184">
        <v>4174383.88</v>
      </c>
      <c r="BZ175" s="184">
        <v>1355400</v>
      </c>
      <c r="CA175" s="184">
        <v>1322591.3</v>
      </c>
      <c r="CB175" s="184">
        <v>1892728.5</v>
      </c>
      <c r="CC175" s="184">
        <v>1700593.55</v>
      </c>
      <c r="CD175" s="184">
        <v>4083714.21</v>
      </c>
      <c r="CE175" s="184">
        <v>2206422.59</v>
      </c>
      <c r="CF175" s="184">
        <v>3459445.92</v>
      </c>
      <c r="CG175" s="184">
        <v>1027706.12</v>
      </c>
      <c r="CH175" s="184">
        <v>1029090.32</v>
      </c>
      <c r="CI175" s="184">
        <v>854361.29</v>
      </c>
      <c r="CJ175" s="184">
        <v>1351519.35</v>
      </c>
      <c r="CK175" s="184">
        <v>4354596.79</v>
      </c>
      <c r="CL175" s="184">
        <v>886380.64</v>
      </c>
      <c r="CM175" s="184">
        <v>577298.06999999995</v>
      </c>
    </row>
    <row r="176" spans="1:91" ht="21" hidden="1">
      <c r="A176" s="120">
        <v>20</v>
      </c>
      <c r="B176" s="220" t="s">
        <v>892</v>
      </c>
      <c r="C176" s="121" t="s">
        <v>1248</v>
      </c>
      <c r="D176" s="184">
        <v>1122650.8</v>
      </c>
      <c r="E176" s="184">
        <v>178200</v>
      </c>
      <c r="F176" s="184">
        <v>89100</v>
      </c>
      <c r="G176" s="184">
        <v>89100</v>
      </c>
      <c r="H176" s="184"/>
      <c r="I176" s="184"/>
      <c r="J176" s="184">
        <v>89100</v>
      </c>
      <c r="K176" s="184">
        <v>89100</v>
      </c>
      <c r="L176" s="184"/>
      <c r="M176" s="184"/>
      <c r="N176" s="184">
        <v>178200</v>
      </c>
      <c r="O176" s="184"/>
      <c r="P176" s="184">
        <v>267300</v>
      </c>
      <c r="Q176" s="184"/>
      <c r="R176" s="184"/>
      <c r="S176" s="184">
        <v>79200</v>
      </c>
      <c r="T176" s="184">
        <v>99000</v>
      </c>
      <c r="U176" s="184"/>
      <c r="V176" s="184">
        <v>59400</v>
      </c>
      <c r="W176" s="184"/>
      <c r="X176" s="184">
        <v>152600</v>
      </c>
      <c r="Y176" s="184">
        <v>89100</v>
      </c>
      <c r="Z176" s="184"/>
      <c r="AA176" s="184">
        <v>89100</v>
      </c>
      <c r="AB176" s="184"/>
      <c r="AC176" s="184">
        <v>178200</v>
      </c>
      <c r="AD176" s="184">
        <v>89100</v>
      </c>
      <c r="AE176" s="184">
        <v>89100</v>
      </c>
      <c r="AF176" s="184">
        <v>89100</v>
      </c>
      <c r="AG176" s="184"/>
      <c r="AH176" s="184">
        <v>89100</v>
      </c>
      <c r="AI176" s="184">
        <v>89100</v>
      </c>
      <c r="AJ176" s="184">
        <v>332500</v>
      </c>
      <c r="AK176" s="184"/>
      <c r="AL176" s="184">
        <v>1371598.49</v>
      </c>
      <c r="AM176" s="184"/>
      <c r="AN176" s="184"/>
      <c r="AO176" s="184">
        <v>89100</v>
      </c>
      <c r="AP176" s="184">
        <v>89100</v>
      </c>
      <c r="AQ176" s="184">
        <v>89100</v>
      </c>
      <c r="AR176" s="184"/>
      <c r="AS176" s="184">
        <v>534600</v>
      </c>
      <c r="AT176" s="184"/>
      <c r="AU176" s="184">
        <v>89100</v>
      </c>
      <c r="AV176" s="184">
        <v>89100</v>
      </c>
      <c r="AW176" s="184">
        <v>89100</v>
      </c>
      <c r="AX176" s="184">
        <v>1553.9</v>
      </c>
      <c r="AY176" s="184">
        <v>321066.67</v>
      </c>
      <c r="AZ176" s="184">
        <v>107766.67</v>
      </c>
      <c r="BA176" s="184"/>
      <c r="BB176" s="184">
        <v>368195.53</v>
      </c>
      <c r="BC176" s="184"/>
      <c r="BD176" s="184">
        <v>544070.97</v>
      </c>
      <c r="BE176" s="184">
        <v>89100</v>
      </c>
      <c r="BF176" s="184">
        <v>59400</v>
      </c>
      <c r="BG176" s="184">
        <v>89100</v>
      </c>
      <c r="BH176" s="184">
        <v>552750</v>
      </c>
      <c r="BI176" s="184">
        <v>69300</v>
      </c>
      <c r="BJ176" s="184"/>
      <c r="BK176" s="184"/>
      <c r="BL176" s="184">
        <v>89100</v>
      </c>
      <c r="BM176" s="184">
        <v>361100</v>
      </c>
      <c r="BN176" s="184"/>
      <c r="BO176" s="184"/>
      <c r="BP176" s="184">
        <v>89100</v>
      </c>
      <c r="BQ176" s="184"/>
      <c r="BR176" s="184"/>
      <c r="BS176" s="184">
        <v>2818158.06</v>
      </c>
      <c r="BT176" s="184">
        <v>59400</v>
      </c>
      <c r="BU176" s="184">
        <v>89100</v>
      </c>
      <c r="BV176" s="184">
        <v>178200</v>
      </c>
      <c r="BW176" s="184"/>
      <c r="BX176" s="184">
        <v>89100</v>
      </c>
      <c r="BY176" s="184">
        <v>89100</v>
      </c>
      <c r="BZ176" s="184">
        <v>178200</v>
      </c>
      <c r="CA176" s="184">
        <v>178200</v>
      </c>
      <c r="CB176" s="184">
        <v>89100</v>
      </c>
      <c r="CC176" s="184">
        <v>89100</v>
      </c>
      <c r="CD176" s="184">
        <v>325209.68</v>
      </c>
      <c r="CE176" s="184">
        <v>89100</v>
      </c>
      <c r="CF176" s="184">
        <v>89100</v>
      </c>
      <c r="CG176" s="184"/>
      <c r="CH176" s="184"/>
      <c r="CI176" s="184"/>
      <c r="CJ176" s="184"/>
      <c r="CK176" s="184">
        <v>99000</v>
      </c>
      <c r="CL176" s="184">
        <v>55366.67</v>
      </c>
      <c r="CM176" s="184">
        <v>146300</v>
      </c>
    </row>
    <row r="177" spans="1:91" ht="21" hidden="1">
      <c r="A177" s="120">
        <v>20</v>
      </c>
      <c r="B177" s="220" t="s">
        <v>893</v>
      </c>
      <c r="C177" s="121" t="s">
        <v>486</v>
      </c>
      <c r="D177" s="184"/>
      <c r="E177" s="184"/>
      <c r="F177" s="184"/>
      <c r="G177" s="184"/>
      <c r="H177" s="184"/>
      <c r="I177" s="184"/>
      <c r="J177" s="184"/>
      <c r="K177" s="184"/>
      <c r="L177" s="184"/>
      <c r="M177" s="184"/>
      <c r="N177" s="184">
        <v>248580</v>
      </c>
      <c r="O177" s="184"/>
      <c r="P177" s="184">
        <v>240695</v>
      </c>
      <c r="Q177" s="184"/>
      <c r="R177" s="184"/>
      <c r="S177" s="184"/>
      <c r="T177" s="184"/>
      <c r="U177" s="184"/>
      <c r="V177" s="184"/>
      <c r="W177" s="184"/>
      <c r="X177" s="184">
        <v>2966070</v>
      </c>
      <c r="Y177" s="184">
        <v>48150</v>
      </c>
      <c r="Z177" s="184">
        <v>1012.5</v>
      </c>
      <c r="AA177" s="184">
        <v>242040</v>
      </c>
      <c r="AB177" s="184">
        <v>2100</v>
      </c>
      <c r="AC177" s="184">
        <v>155680</v>
      </c>
      <c r="AD177" s="184"/>
      <c r="AE177" s="184">
        <v>1098190</v>
      </c>
      <c r="AF177" s="184">
        <v>113140</v>
      </c>
      <c r="AG177" s="184">
        <v>428850</v>
      </c>
      <c r="AH177" s="184"/>
      <c r="AI177" s="184">
        <v>248850</v>
      </c>
      <c r="AJ177" s="184">
        <v>310020</v>
      </c>
      <c r="AK177" s="184">
        <v>515940</v>
      </c>
      <c r="AL177" s="184">
        <v>8240471.75</v>
      </c>
      <c r="AM177" s="184"/>
      <c r="AN177" s="184"/>
      <c r="AO177" s="184"/>
      <c r="AP177" s="184"/>
      <c r="AQ177" s="184">
        <v>366006</v>
      </c>
      <c r="AR177" s="184"/>
      <c r="AS177" s="184"/>
      <c r="AT177" s="184"/>
      <c r="AU177" s="184"/>
      <c r="AV177" s="184">
        <v>499920</v>
      </c>
      <c r="AW177" s="184"/>
      <c r="AX177" s="184"/>
      <c r="AY177" s="184"/>
      <c r="AZ177" s="184"/>
      <c r="BA177" s="184"/>
      <c r="BB177" s="184">
        <v>1198081</v>
      </c>
      <c r="BC177" s="184">
        <v>251220</v>
      </c>
      <c r="BD177" s="184"/>
      <c r="BE177" s="184"/>
      <c r="BF177" s="184"/>
      <c r="BG177" s="184"/>
      <c r="BH177" s="184"/>
      <c r="BI177" s="184"/>
      <c r="BJ177" s="184"/>
      <c r="BK177" s="184"/>
      <c r="BL177" s="184"/>
      <c r="BM177" s="184"/>
      <c r="BN177" s="184"/>
      <c r="BO177" s="184"/>
      <c r="BP177" s="184"/>
      <c r="BQ177" s="184"/>
      <c r="BR177" s="184"/>
      <c r="BS177" s="184"/>
      <c r="BT177" s="184">
        <v>114840</v>
      </c>
      <c r="BU177" s="184"/>
      <c r="BV177" s="184"/>
      <c r="BW177" s="184"/>
      <c r="BX177" s="184"/>
      <c r="BY177" s="184"/>
      <c r="BZ177" s="184"/>
      <c r="CA177" s="184"/>
      <c r="CB177" s="184">
        <v>201170</v>
      </c>
      <c r="CC177" s="184"/>
      <c r="CD177" s="184"/>
      <c r="CE177" s="184"/>
      <c r="CF177" s="184">
        <v>579750</v>
      </c>
      <c r="CG177" s="184"/>
      <c r="CH177" s="184"/>
      <c r="CI177" s="184"/>
      <c r="CJ177" s="184"/>
      <c r="CK177" s="184"/>
      <c r="CL177" s="184">
        <v>95660</v>
      </c>
      <c r="CM177" s="184"/>
    </row>
    <row r="178" spans="1:91" ht="21" hidden="1">
      <c r="A178" s="120">
        <v>20</v>
      </c>
      <c r="B178" s="220" t="s">
        <v>894</v>
      </c>
      <c r="C178" s="121" t="s">
        <v>487</v>
      </c>
      <c r="D178" s="184">
        <v>42268.72</v>
      </c>
      <c r="E178" s="184"/>
      <c r="F178" s="184"/>
      <c r="G178" s="184">
        <v>133745.88</v>
      </c>
      <c r="H178" s="184">
        <v>1641.15</v>
      </c>
      <c r="I178" s="184">
        <v>146421.24</v>
      </c>
      <c r="J178" s="184">
        <v>9972.14</v>
      </c>
      <c r="K178" s="184"/>
      <c r="L178" s="184">
        <v>44218.86</v>
      </c>
      <c r="M178" s="184"/>
      <c r="N178" s="184">
        <v>220379.56</v>
      </c>
      <c r="O178" s="184"/>
      <c r="P178" s="184">
        <v>115574.88</v>
      </c>
      <c r="Q178" s="184">
        <v>14562.18</v>
      </c>
      <c r="R178" s="184">
        <v>6739.68</v>
      </c>
      <c r="S178" s="184">
        <v>11422.44</v>
      </c>
      <c r="T178" s="184">
        <v>12378.43</v>
      </c>
      <c r="U178" s="184">
        <v>18153.400000000001</v>
      </c>
      <c r="V178" s="184">
        <v>3080.4</v>
      </c>
      <c r="W178" s="184"/>
      <c r="X178" s="184">
        <v>691992.12</v>
      </c>
      <c r="Y178" s="184">
        <v>41318.79</v>
      </c>
      <c r="Z178" s="184">
        <v>69274.7</v>
      </c>
      <c r="AA178" s="184">
        <v>22938.45</v>
      </c>
      <c r="AB178" s="184">
        <v>17286.82</v>
      </c>
      <c r="AC178" s="184">
        <v>27695.82</v>
      </c>
      <c r="AD178" s="184">
        <v>71055.210000000006</v>
      </c>
      <c r="AE178" s="184">
        <v>114344.1</v>
      </c>
      <c r="AF178" s="184">
        <v>80886.39</v>
      </c>
      <c r="AG178" s="184"/>
      <c r="AH178" s="184">
        <v>439.35</v>
      </c>
      <c r="AI178" s="184">
        <v>71903.429999999993</v>
      </c>
      <c r="AJ178" s="184"/>
      <c r="AK178" s="184"/>
      <c r="AL178" s="184">
        <v>890264.03</v>
      </c>
      <c r="AM178" s="184">
        <v>37752.959999999999</v>
      </c>
      <c r="AN178" s="184">
        <v>17112.310000000001</v>
      </c>
      <c r="AO178" s="184">
        <v>56908.26</v>
      </c>
      <c r="AP178" s="184">
        <v>135997.76000000001</v>
      </c>
      <c r="AQ178" s="184">
        <v>78608.429999999993</v>
      </c>
      <c r="AR178" s="184"/>
      <c r="AS178" s="184">
        <v>68738.12</v>
      </c>
      <c r="AT178" s="184"/>
      <c r="AU178" s="184">
        <v>10323.98</v>
      </c>
      <c r="AV178" s="184">
        <v>107429.12</v>
      </c>
      <c r="AW178" s="184">
        <v>16574.88</v>
      </c>
      <c r="AX178" s="184"/>
      <c r="AY178" s="184">
        <v>237443.7</v>
      </c>
      <c r="AZ178" s="184">
        <v>16812.669999999998</v>
      </c>
      <c r="BA178" s="184"/>
      <c r="BB178" s="184">
        <v>274896.69</v>
      </c>
      <c r="BC178" s="184">
        <v>38272.550000000003</v>
      </c>
      <c r="BD178" s="184">
        <v>784117.88</v>
      </c>
      <c r="BE178" s="184">
        <v>116325.94</v>
      </c>
      <c r="BF178" s="184">
        <v>44970.36</v>
      </c>
      <c r="BG178" s="184">
        <v>24977.13</v>
      </c>
      <c r="BH178" s="184">
        <v>113423.85</v>
      </c>
      <c r="BI178" s="184">
        <v>30223.1</v>
      </c>
      <c r="BJ178" s="184">
        <v>12431.16</v>
      </c>
      <c r="BK178" s="184"/>
      <c r="BL178" s="184">
        <v>10941</v>
      </c>
      <c r="BM178" s="184">
        <v>273450</v>
      </c>
      <c r="BN178" s="184">
        <v>40717.29</v>
      </c>
      <c r="BO178" s="184">
        <v>21304.83</v>
      </c>
      <c r="BP178" s="184">
        <v>15571.59</v>
      </c>
      <c r="BQ178" s="184">
        <v>11754.78</v>
      </c>
      <c r="BR178" s="184">
        <v>4040.88</v>
      </c>
      <c r="BS178" s="186">
        <v>2022165</v>
      </c>
      <c r="BT178" s="186">
        <v>84165.56</v>
      </c>
      <c r="BU178" s="186">
        <v>58582.3</v>
      </c>
      <c r="BV178" s="186">
        <v>350475.76</v>
      </c>
      <c r="BW178" s="186"/>
      <c r="BX178" s="186">
        <v>4054.84</v>
      </c>
      <c r="BY178" s="186">
        <v>90491.95</v>
      </c>
      <c r="BZ178" s="186"/>
      <c r="CA178" s="186"/>
      <c r="CB178" s="186">
        <v>28507.35</v>
      </c>
      <c r="CC178" s="186">
        <v>71243.460000000006</v>
      </c>
      <c r="CD178" s="186">
        <v>55942.92</v>
      </c>
      <c r="CE178" s="186">
        <v>13134.9</v>
      </c>
      <c r="CF178" s="186">
        <v>62133.93</v>
      </c>
      <c r="CG178" s="186">
        <v>24626.37</v>
      </c>
      <c r="CH178" s="186"/>
      <c r="CI178" s="186"/>
      <c r="CJ178" s="186">
        <v>35177.01</v>
      </c>
      <c r="CK178" s="186">
        <v>73601.48</v>
      </c>
      <c r="CL178" s="186">
        <v>17832.810000000001</v>
      </c>
      <c r="CM178" s="186">
        <v>33353.919999999998</v>
      </c>
    </row>
    <row r="179" spans="1:91" ht="21" hidden="1">
      <c r="A179" s="120">
        <v>20</v>
      </c>
      <c r="B179" s="220" t="s">
        <v>895</v>
      </c>
      <c r="C179" s="121" t="s">
        <v>488</v>
      </c>
      <c r="D179" s="184">
        <v>6395.29</v>
      </c>
      <c r="E179" s="184"/>
      <c r="F179" s="184">
        <v>63028.49</v>
      </c>
      <c r="G179" s="184"/>
      <c r="H179" s="184"/>
      <c r="I179" s="184"/>
      <c r="J179" s="184"/>
      <c r="K179" s="184"/>
      <c r="L179" s="184">
        <v>6740.4</v>
      </c>
      <c r="M179" s="184"/>
      <c r="N179" s="184"/>
      <c r="O179" s="184"/>
      <c r="P179" s="184">
        <v>7586.4</v>
      </c>
      <c r="Q179" s="184"/>
      <c r="R179" s="184"/>
      <c r="S179" s="184"/>
      <c r="T179" s="184">
        <v>1364.4</v>
      </c>
      <c r="U179" s="184"/>
      <c r="V179" s="184"/>
      <c r="W179" s="184"/>
      <c r="X179" s="184"/>
      <c r="Y179" s="184"/>
      <c r="Z179" s="184"/>
      <c r="AA179" s="184"/>
      <c r="AB179" s="184"/>
      <c r="AC179" s="184"/>
      <c r="AD179" s="184"/>
      <c r="AE179" s="184"/>
      <c r="AF179" s="184"/>
      <c r="AG179" s="184"/>
      <c r="AH179" s="184"/>
      <c r="AI179" s="184"/>
      <c r="AJ179" s="184">
        <v>19151.38</v>
      </c>
      <c r="AK179" s="184">
        <v>12089.82</v>
      </c>
      <c r="AL179" s="184"/>
      <c r="AM179" s="184">
        <v>12422.73</v>
      </c>
      <c r="AN179" s="184"/>
      <c r="AO179" s="184"/>
      <c r="AP179" s="184"/>
      <c r="AQ179" s="184"/>
      <c r="AR179" s="184"/>
      <c r="AS179" s="184"/>
      <c r="AT179" s="184"/>
      <c r="AU179" s="184"/>
      <c r="AV179" s="184"/>
      <c r="AW179" s="184"/>
      <c r="AX179" s="184"/>
      <c r="AY179" s="184"/>
      <c r="AZ179" s="184">
        <v>12108.04</v>
      </c>
      <c r="BA179" s="184"/>
      <c r="BB179" s="184"/>
      <c r="BC179" s="184">
        <v>9400.44</v>
      </c>
      <c r="BD179" s="184">
        <v>45660.83</v>
      </c>
      <c r="BE179" s="184"/>
      <c r="BF179" s="184"/>
      <c r="BG179" s="184"/>
      <c r="BH179" s="184"/>
      <c r="BI179" s="184"/>
      <c r="BJ179" s="184"/>
      <c r="BK179" s="184"/>
      <c r="BL179" s="184"/>
      <c r="BM179" s="184">
        <v>52961.49</v>
      </c>
      <c r="BN179" s="184"/>
      <c r="BO179" s="184"/>
      <c r="BP179" s="184"/>
      <c r="BQ179" s="184"/>
      <c r="BR179" s="184">
        <v>6396.84</v>
      </c>
      <c r="BS179" s="186">
        <v>113363.73</v>
      </c>
      <c r="BT179" s="186">
        <v>3425.29</v>
      </c>
      <c r="BU179" s="186"/>
      <c r="BV179" s="186">
        <v>4741.5</v>
      </c>
      <c r="BW179" s="186">
        <v>20786.16</v>
      </c>
      <c r="BX179" s="186"/>
      <c r="BY179" s="186">
        <v>38157.050000000003</v>
      </c>
      <c r="BZ179" s="186">
        <v>45589.18</v>
      </c>
      <c r="CA179" s="186"/>
      <c r="CB179" s="186"/>
      <c r="CC179" s="186"/>
      <c r="CD179" s="186">
        <v>13872.36</v>
      </c>
      <c r="CE179" s="186"/>
      <c r="CF179" s="186"/>
      <c r="CG179" s="186"/>
      <c r="CH179" s="186"/>
      <c r="CI179" s="186"/>
      <c r="CJ179" s="186"/>
      <c r="CK179" s="186">
        <v>7396.74</v>
      </c>
      <c r="CL179" s="186"/>
      <c r="CM179" s="186"/>
    </row>
    <row r="180" spans="1:91" ht="21" hidden="1">
      <c r="A180" s="120">
        <v>20</v>
      </c>
      <c r="B180" s="220" t="s">
        <v>896</v>
      </c>
      <c r="C180" s="121" t="s">
        <v>489</v>
      </c>
      <c r="D180" s="184"/>
      <c r="E180" s="184"/>
      <c r="F180" s="184"/>
      <c r="G180" s="184">
        <v>10233</v>
      </c>
      <c r="H180" s="184"/>
      <c r="I180" s="184"/>
      <c r="J180" s="184">
        <v>632.20000000000005</v>
      </c>
      <c r="K180" s="184"/>
      <c r="L180" s="184"/>
      <c r="M180" s="184"/>
      <c r="N180" s="184"/>
      <c r="O180" s="184"/>
      <c r="P180" s="184"/>
      <c r="Q180" s="184"/>
      <c r="R180" s="184"/>
      <c r="S180" s="184">
        <v>1269.1600000000001</v>
      </c>
      <c r="T180" s="184"/>
      <c r="U180" s="184">
        <v>7187.6</v>
      </c>
      <c r="V180" s="184">
        <v>3080.4</v>
      </c>
      <c r="W180" s="184"/>
      <c r="X180" s="184"/>
      <c r="Y180" s="184"/>
      <c r="Z180" s="184"/>
      <c r="AA180" s="184"/>
      <c r="AB180" s="184"/>
      <c r="AC180" s="184"/>
      <c r="AD180" s="184">
        <v>10233</v>
      </c>
      <c r="AE180" s="184">
        <v>13861.2</v>
      </c>
      <c r="AF180" s="184">
        <v>14326.2</v>
      </c>
      <c r="AG180" s="184">
        <v>12280</v>
      </c>
      <c r="AH180" s="184"/>
      <c r="AI180" s="184"/>
      <c r="AJ180" s="184"/>
      <c r="AK180" s="184"/>
      <c r="AL180" s="184"/>
      <c r="AM180" s="184">
        <v>4620.6000000000004</v>
      </c>
      <c r="AN180" s="184">
        <v>19781.400000000001</v>
      </c>
      <c r="AO180" s="184"/>
      <c r="AP180" s="184"/>
      <c r="AQ180" s="184"/>
      <c r="AR180" s="184"/>
      <c r="AS180" s="184"/>
      <c r="AT180" s="184">
        <v>38909.43</v>
      </c>
      <c r="AU180" s="184"/>
      <c r="AV180" s="184">
        <v>6303</v>
      </c>
      <c r="AW180" s="184"/>
      <c r="AX180" s="184"/>
      <c r="AY180" s="184">
        <v>4093.2</v>
      </c>
      <c r="AZ180" s="184"/>
      <c r="BA180" s="184"/>
      <c r="BB180" s="184"/>
      <c r="BC180" s="184"/>
      <c r="BD180" s="184">
        <v>22294.66</v>
      </c>
      <c r="BE180" s="184"/>
      <c r="BF180" s="184"/>
      <c r="BG180" s="184"/>
      <c r="BH180" s="184"/>
      <c r="BI180" s="184"/>
      <c r="BJ180" s="184"/>
      <c r="BK180" s="184"/>
      <c r="BL180" s="184"/>
      <c r="BM180" s="184"/>
      <c r="BN180" s="184"/>
      <c r="BO180" s="184"/>
      <c r="BP180" s="184">
        <v>34466.22</v>
      </c>
      <c r="BQ180" s="184">
        <v>7701</v>
      </c>
      <c r="BR180" s="184"/>
      <c r="BS180" s="186"/>
      <c r="BT180" s="186">
        <v>3411</v>
      </c>
      <c r="BU180" s="186"/>
      <c r="BV180" s="186"/>
      <c r="BW180" s="184"/>
      <c r="BX180" s="186"/>
      <c r="BY180" s="186"/>
      <c r="BZ180" s="186">
        <v>5134</v>
      </c>
      <c r="CA180" s="186">
        <v>6160.8</v>
      </c>
      <c r="CB180" s="186"/>
      <c r="CC180" s="186"/>
      <c r="CD180" s="186"/>
      <c r="CE180" s="186">
        <v>6160.8</v>
      </c>
      <c r="CF180" s="186"/>
      <c r="CG180" s="186"/>
      <c r="CH180" s="186"/>
      <c r="CI180" s="186"/>
      <c r="CJ180" s="186"/>
      <c r="CK180" s="186">
        <v>8186.4</v>
      </c>
      <c r="CL180" s="184"/>
      <c r="CM180" s="184"/>
    </row>
    <row r="181" spans="1:91" ht="21" hidden="1">
      <c r="A181" s="120">
        <v>20</v>
      </c>
      <c r="B181" s="220" t="s">
        <v>897</v>
      </c>
      <c r="C181" s="121" t="s">
        <v>490</v>
      </c>
      <c r="D181" s="184"/>
      <c r="E181" s="184"/>
      <c r="F181" s="184"/>
      <c r="G181" s="184"/>
      <c r="H181" s="184"/>
      <c r="I181" s="184"/>
      <c r="J181" s="184"/>
      <c r="K181" s="184"/>
      <c r="L181" s="184">
        <v>2046.6</v>
      </c>
      <c r="M181" s="184"/>
      <c r="N181" s="184"/>
      <c r="O181" s="184"/>
      <c r="P181" s="184"/>
      <c r="Q181" s="184"/>
      <c r="R181" s="184"/>
      <c r="S181" s="184"/>
      <c r="T181" s="184">
        <v>2728.8</v>
      </c>
      <c r="U181" s="184"/>
      <c r="V181" s="184"/>
      <c r="W181" s="184"/>
      <c r="X181" s="184">
        <v>145300.9</v>
      </c>
      <c r="Y181" s="184">
        <v>6139.8</v>
      </c>
      <c r="Z181" s="184"/>
      <c r="AA181" s="184"/>
      <c r="AB181" s="184"/>
      <c r="AC181" s="184"/>
      <c r="AD181" s="184"/>
      <c r="AE181" s="184"/>
      <c r="AF181" s="184"/>
      <c r="AG181" s="184"/>
      <c r="AH181" s="184">
        <v>22027.200000000001</v>
      </c>
      <c r="AI181" s="184"/>
      <c r="AJ181" s="184"/>
      <c r="AK181" s="184"/>
      <c r="AL181" s="184">
        <v>14652.6</v>
      </c>
      <c r="AM181" s="184"/>
      <c r="AN181" s="184"/>
      <c r="AO181" s="184"/>
      <c r="AP181" s="184"/>
      <c r="AQ181" s="184"/>
      <c r="AR181" s="184"/>
      <c r="AS181" s="184"/>
      <c r="AT181" s="184">
        <v>5134</v>
      </c>
      <c r="AU181" s="184"/>
      <c r="AV181" s="184"/>
      <c r="AW181" s="184"/>
      <c r="AX181" s="184"/>
      <c r="AY181" s="184">
        <v>6139.8</v>
      </c>
      <c r="AZ181" s="184">
        <v>2046.6</v>
      </c>
      <c r="BA181" s="184"/>
      <c r="BB181" s="184"/>
      <c r="BC181" s="184"/>
      <c r="BD181" s="184">
        <v>8186.4</v>
      </c>
      <c r="BE181" s="184"/>
      <c r="BF181" s="184"/>
      <c r="BG181" s="184"/>
      <c r="BH181" s="184"/>
      <c r="BI181" s="184"/>
      <c r="BJ181" s="184"/>
      <c r="BK181" s="184"/>
      <c r="BL181" s="184"/>
      <c r="BM181" s="184">
        <v>5457.6</v>
      </c>
      <c r="BN181" s="184"/>
      <c r="BO181" s="184"/>
      <c r="BP181" s="184"/>
      <c r="BQ181" s="184"/>
      <c r="BR181" s="184"/>
      <c r="BS181" s="184">
        <v>6160.8</v>
      </c>
      <c r="BT181" s="184"/>
      <c r="BU181" s="186"/>
      <c r="BV181" s="186"/>
      <c r="BW181" s="186"/>
      <c r="BX181" s="186"/>
      <c r="BY181" s="186"/>
      <c r="BZ181" s="186"/>
      <c r="CA181" s="186"/>
      <c r="CB181" s="186">
        <v>3850.5</v>
      </c>
      <c r="CC181" s="186"/>
      <c r="CD181" s="186"/>
      <c r="CE181" s="186"/>
      <c r="CF181" s="186"/>
      <c r="CG181" s="186"/>
      <c r="CH181" s="186">
        <v>4093.2</v>
      </c>
      <c r="CI181" s="186"/>
      <c r="CJ181" s="186"/>
      <c r="CK181" s="186"/>
      <c r="CL181" s="186"/>
      <c r="CM181" s="186"/>
    </row>
    <row r="182" spans="1:91" ht="21" hidden="1">
      <c r="A182" s="120">
        <v>20</v>
      </c>
      <c r="B182" s="220" t="s">
        <v>898</v>
      </c>
      <c r="C182" s="121" t="s">
        <v>491</v>
      </c>
      <c r="D182" s="184">
        <v>542537.67000000004</v>
      </c>
      <c r="E182" s="184">
        <v>293150</v>
      </c>
      <c r="F182" s="184">
        <v>1433940</v>
      </c>
      <c r="G182" s="184">
        <v>1392195.6</v>
      </c>
      <c r="H182" s="184">
        <v>877680</v>
      </c>
      <c r="I182" s="184">
        <v>862830</v>
      </c>
      <c r="J182" s="184">
        <v>1456500</v>
      </c>
      <c r="K182" s="184">
        <v>1752060</v>
      </c>
      <c r="L182" s="184">
        <v>398800</v>
      </c>
      <c r="M182" s="184">
        <v>1294830</v>
      </c>
      <c r="N182" s="184">
        <v>283380</v>
      </c>
      <c r="O182" s="184"/>
      <c r="P182" s="184">
        <v>874350</v>
      </c>
      <c r="Q182" s="184">
        <v>304280</v>
      </c>
      <c r="R182" s="184">
        <v>826290</v>
      </c>
      <c r="S182" s="184">
        <v>737370</v>
      </c>
      <c r="T182" s="184">
        <v>1046350</v>
      </c>
      <c r="U182" s="184">
        <v>1105750</v>
      </c>
      <c r="V182" s="184">
        <v>1042110</v>
      </c>
      <c r="W182" s="184">
        <v>1425150</v>
      </c>
      <c r="X182" s="184">
        <v>299460</v>
      </c>
      <c r="Y182" s="184">
        <v>602370</v>
      </c>
      <c r="Z182" s="184"/>
      <c r="AA182" s="184">
        <v>499860</v>
      </c>
      <c r="AB182" s="184"/>
      <c r="AC182" s="184">
        <v>517080</v>
      </c>
      <c r="AD182" s="184">
        <v>1218210</v>
      </c>
      <c r="AE182" s="184">
        <v>2554093.14</v>
      </c>
      <c r="AF182" s="184">
        <v>804930</v>
      </c>
      <c r="AG182" s="184">
        <v>900734.4</v>
      </c>
      <c r="AH182" s="184"/>
      <c r="AI182" s="184">
        <v>858150</v>
      </c>
      <c r="AJ182" s="184">
        <v>512550</v>
      </c>
      <c r="AK182" s="184"/>
      <c r="AL182" s="184">
        <v>316180</v>
      </c>
      <c r="AM182" s="184">
        <v>769410</v>
      </c>
      <c r="AN182" s="184">
        <v>1530150</v>
      </c>
      <c r="AO182" s="184">
        <v>678570</v>
      </c>
      <c r="AP182" s="184"/>
      <c r="AQ182" s="184">
        <v>840780</v>
      </c>
      <c r="AR182" s="184">
        <v>856140</v>
      </c>
      <c r="AS182" s="184">
        <v>622290</v>
      </c>
      <c r="AT182" s="184">
        <v>1193550</v>
      </c>
      <c r="AU182" s="184"/>
      <c r="AV182" s="184">
        <v>1046730</v>
      </c>
      <c r="AW182" s="184">
        <v>631470</v>
      </c>
      <c r="AX182" s="184">
        <v>1484700</v>
      </c>
      <c r="AY182" s="184">
        <v>1673160</v>
      </c>
      <c r="AZ182" s="184">
        <v>669890</v>
      </c>
      <c r="BA182" s="184">
        <v>244320</v>
      </c>
      <c r="BB182" s="184">
        <v>589080</v>
      </c>
      <c r="BC182" s="184"/>
      <c r="BD182" s="184">
        <v>4537120</v>
      </c>
      <c r="BE182" s="184">
        <v>1462230</v>
      </c>
      <c r="BF182" s="184">
        <v>501820</v>
      </c>
      <c r="BG182" s="184">
        <v>568980</v>
      </c>
      <c r="BH182" s="184">
        <v>554040</v>
      </c>
      <c r="BI182" s="184"/>
      <c r="BJ182" s="184"/>
      <c r="BK182" s="184"/>
      <c r="BL182" s="184"/>
      <c r="BM182" s="184">
        <v>1346830</v>
      </c>
      <c r="BN182" s="184">
        <v>547500</v>
      </c>
      <c r="BO182" s="184">
        <v>822810</v>
      </c>
      <c r="BP182" s="184">
        <v>306990</v>
      </c>
      <c r="BQ182" s="184">
        <v>231030</v>
      </c>
      <c r="BR182" s="184"/>
      <c r="BS182" s="186">
        <v>2187110</v>
      </c>
      <c r="BT182" s="186">
        <v>810800</v>
      </c>
      <c r="BU182" s="186"/>
      <c r="BV182" s="186">
        <v>1126580</v>
      </c>
      <c r="BW182" s="186"/>
      <c r="BX182" s="186">
        <v>1158210</v>
      </c>
      <c r="BY182" s="186">
        <v>242820</v>
      </c>
      <c r="BZ182" s="186">
        <v>952536.77</v>
      </c>
      <c r="CA182" s="186">
        <v>231030</v>
      </c>
      <c r="CB182" s="186">
        <v>515250</v>
      </c>
      <c r="CC182" s="186">
        <v>521370</v>
      </c>
      <c r="CD182" s="186"/>
      <c r="CE182" s="186">
        <v>1676640.67</v>
      </c>
      <c r="CF182" s="186">
        <v>292050</v>
      </c>
      <c r="CG182" s="186">
        <v>257040</v>
      </c>
      <c r="CH182" s="186">
        <v>589050</v>
      </c>
      <c r="CI182" s="184">
        <v>294000</v>
      </c>
      <c r="CJ182" s="186"/>
      <c r="CK182" s="186"/>
      <c r="CL182" s="186"/>
      <c r="CM182" s="186"/>
    </row>
    <row r="183" spans="1:91" ht="21" hidden="1">
      <c r="A183" s="120">
        <v>20</v>
      </c>
      <c r="B183" s="220" t="s">
        <v>899</v>
      </c>
      <c r="C183" s="121" t="s">
        <v>492</v>
      </c>
      <c r="D183" s="184">
        <v>263700</v>
      </c>
      <c r="E183" s="184"/>
      <c r="F183" s="184">
        <v>373190</v>
      </c>
      <c r="G183" s="184"/>
      <c r="H183" s="184"/>
      <c r="I183" s="184"/>
      <c r="J183" s="184"/>
      <c r="K183" s="184"/>
      <c r="L183" s="184">
        <v>1662050</v>
      </c>
      <c r="M183" s="184">
        <v>1283760</v>
      </c>
      <c r="N183" s="184"/>
      <c r="O183" s="184"/>
      <c r="P183" s="184">
        <v>871020</v>
      </c>
      <c r="Q183" s="184">
        <v>1392940</v>
      </c>
      <c r="R183" s="184">
        <v>277110</v>
      </c>
      <c r="S183" s="184">
        <v>415620</v>
      </c>
      <c r="T183" s="184">
        <v>399410</v>
      </c>
      <c r="U183" s="184">
        <v>1131290</v>
      </c>
      <c r="V183" s="184">
        <v>1472310</v>
      </c>
      <c r="W183" s="184">
        <v>529380</v>
      </c>
      <c r="X183" s="184">
        <v>1327500</v>
      </c>
      <c r="Y183" s="184">
        <v>306990</v>
      </c>
      <c r="Z183" s="184"/>
      <c r="AA183" s="184">
        <v>1322970</v>
      </c>
      <c r="AB183" s="184">
        <v>596240</v>
      </c>
      <c r="AC183" s="184">
        <v>609630</v>
      </c>
      <c r="AD183" s="184"/>
      <c r="AE183" s="184"/>
      <c r="AF183" s="184"/>
      <c r="AG183" s="184"/>
      <c r="AH183" s="184">
        <v>1400850</v>
      </c>
      <c r="AI183" s="184"/>
      <c r="AJ183" s="184">
        <v>1086570</v>
      </c>
      <c r="AK183" s="184"/>
      <c r="AL183" s="184">
        <v>3180620</v>
      </c>
      <c r="AM183" s="184">
        <v>290280</v>
      </c>
      <c r="AN183" s="184">
        <v>325950</v>
      </c>
      <c r="AO183" s="184"/>
      <c r="AP183" s="184">
        <v>544880</v>
      </c>
      <c r="AQ183" s="184"/>
      <c r="AR183" s="184">
        <v>258690</v>
      </c>
      <c r="AS183" s="184"/>
      <c r="AT183" s="184">
        <v>799109.35</v>
      </c>
      <c r="AU183" s="184">
        <v>584100</v>
      </c>
      <c r="AV183" s="184"/>
      <c r="AW183" s="184"/>
      <c r="AX183" s="184"/>
      <c r="AY183" s="184">
        <v>468090</v>
      </c>
      <c r="AZ183" s="184">
        <v>1589250</v>
      </c>
      <c r="BA183" s="184">
        <v>593970</v>
      </c>
      <c r="BB183" s="184">
        <v>612390</v>
      </c>
      <c r="BC183" s="184"/>
      <c r="BD183" s="184">
        <v>276000</v>
      </c>
      <c r="BE183" s="184">
        <v>271980</v>
      </c>
      <c r="BF183" s="184">
        <v>319340</v>
      </c>
      <c r="BG183" s="184">
        <v>282060</v>
      </c>
      <c r="BH183" s="184">
        <v>535140</v>
      </c>
      <c r="BI183" s="184"/>
      <c r="BJ183" s="184"/>
      <c r="BK183" s="184"/>
      <c r="BL183" s="184"/>
      <c r="BM183" s="184">
        <v>3019530.67</v>
      </c>
      <c r="BN183" s="184"/>
      <c r="BO183" s="184">
        <v>278760</v>
      </c>
      <c r="BP183" s="184">
        <v>336270</v>
      </c>
      <c r="BQ183" s="184">
        <v>831090</v>
      </c>
      <c r="BR183" s="184"/>
      <c r="BS183" s="184">
        <v>1996700</v>
      </c>
      <c r="BT183" s="184"/>
      <c r="BU183" s="184"/>
      <c r="BV183" s="184"/>
      <c r="BW183" s="184"/>
      <c r="BX183" s="184"/>
      <c r="BY183" s="184"/>
      <c r="BZ183" s="184">
        <v>604530</v>
      </c>
      <c r="CA183" s="184"/>
      <c r="CB183" s="184">
        <v>666060</v>
      </c>
      <c r="CC183" s="184"/>
      <c r="CD183" s="184"/>
      <c r="CE183" s="184">
        <v>36450</v>
      </c>
      <c r="CF183" s="184"/>
      <c r="CG183" s="184"/>
      <c r="CH183" s="184">
        <v>609030</v>
      </c>
      <c r="CI183" s="184">
        <v>292050</v>
      </c>
      <c r="CJ183" s="184">
        <v>238140</v>
      </c>
      <c r="CK183" s="184">
        <v>584100</v>
      </c>
      <c r="CL183" s="184"/>
      <c r="CM183" s="184"/>
    </row>
    <row r="184" spans="1:91" ht="21" hidden="1">
      <c r="A184" s="120">
        <v>21</v>
      </c>
      <c r="B184" s="220" t="s">
        <v>900</v>
      </c>
      <c r="C184" s="121" t="s">
        <v>493</v>
      </c>
      <c r="D184" s="184">
        <v>15808686</v>
      </c>
      <c r="E184" s="184">
        <v>1040398</v>
      </c>
      <c r="F184" s="184">
        <v>2274028</v>
      </c>
      <c r="G184" s="184">
        <v>1090330</v>
      </c>
      <c r="H184" s="184">
        <v>2584757.1800000002</v>
      </c>
      <c r="I184" s="184">
        <v>1097448.3600000001</v>
      </c>
      <c r="J184" s="184">
        <v>3663465.98</v>
      </c>
      <c r="K184" s="184">
        <v>7360457.1699999999</v>
      </c>
      <c r="L184" s="184">
        <v>2083107.87</v>
      </c>
      <c r="M184" s="184">
        <v>6183701.2300000004</v>
      </c>
      <c r="N184" s="184">
        <v>6802722</v>
      </c>
      <c r="O184" s="184">
        <v>1697370</v>
      </c>
      <c r="P184" s="184">
        <v>8652353.5600000005</v>
      </c>
      <c r="Q184" s="184">
        <v>811253</v>
      </c>
      <c r="R184" s="184">
        <v>2302809.87</v>
      </c>
      <c r="S184" s="184">
        <v>519141</v>
      </c>
      <c r="T184" s="184">
        <v>212260</v>
      </c>
      <c r="U184" s="184">
        <v>124200</v>
      </c>
      <c r="V184" s="184">
        <v>63600</v>
      </c>
      <c r="W184" s="184">
        <v>579449</v>
      </c>
      <c r="X184" s="184">
        <v>17282586.18</v>
      </c>
      <c r="Y184" s="184">
        <v>2708302.09</v>
      </c>
      <c r="Z184" s="184">
        <v>6469546.5800000001</v>
      </c>
      <c r="AA184" s="184">
        <v>3407070.8</v>
      </c>
      <c r="AB184" s="184">
        <v>2016394</v>
      </c>
      <c r="AC184" s="184">
        <v>1936230</v>
      </c>
      <c r="AD184" s="184">
        <v>2825490</v>
      </c>
      <c r="AE184" s="184">
        <v>8151260.1799999997</v>
      </c>
      <c r="AF184" s="184">
        <v>2493844.85</v>
      </c>
      <c r="AG184" s="184">
        <v>3863426</v>
      </c>
      <c r="AH184" s="184">
        <v>1352929</v>
      </c>
      <c r="AI184" s="184">
        <v>4665356</v>
      </c>
      <c r="AJ184" s="184">
        <v>2929061</v>
      </c>
      <c r="AK184" s="184">
        <v>1533163.95</v>
      </c>
      <c r="AL184" s="184">
        <v>40108227.460000001</v>
      </c>
      <c r="AM184" s="184">
        <v>3171089.24</v>
      </c>
      <c r="AN184" s="184">
        <v>1206274</v>
      </c>
      <c r="AO184" s="184">
        <v>2732118.4</v>
      </c>
      <c r="AP184" s="184">
        <v>9429119.2400000002</v>
      </c>
      <c r="AQ184" s="184">
        <v>4050682.32</v>
      </c>
      <c r="AR184" s="184">
        <v>1020320</v>
      </c>
      <c r="AS184" s="184">
        <v>26544723.91</v>
      </c>
      <c r="AT184" s="184">
        <v>3605008</v>
      </c>
      <c r="AU184" s="184">
        <v>6524625.3899999997</v>
      </c>
      <c r="AV184" s="184">
        <v>4135289</v>
      </c>
      <c r="AW184" s="184">
        <v>2966789.07</v>
      </c>
      <c r="AX184" s="184">
        <v>1916780.14</v>
      </c>
      <c r="AY184" s="184">
        <v>1180889.8</v>
      </c>
      <c r="AZ184" s="184">
        <v>3357545.92</v>
      </c>
      <c r="BA184" s="184">
        <v>3577675</v>
      </c>
      <c r="BB184" s="184">
        <v>4300801.51</v>
      </c>
      <c r="BC184" s="184">
        <v>2313059.34</v>
      </c>
      <c r="BD184" s="184">
        <v>21914871</v>
      </c>
      <c r="BE184" s="184">
        <v>943988</v>
      </c>
      <c r="BF184" s="184">
        <v>1087560</v>
      </c>
      <c r="BG184" s="184">
        <v>1703696.7</v>
      </c>
      <c r="BH184" s="184">
        <v>5525262</v>
      </c>
      <c r="BI184" s="184">
        <v>2684597.04</v>
      </c>
      <c r="BJ184" s="184">
        <v>927854</v>
      </c>
      <c r="BK184" s="184">
        <v>2858095.55</v>
      </c>
      <c r="BL184" s="184">
        <v>4536181.8499999996</v>
      </c>
      <c r="BM184" s="184">
        <v>5036618</v>
      </c>
      <c r="BN184" s="184">
        <v>2592809.5</v>
      </c>
      <c r="BO184" s="184">
        <v>2074123</v>
      </c>
      <c r="BP184" s="184">
        <v>1407133.28</v>
      </c>
      <c r="BQ184" s="184">
        <v>841300</v>
      </c>
      <c r="BR184" s="184">
        <v>2236768.04</v>
      </c>
      <c r="BS184" s="186">
        <v>52816587</v>
      </c>
      <c r="BT184" s="184">
        <v>1369476</v>
      </c>
      <c r="BU184" s="184">
        <v>4582469.01</v>
      </c>
      <c r="BV184" s="186">
        <v>19444814.629999999</v>
      </c>
      <c r="BW184" s="184">
        <v>806834.36</v>
      </c>
      <c r="BX184" s="184">
        <v>498970</v>
      </c>
      <c r="BY184" s="186">
        <v>3464577.18</v>
      </c>
      <c r="BZ184" s="184">
        <v>1523441</v>
      </c>
      <c r="CA184" s="184">
        <v>1366829</v>
      </c>
      <c r="CB184" s="186">
        <v>1804045.5</v>
      </c>
      <c r="CC184" s="184">
        <v>3773471.77</v>
      </c>
      <c r="CD184" s="184">
        <v>8217151</v>
      </c>
      <c r="CE184" s="184">
        <v>2335972</v>
      </c>
      <c r="CF184" s="184">
        <v>4553213.55</v>
      </c>
      <c r="CG184" s="184">
        <v>4378353</v>
      </c>
      <c r="CH184" s="184">
        <v>894094</v>
      </c>
      <c r="CI184" s="184">
        <v>2448250.54</v>
      </c>
      <c r="CJ184" s="184">
        <v>1059255</v>
      </c>
      <c r="CK184" s="186">
        <v>2181679.88</v>
      </c>
      <c r="CL184" s="184">
        <v>1866986</v>
      </c>
      <c r="CM184" s="186">
        <v>733694.19</v>
      </c>
    </row>
    <row r="185" spans="1:91" ht="21" hidden="1">
      <c r="A185" s="120">
        <v>21</v>
      </c>
      <c r="B185" s="220" t="s">
        <v>901</v>
      </c>
      <c r="C185" s="121" t="s">
        <v>494</v>
      </c>
      <c r="D185" s="184">
        <v>2196679</v>
      </c>
      <c r="E185" s="184"/>
      <c r="F185" s="184">
        <v>1052030</v>
      </c>
      <c r="G185" s="184"/>
      <c r="H185" s="184"/>
      <c r="I185" s="184">
        <v>41862.85</v>
      </c>
      <c r="J185" s="184">
        <v>399303.3</v>
      </c>
      <c r="K185" s="184">
        <v>275205</v>
      </c>
      <c r="L185" s="184">
        <v>400514.18</v>
      </c>
      <c r="M185" s="184">
        <v>1122300</v>
      </c>
      <c r="N185" s="184">
        <v>317340</v>
      </c>
      <c r="O185" s="184">
        <v>85800</v>
      </c>
      <c r="P185" s="184">
        <v>6386806.71</v>
      </c>
      <c r="Q185" s="184">
        <v>567143</v>
      </c>
      <c r="R185" s="184">
        <v>120500</v>
      </c>
      <c r="S185" s="184">
        <v>438400</v>
      </c>
      <c r="T185" s="184">
        <v>538952.02</v>
      </c>
      <c r="U185" s="184"/>
      <c r="V185" s="184"/>
      <c r="W185" s="184">
        <v>198595.5</v>
      </c>
      <c r="X185" s="184">
        <v>1344240.5</v>
      </c>
      <c r="Y185" s="184">
        <v>959982</v>
      </c>
      <c r="Z185" s="184">
        <v>1595129.5</v>
      </c>
      <c r="AA185" s="184">
        <v>558210</v>
      </c>
      <c r="AB185" s="184">
        <v>197081</v>
      </c>
      <c r="AC185" s="184">
        <v>904540</v>
      </c>
      <c r="AD185" s="184">
        <v>508725</v>
      </c>
      <c r="AE185" s="184">
        <v>1173170</v>
      </c>
      <c r="AF185" s="184"/>
      <c r="AG185" s="184">
        <v>495394</v>
      </c>
      <c r="AH185" s="184">
        <v>2576428.5</v>
      </c>
      <c r="AI185" s="184">
        <v>407060</v>
      </c>
      <c r="AJ185" s="184">
        <v>713165</v>
      </c>
      <c r="AK185" s="184">
        <v>2701910</v>
      </c>
      <c r="AL185" s="184">
        <v>7460425.1900000004</v>
      </c>
      <c r="AM185" s="184">
        <v>614092.30000000005</v>
      </c>
      <c r="AN185" s="184">
        <v>129800</v>
      </c>
      <c r="AO185" s="184">
        <v>1780952.42</v>
      </c>
      <c r="AP185" s="184">
        <v>359330</v>
      </c>
      <c r="AQ185" s="184"/>
      <c r="AR185" s="184">
        <v>287460</v>
      </c>
      <c r="AS185" s="184">
        <v>963361.4</v>
      </c>
      <c r="AT185" s="184">
        <v>1392232</v>
      </c>
      <c r="AU185" s="184">
        <v>1735657.15</v>
      </c>
      <c r="AV185" s="184">
        <v>1510370</v>
      </c>
      <c r="AW185" s="184">
        <v>253019.67</v>
      </c>
      <c r="AX185" s="184">
        <v>546910</v>
      </c>
      <c r="AY185" s="184">
        <v>70270</v>
      </c>
      <c r="AZ185" s="184">
        <v>961990</v>
      </c>
      <c r="BA185" s="184">
        <v>2536185</v>
      </c>
      <c r="BB185" s="184">
        <v>5280753.6100000003</v>
      </c>
      <c r="BC185" s="184">
        <v>1002870.65</v>
      </c>
      <c r="BD185" s="184">
        <v>7417630</v>
      </c>
      <c r="BE185" s="184">
        <v>180360</v>
      </c>
      <c r="BF185" s="184"/>
      <c r="BG185" s="184">
        <v>3099455</v>
      </c>
      <c r="BH185" s="184">
        <v>1221505</v>
      </c>
      <c r="BI185" s="184">
        <v>904297</v>
      </c>
      <c r="BJ185" s="184">
        <v>2000750</v>
      </c>
      <c r="BK185" s="184">
        <v>330030</v>
      </c>
      <c r="BL185" s="184">
        <v>1320430</v>
      </c>
      <c r="BM185" s="184">
        <v>3642285</v>
      </c>
      <c r="BN185" s="184">
        <v>370109.4</v>
      </c>
      <c r="BO185" s="184">
        <v>414373</v>
      </c>
      <c r="BP185" s="184">
        <v>427040</v>
      </c>
      <c r="BQ185" s="184">
        <v>3292823.57</v>
      </c>
      <c r="BR185" s="184">
        <v>606862.54</v>
      </c>
      <c r="BS185" s="184">
        <v>8132959</v>
      </c>
      <c r="BT185" s="184">
        <v>1030932.75</v>
      </c>
      <c r="BU185" s="184">
        <v>2083020</v>
      </c>
      <c r="BV185" s="186">
        <v>2624134.39</v>
      </c>
      <c r="BW185" s="186">
        <v>415854</v>
      </c>
      <c r="BX185" s="186">
        <v>837905</v>
      </c>
      <c r="BY185" s="186">
        <v>1071892.67</v>
      </c>
      <c r="BZ185" s="186">
        <v>973905</v>
      </c>
      <c r="CA185" s="184">
        <v>1263065</v>
      </c>
      <c r="CB185" s="184">
        <v>848207.57</v>
      </c>
      <c r="CC185" s="184">
        <v>410340</v>
      </c>
      <c r="CD185" s="184">
        <v>615065</v>
      </c>
      <c r="CE185" s="186">
        <v>730945.5</v>
      </c>
      <c r="CF185" s="184">
        <v>1828151.29</v>
      </c>
      <c r="CG185" s="184"/>
      <c r="CH185" s="186">
        <v>925129</v>
      </c>
      <c r="CI185" s="184">
        <v>815820</v>
      </c>
      <c r="CJ185" s="184">
        <v>360991</v>
      </c>
      <c r="CK185" s="184">
        <v>3104838</v>
      </c>
      <c r="CL185" s="184">
        <v>311726</v>
      </c>
      <c r="CM185" s="184"/>
    </row>
    <row r="186" spans="1:91" ht="21" hidden="1">
      <c r="A186" s="120">
        <v>21</v>
      </c>
      <c r="B186" s="220" t="s">
        <v>902</v>
      </c>
      <c r="C186" s="121" t="s">
        <v>495</v>
      </c>
      <c r="D186" s="184">
        <v>29189831</v>
      </c>
      <c r="E186" s="184">
        <v>5235590</v>
      </c>
      <c r="F186" s="184">
        <v>637790</v>
      </c>
      <c r="G186" s="184">
        <v>2995406</v>
      </c>
      <c r="H186" s="184">
        <v>2827480</v>
      </c>
      <c r="I186" s="184">
        <v>4915161.2</v>
      </c>
      <c r="J186" s="184">
        <v>2861652.6</v>
      </c>
      <c r="K186" s="184">
        <v>7336903.1100000003</v>
      </c>
      <c r="L186" s="184">
        <v>3664569.16</v>
      </c>
      <c r="M186" s="184">
        <v>2900343.94</v>
      </c>
      <c r="N186" s="184">
        <v>9939542</v>
      </c>
      <c r="O186" s="184">
        <v>1480440</v>
      </c>
      <c r="P186" s="184">
        <v>19239305.489999998</v>
      </c>
      <c r="Q186" s="184">
        <v>5070363.51</v>
      </c>
      <c r="R186" s="184">
        <v>6199089.5899999999</v>
      </c>
      <c r="S186" s="184">
        <v>8389189.6999999993</v>
      </c>
      <c r="T186" s="184">
        <v>6389637.1900000004</v>
      </c>
      <c r="U186" s="184">
        <v>5250042</v>
      </c>
      <c r="V186" s="184">
        <v>3688629</v>
      </c>
      <c r="W186" s="184">
        <v>3495336</v>
      </c>
      <c r="X186" s="184">
        <v>37843899.659999996</v>
      </c>
      <c r="Y186" s="184">
        <v>2139890</v>
      </c>
      <c r="Z186" s="184">
        <v>4666002.58</v>
      </c>
      <c r="AA186" s="184">
        <v>6040629</v>
      </c>
      <c r="AB186" s="184">
        <v>2557460</v>
      </c>
      <c r="AC186" s="184">
        <v>2558730.7000000002</v>
      </c>
      <c r="AD186" s="184">
        <v>3813226.45</v>
      </c>
      <c r="AE186" s="184">
        <v>10565170.75</v>
      </c>
      <c r="AF186" s="184">
        <v>2539095</v>
      </c>
      <c r="AG186" s="184">
        <v>3248867</v>
      </c>
      <c r="AH186" s="184">
        <v>875557</v>
      </c>
      <c r="AI186" s="184">
        <v>9466243</v>
      </c>
      <c r="AJ186" s="184">
        <v>3275062</v>
      </c>
      <c r="AK186" s="184">
        <v>129841.76</v>
      </c>
      <c r="AL186" s="184">
        <v>86881147.930000007</v>
      </c>
      <c r="AM186" s="184">
        <v>3622085</v>
      </c>
      <c r="AN186" s="184">
        <v>6373979</v>
      </c>
      <c r="AO186" s="184">
        <v>5786396.1299999999</v>
      </c>
      <c r="AP186" s="184">
        <v>9518487.8100000005</v>
      </c>
      <c r="AQ186" s="184">
        <v>4441843.43</v>
      </c>
      <c r="AR186" s="184">
        <v>2728640</v>
      </c>
      <c r="AS186" s="184">
        <v>18227362.940000001</v>
      </c>
      <c r="AT186" s="184">
        <v>3614488</v>
      </c>
      <c r="AU186" s="184">
        <v>6552529.2800000003</v>
      </c>
      <c r="AV186" s="184">
        <v>8425540</v>
      </c>
      <c r="AW186" s="184">
        <v>6224239.6600000001</v>
      </c>
      <c r="AX186" s="184">
        <v>3621051.76</v>
      </c>
      <c r="AY186" s="184">
        <v>6050159.9299999997</v>
      </c>
      <c r="AZ186" s="184">
        <v>4376577.1100000003</v>
      </c>
      <c r="BA186" s="184">
        <v>3607379</v>
      </c>
      <c r="BB186" s="184">
        <v>4046017.48</v>
      </c>
      <c r="BC186" s="184">
        <v>6691106.3499999996</v>
      </c>
      <c r="BD186" s="184">
        <v>32315659.300000001</v>
      </c>
      <c r="BE186" s="184">
        <v>6052323.2400000002</v>
      </c>
      <c r="BF186" s="184">
        <v>2505263</v>
      </c>
      <c r="BG186" s="184">
        <v>3923788.34</v>
      </c>
      <c r="BH186" s="184">
        <v>13263380</v>
      </c>
      <c r="BI186" s="184">
        <v>2940036.48</v>
      </c>
      <c r="BJ186" s="184">
        <v>852820</v>
      </c>
      <c r="BK186" s="184">
        <v>1468945.45</v>
      </c>
      <c r="BL186" s="184">
        <v>1045291.5</v>
      </c>
      <c r="BM186" s="184">
        <v>24154830</v>
      </c>
      <c r="BN186" s="184">
        <v>7216670.5999999996</v>
      </c>
      <c r="BO186" s="184">
        <v>6434245</v>
      </c>
      <c r="BP186" s="184">
        <v>9178726.9199999999</v>
      </c>
      <c r="BQ186" s="184">
        <v>2112113.64</v>
      </c>
      <c r="BR186" s="184">
        <v>6212338.7400000002</v>
      </c>
      <c r="BS186" s="186">
        <v>112129403</v>
      </c>
      <c r="BT186" s="186">
        <v>8424709</v>
      </c>
      <c r="BU186" s="186">
        <v>5379113.1799999997</v>
      </c>
      <c r="BV186" s="186">
        <v>16497751.369999999</v>
      </c>
      <c r="BW186" s="184">
        <v>1054660</v>
      </c>
      <c r="BX186" s="186">
        <v>3784164.1</v>
      </c>
      <c r="BY186" s="186">
        <v>15316052.630000001</v>
      </c>
      <c r="BZ186" s="186">
        <v>2523015</v>
      </c>
      <c r="CA186" s="184">
        <v>5397000</v>
      </c>
      <c r="CB186" s="186">
        <v>4945160</v>
      </c>
      <c r="CC186" s="184">
        <v>5571506.9299999997</v>
      </c>
      <c r="CD186" s="186">
        <v>13752192.439999999</v>
      </c>
      <c r="CE186" s="186">
        <v>5358506.4000000004</v>
      </c>
      <c r="CF186" s="186">
        <v>13281197.43</v>
      </c>
      <c r="CG186" s="186">
        <v>3629840</v>
      </c>
      <c r="CH186" s="186">
        <v>3066580</v>
      </c>
      <c r="CI186" s="186">
        <v>3208974</v>
      </c>
      <c r="CJ186" s="186">
        <v>2734136.69</v>
      </c>
      <c r="CK186" s="186">
        <v>6192771.1799999997</v>
      </c>
      <c r="CL186" s="186">
        <v>2835664.62</v>
      </c>
      <c r="CM186" s="186">
        <v>744690</v>
      </c>
    </row>
    <row r="187" spans="1:91" ht="21" hidden="1">
      <c r="A187" s="120">
        <v>21</v>
      </c>
      <c r="B187" s="220" t="s">
        <v>903</v>
      </c>
      <c r="C187" s="121" t="s">
        <v>496</v>
      </c>
      <c r="D187" s="184">
        <v>7065800</v>
      </c>
      <c r="E187" s="184">
        <v>2766780</v>
      </c>
      <c r="F187" s="184">
        <v>3992869.22</v>
      </c>
      <c r="G187" s="184">
        <v>1003583</v>
      </c>
      <c r="H187" s="184">
        <v>387760</v>
      </c>
      <c r="I187" s="184">
        <v>1647048.03</v>
      </c>
      <c r="J187" s="184">
        <v>392310</v>
      </c>
      <c r="K187" s="184">
        <v>418317.38</v>
      </c>
      <c r="L187" s="184">
        <v>2457480.65</v>
      </c>
      <c r="M187" s="184">
        <v>1671124.34</v>
      </c>
      <c r="N187" s="184">
        <v>1694610</v>
      </c>
      <c r="O187" s="184">
        <v>113130</v>
      </c>
      <c r="P187" s="184">
        <v>12759186.67</v>
      </c>
      <c r="Q187" s="184">
        <v>3557504.41</v>
      </c>
      <c r="R187" s="184">
        <v>3065539.73</v>
      </c>
      <c r="S187" s="184">
        <v>3536197</v>
      </c>
      <c r="T187" s="184">
        <v>2758955</v>
      </c>
      <c r="U187" s="184">
        <v>1599810</v>
      </c>
      <c r="V187" s="184">
        <v>3460840</v>
      </c>
      <c r="W187" s="184">
        <v>1599926</v>
      </c>
      <c r="X187" s="184">
        <v>8857318.1999999993</v>
      </c>
      <c r="Y187" s="184">
        <v>1930640</v>
      </c>
      <c r="Z187" s="184">
        <v>2633243.2799999998</v>
      </c>
      <c r="AA187" s="184">
        <v>1041860</v>
      </c>
      <c r="AB187" s="184">
        <v>897630</v>
      </c>
      <c r="AC187" s="184">
        <v>1098163.33</v>
      </c>
      <c r="AD187" s="184">
        <v>372080</v>
      </c>
      <c r="AE187" s="184">
        <v>2759480</v>
      </c>
      <c r="AF187" s="184">
        <v>129330</v>
      </c>
      <c r="AG187" s="184">
        <v>1374930</v>
      </c>
      <c r="AH187" s="184">
        <v>3456314.02</v>
      </c>
      <c r="AI187" s="184">
        <v>1331880</v>
      </c>
      <c r="AJ187" s="184">
        <v>1845240</v>
      </c>
      <c r="AK187" s="184">
        <v>2936922.99</v>
      </c>
      <c r="AL187" s="184">
        <v>16194705.470000001</v>
      </c>
      <c r="AM187" s="184">
        <v>1469880</v>
      </c>
      <c r="AN187" s="184">
        <v>659833</v>
      </c>
      <c r="AO187" s="184">
        <v>7560039.8600000003</v>
      </c>
      <c r="AP187" s="184">
        <v>677900</v>
      </c>
      <c r="AQ187" s="184">
        <v>2225470</v>
      </c>
      <c r="AR187" s="184">
        <v>1683070</v>
      </c>
      <c r="AS187" s="184">
        <v>3766173.75</v>
      </c>
      <c r="AT187" s="184">
        <v>2469801</v>
      </c>
      <c r="AU187" s="184">
        <v>5661289</v>
      </c>
      <c r="AV187" s="184">
        <v>3157261</v>
      </c>
      <c r="AW187" s="184">
        <v>1714115.39</v>
      </c>
      <c r="AX187" s="184">
        <v>1474560</v>
      </c>
      <c r="AY187" s="184">
        <v>2507770</v>
      </c>
      <c r="AZ187" s="184">
        <v>1978310</v>
      </c>
      <c r="BA187" s="184">
        <v>2266850</v>
      </c>
      <c r="BB187" s="184">
        <v>22578261.57</v>
      </c>
      <c r="BC187" s="184">
        <v>1066188</v>
      </c>
      <c r="BD187" s="184">
        <v>7446560</v>
      </c>
      <c r="BE187" s="184">
        <v>3645311</v>
      </c>
      <c r="BF187" s="184">
        <v>1479230</v>
      </c>
      <c r="BG187" s="184">
        <v>1463310</v>
      </c>
      <c r="BH187" s="184">
        <v>6587169</v>
      </c>
      <c r="BI187" s="184">
        <v>1374737.34</v>
      </c>
      <c r="BJ187" s="184">
        <v>1253050.69</v>
      </c>
      <c r="BK187" s="184">
        <v>2141028.58</v>
      </c>
      <c r="BL187" s="184">
        <v>1890531</v>
      </c>
      <c r="BM187" s="184">
        <v>15732915</v>
      </c>
      <c r="BN187" s="184">
        <v>2274495.4</v>
      </c>
      <c r="BO187" s="184">
        <v>1269810</v>
      </c>
      <c r="BP187" s="184">
        <v>3529258.92</v>
      </c>
      <c r="BQ187" s="184">
        <v>5915606.6299999999</v>
      </c>
      <c r="BR187" s="184">
        <v>876529</v>
      </c>
      <c r="BS187" s="184">
        <v>31781121</v>
      </c>
      <c r="BT187" s="184">
        <v>3510112.18</v>
      </c>
      <c r="BU187" s="184">
        <v>2023710</v>
      </c>
      <c r="BV187" s="184">
        <v>5367866.29</v>
      </c>
      <c r="BW187" s="184">
        <v>1825470</v>
      </c>
      <c r="BX187" s="184">
        <v>4322709.25</v>
      </c>
      <c r="BY187" s="184">
        <v>6042041.0099999998</v>
      </c>
      <c r="BZ187" s="184">
        <v>2383685</v>
      </c>
      <c r="CA187" s="184">
        <v>1854364</v>
      </c>
      <c r="CB187" s="184">
        <v>1822244</v>
      </c>
      <c r="CC187" s="184">
        <v>1550267.33</v>
      </c>
      <c r="CD187" s="184">
        <v>2063581.16</v>
      </c>
      <c r="CE187" s="184">
        <v>3713074.1</v>
      </c>
      <c r="CF187" s="184">
        <v>4611660.2699999996</v>
      </c>
      <c r="CG187" s="186">
        <v>1043119.03</v>
      </c>
      <c r="CH187" s="184">
        <v>2147843</v>
      </c>
      <c r="CI187" s="184">
        <v>2137992</v>
      </c>
      <c r="CJ187" s="184">
        <v>2842524.19</v>
      </c>
      <c r="CK187" s="184">
        <v>16349839.5</v>
      </c>
      <c r="CL187" s="184">
        <v>1351761.96</v>
      </c>
      <c r="CM187" s="184">
        <v>3144097.42</v>
      </c>
    </row>
    <row r="188" spans="1:91" ht="21" hidden="1">
      <c r="A188" s="120">
        <v>21</v>
      </c>
      <c r="B188" s="220" t="s">
        <v>904</v>
      </c>
      <c r="C188" s="123" t="s">
        <v>497</v>
      </c>
      <c r="D188" s="184"/>
      <c r="E188" s="184">
        <v>3745620</v>
      </c>
      <c r="F188" s="184"/>
      <c r="G188" s="184">
        <v>2163884</v>
      </c>
      <c r="H188" s="184">
        <v>2143007.5</v>
      </c>
      <c r="I188" s="184">
        <v>1579250.5</v>
      </c>
      <c r="J188" s="184">
        <v>769330</v>
      </c>
      <c r="K188" s="184">
        <v>660005</v>
      </c>
      <c r="L188" s="184">
        <v>1359882</v>
      </c>
      <c r="M188" s="184">
        <v>1169667</v>
      </c>
      <c r="N188" s="184">
        <v>14522481.25</v>
      </c>
      <c r="O188" s="184">
        <v>100800</v>
      </c>
      <c r="P188" s="184">
        <v>43250</v>
      </c>
      <c r="Q188" s="184"/>
      <c r="R188" s="184">
        <v>28150</v>
      </c>
      <c r="S188" s="184">
        <v>2037678</v>
      </c>
      <c r="T188" s="184"/>
      <c r="U188" s="184">
        <v>394295</v>
      </c>
      <c r="V188" s="184">
        <v>1008480</v>
      </c>
      <c r="W188" s="184"/>
      <c r="X188" s="184"/>
      <c r="Y188" s="184"/>
      <c r="Z188" s="184">
        <v>402450</v>
      </c>
      <c r="AA188" s="184"/>
      <c r="AB188" s="184"/>
      <c r="AC188" s="184">
        <v>20356</v>
      </c>
      <c r="AD188" s="184"/>
      <c r="AE188" s="184">
        <v>575555.80000000005</v>
      </c>
      <c r="AF188" s="184"/>
      <c r="AG188" s="184"/>
      <c r="AH188" s="184">
        <v>19380</v>
      </c>
      <c r="AI188" s="184"/>
      <c r="AJ188" s="184"/>
      <c r="AK188" s="184"/>
      <c r="AL188" s="184">
        <v>540000</v>
      </c>
      <c r="AM188" s="184">
        <v>991284.22</v>
      </c>
      <c r="AN188" s="184"/>
      <c r="AO188" s="184">
        <v>112140</v>
      </c>
      <c r="AP188" s="184"/>
      <c r="AQ188" s="184"/>
      <c r="AR188" s="184">
        <v>58189.29</v>
      </c>
      <c r="AS188" s="184">
        <v>52500</v>
      </c>
      <c r="AT188" s="184"/>
      <c r="AU188" s="184"/>
      <c r="AV188" s="184"/>
      <c r="AW188" s="184"/>
      <c r="AX188" s="184">
        <v>228752</v>
      </c>
      <c r="AY188" s="184"/>
      <c r="AZ188" s="184"/>
      <c r="BA188" s="184"/>
      <c r="BB188" s="184"/>
      <c r="BC188" s="184"/>
      <c r="BD188" s="184"/>
      <c r="BE188" s="184">
        <v>8427711</v>
      </c>
      <c r="BF188" s="184">
        <v>2668580.67</v>
      </c>
      <c r="BG188" s="184"/>
      <c r="BH188" s="184">
        <v>9861837</v>
      </c>
      <c r="BI188" s="184"/>
      <c r="BJ188" s="184">
        <v>363499</v>
      </c>
      <c r="BK188" s="184">
        <v>1206148</v>
      </c>
      <c r="BL188" s="184"/>
      <c r="BM188" s="184">
        <v>1461000</v>
      </c>
      <c r="BN188" s="184"/>
      <c r="BO188" s="184"/>
      <c r="BP188" s="184"/>
      <c r="BQ188" s="184"/>
      <c r="BR188" s="184">
        <v>872680</v>
      </c>
      <c r="BS188" s="184"/>
      <c r="BT188" s="184"/>
      <c r="BU188" s="184">
        <v>1050</v>
      </c>
      <c r="BV188" s="184"/>
      <c r="BW188" s="184">
        <v>283700</v>
      </c>
      <c r="BX188" s="184"/>
      <c r="BY188" s="184"/>
      <c r="BZ188" s="184">
        <v>21300</v>
      </c>
      <c r="CA188" s="184"/>
      <c r="CB188" s="184"/>
      <c r="CC188" s="184"/>
      <c r="CD188" s="184"/>
      <c r="CE188" s="184"/>
      <c r="CF188" s="184"/>
      <c r="CG188" s="184">
        <v>362910</v>
      </c>
      <c r="CH188" s="184"/>
      <c r="CI188" s="184"/>
      <c r="CJ188" s="184">
        <v>18700</v>
      </c>
      <c r="CK188" s="184"/>
      <c r="CL188" s="184"/>
      <c r="CM188" s="184">
        <v>377650</v>
      </c>
    </row>
    <row r="189" spans="1:91" ht="21" hidden="1">
      <c r="A189" s="120">
        <v>21</v>
      </c>
      <c r="B189" s="220" t="s">
        <v>905</v>
      </c>
      <c r="C189" s="123" t="s">
        <v>498</v>
      </c>
      <c r="D189" s="184"/>
      <c r="E189" s="184">
        <v>230000</v>
      </c>
      <c r="F189" s="184">
        <v>1183754.28</v>
      </c>
      <c r="G189" s="184">
        <v>213020</v>
      </c>
      <c r="H189" s="184"/>
      <c r="I189" s="184">
        <v>14260</v>
      </c>
      <c r="J189" s="184"/>
      <c r="K189" s="184">
        <v>9660</v>
      </c>
      <c r="L189" s="184">
        <v>931612</v>
      </c>
      <c r="M189" s="184">
        <v>319430</v>
      </c>
      <c r="N189" s="184">
        <v>11480</v>
      </c>
      <c r="O189" s="184"/>
      <c r="P189" s="184"/>
      <c r="Q189" s="184"/>
      <c r="R189" s="184">
        <v>214575</v>
      </c>
      <c r="S189" s="184">
        <v>1013535</v>
      </c>
      <c r="T189" s="184"/>
      <c r="U189" s="184">
        <v>815311</v>
      </c>
      <c r="V189" s="184">
        <v>974747</v>
      </c>
      <c r="W189" s="184"/>
      <c r="X189" s="184"/>
      <c r="Y189" s="184">
        <v>9380</v>
      </c>
      <c r="Z189" s="184">
        <v>20320</v>
      </c>
      <c r="AA189" s="184"/>
      <c r="AB189" s="184"/>
      <c r="AC189" s="184">
        <v>106480</v>
      </c>
      <c r="AD189" s="184"/>
      <c r="AE189" s="184"/>
      <c r="AF189" s="184"/>
      <c r="AG189" s="184"/>
      <c r="AH189" s="184">
        <v>7140</v>
      </c>
      <c r="AI189" s="184"/>
      <c r="AJ189" s="184"/>
      <c r="AK189" s="184"/>
      <c r="AL189" s="184">
        <v>132666.73000000001</v>
      </c>
      <c r="AM189" s="184">
        <v>61296.25</v>
      </c>
      <c r="AN189" s="184"/>
      <c r="AO189" s="184"/>
      <c r="AP189" s="184"/>
      <c r="AQ189" s="184"/>
      <c r="AR189" s="184"/>
      <c r="AS189" s="184">
        <v>162000</v>
      </c>
      <c r="AT189" s="184"/>
      <c r="AU189" s="184"/>
      <c r="AV189" s="184"/>
      <c r="AW189" s="184"/>
      <c r="AX189" s="184">
        <v>174002</v>
      </c>
      <c r="AY189" s="184"/>
      <c r="AZ189" s="184"/>
      <c r="BA189" s="184"/>
      <c r="BB189" s="184"/>
      <c r="BC189" s="184"/>
      <c r="BD189" s="184"/>
      <c r="BE189" s="184">
        <v>1930158</v>
      </c>
      <c r="BF189" s="184"/>
      <c r="BG189" s="184"/>
      <c r="BH189" s="184">
        <v>10319443</v>
      </c>
      <c r="BI189" s="184">
        <v>529980</v>
      </c>
      <c r="BJ189" s="184"/>
      <c r="BK189" s="184">
        <v>1274103</v>
      </c>
      <c r="BL189" s="184"/>
      <c r="BM189" s="184"/>
      <c r="BN189" s="184"/>
      <c r="BO189" s="184"/>
      <c r="BP189" s="184"/>
      <c r="BQ189" s="184"/>
      <c r="BR189" s="184">
        <v>178442</v>
      </c>
      <c r="BS189" s="184"/>
      <c r="BT189" s="184"/>
      <c r="BU189" s="184">
        <v>36700</v>
      </c>
      <c r="BV189" s="184"/>
      <c r="BW189" s="184"/>
      <c r="BX189" s="184"/>
      <c r="BY189" s="184"/>
      <c r="BZ189" s="186"/>
      <c r="CA189" s="184"/>
      <c r="CB189" s="184"/>
      <c r="CC189" s="184"/>
      <c r="CD189" s="184"/>
      <c r="CE189" s="184"/>
      <c r="CF189" s="184"/>
      <c r="CG189" s="184"/>
      <c r="CH189" s="184"/>
      <c r="CI189" s="184"/>
      <c r="CJ189" s="184"/>
      <c r="CK189" s="184"/>
      <c r="CL189" s="184"/>
      <c r="CM189" s="184">
        <v>1363895</v>
      </c>
    </row>
    <row r="190" spans="1:91" ht="21" hidden="1">
      <c r="A190" s="120">
        <v>20</v>
      </c>
      <c r="B190" s="220" t="s">
        <v>906</v>
      </c>
      <c r="C190" s="123" t="s">
        <v>499</v>
      </c>
      <c r="D190" s="184">
        <v>5116784</v>
      </c>
      <c r="E190" s="184">
        <v>182000</v>
      </c>
      <c r="F190" s="184">
        <v>166880</v>
      </c>
      <c r="G190" s="184">
        <v>182580</v>
      </c>
      <c r="H190" s="184">
        <v>30205.17</v>
      </c>
      <c r="I190" s="184"/>
      <c r="J190" s="184">
        <v>504477.42</v>
      </c>
      <c r="K190" s="184">
        <v>376454.99</v>
      </c>
      <c r="L190" s="184">
        <v>193150</v>
      </c>
      <c r="M190" s="184"/>
      <c r="N190" s="184"/>
      <c r="O190" s="184">
        <v>403990</v>
      </c>
      <c r="P190" s="184">
        <v>966288.36</v>
      </c>
      <c r="Q190" s="184"/>
      <c r="R190" s="184">
        <v>325902.90000000002</v>
      </c>
      <c r="S190" s="184">
        <v>383180</v>
      </c>
      <c r="T190" s="184">
        <v>402543.87</v>
      </c>
      <c r="U190" s="184">
        <v>259029.03</v>
      </c>
      <c r="V190" s="184">
        <v>127752.58</v>
      </c>
      <c r="W190" s="184">
        <v>234400</v>
      </c>
      <c r="X190" s="184">
        <v>1016652.25</v>
      </c>
      <c r="Y190" s="184">
        <v>130050</v>
      </c>
      <c r="Z190" s="184">
        <v>364000</v>
      </c>
      <c r="AA190" s="184">
        <v>52326</v>
      </c>
      <c r="AB190" s="184">
        <v>77550</v>
      </c>
      <c r="AC190" s="184">
        <v>144290</v>
      </c>
      <c r="AD190" s="184">
        <v>247590</v>
      </c>
      <c r="AE190" s="184">
        <v>302130</v>
      </c>
      <c r="AF190" s="184">
        <v>78240</v>
      </c>
      <c r="AG190" s="184">
        <v>448470</v>
      </c>
      <c r="AH190" s="184">
        <v>78240</v>
      </c>
      <c r="AI190" s="184">
        <v>502530</v>
      </c>
      <c r="AJ190" s="184">
        <v>172220</v>
      </c>
      <c r="AK190" s="184"/>
      <c r="AL190" s="184">
        <v>3368182</v>
      </c>
      <c r="AM190" s="184">
        <v>59800</v>
      </c>
      <c r="AN190" s="184">
        <v>77520</v>
      </c>
      <c r="AO190" s="184">
        <v>975336.32</v>
      </c>
      <c r="AP190" s="184">
        <v>273350</v>
      </c>
      <c r="AQ190" s="184"/>
      <c r="AR190" s="184">
        <v>78720</v>
      </c>
      <c r="AS190" s="184">
        <v>534060</v>
      </c>
      <c r="AT190" s="184">
        <v>416370</v>
      </c>
      <c r="AU190" s="184">
        <v>525422</v>
      </c>
      <c r="AV190" s="184">
        <v>596500</v>
      </c>
      <c r="AW190" s="184">
        <v>213200</v>
      </c>
      <c r="AX190" s="184">
        <v>341110</v>
      </c>
      <c r="AY190" s="184">
        <v>194580</v>
      </c>
      <c r="AZ190" s="184">
        <v>366420</v>
      </c>
      <c r="BA190" s="184">
        <v>172305.16</v>
      </c>
      <c r="BB190" s="184">
        <v>813690</v>
      </c>
      <c r="BC190" s="184"/>
      <c r="BD190" s="184">
        <v>2833569.13</v>
      </c>
      <c r="BE190" s="184">
        <v>568772.19999999995</v>
      </c>
      <c r="BF190" s="184">
        <v>104580</v>
      </c>
      <c r="BG190" s="184">
        <v>270910</v>
      </c>
      <c r="BH190" s="184">
        <v>611660</v>
      </c>
      <c r="BI190" s="184"/>
      <c r="BJ190" s="184"/>
      <c r="BK190" s="184">
        <v>29316.77</v>
      </c>
      <c r="BL190" s="184">
        <v>204750</v>
      </c>
      <c r="BM190" s="184">
        <v>1002366</v>
      </c>
      <c r="BN190" s="184">
        <v>661860</v>
      </c>
      <c r="BO190" s="184">
        <v>418770</v>
      </c>
      <c r="BP190" s="184">
        <v>516570</v>
      </c>
      <c r="BQ190" s="184">
        <v>237660</v>
      </c>
      <c r="BR190" s="184">
        <v>148380</v>
      </c>
      <c r="BS190" s="184">
        <v>3371587.13</v>
      </c>
      <c r="BT190" s="184"/>
      <c r="BU190" s="184"/>
      <c r="BV190" s="184">
        <v>453690</v>
      </c>
      <c r="BW190" s="184"/>
      <c r="BX190" s="184">
        <v>192720</v>
      </c>
      <c r="BY190" s="184">
        <v>721290</v>
      </c>
      <c r="BZ190" s="184"/>
      <c r="CA190" s="184">
        <v>161352</v>
      </c>
      <c r="CB190" s="184">
        <v>224610</v>
      </c>
      <c r="CC190" s="184"/>
      <c r="CD190" s="184">
        <v>630672</v>
      </c>
      <c r="CE190" s="184">
        <v>292659.34999999998</v>
      </c>
      <c r="CF190" s="184">
        <v>229602</v>
      </c>
      <c r="CG190" s="184"/>
      <c r="CH190" s="184">
        <v>139900</v>
      </c>
      <c r="CI190" s="184">
        <v>373130</v>
      </c>
      <c r="CJ190" s="184"/>
      <c r="CK190" s="184">
        <v>416610</v>
      </c>
      <c r="CL190" s="184">
        <v>110120</v>
      </c>
      <c r="CM190" s="184"/>
    </row>
    <row r="191" spans="1:91" ht="21" hidden="1">
      <c r="A191" s="120">
        <v>20</v>
      </c>
      <c r="B191" s="220" t="s">
        <v>907</v>
      </c>
      <c r="C191" s="123" t="s">
        <v>500</v>
      </c>
      <c r="D191" s="184">
        <v>5039548</v>
      </c>
      <c r="E191" s="184">
        <v>432390</v>
      </c>
      <c r="F191" s="184">
        <v>650654.4</v>
      </c>
      <c r="G191" s="184">
        <v>467314.8</v>
      </c>
      <c r="H191" s="184">
        <v>462870</v>
      </c>
      <c r="I191" s="184">
        <v>772540</v>
      </c>
      <c r="J191" s="184">
        <v>316240</v>
      </c>
      <c r="K191" s="184">
        <v>219420</v>
      </c>
      <c r="L191" s="184">
        <v>707371.05</v>
      </c>
      <c r="M191" s="184">
        <v>242030</v>
      </c>
      <c r="N191" s="184">
        <v>1105260</v>
      </c>
      <c r="O191" s="184">
        <v>534710</v>
      </c>
      <c r="P191" s="184">
        <v>3179508.07</v>
      </c>
      <c r="Q191" s="184">
        <v>527130</v>
      </c>
      <c r="R191" s="184">
        <v>648900</v>
      </c>
      <c r="S191" s="184">
        <v>598200</v>
      </c>
      <c r="T191" s="184">
        <v>451110</v>
      </c>
      <c r="U191" s="184">
        <v>411570</v>
      </c>
      <c r="V191" s="184">
        <v>630512.26</v>
      </c>
      <c r="W191" s="184">
        <v>376700</v>
      </c>
      <c r="X191" s="184">
        <v>7086530.1900000004</v>
      </c>
      <c r="Y191" s="184">
        <v>637470</v>
      </c>
      <c r="Z191" s="184">
        <v>245750</v>
      </c>
      <c r="AA191" s="184">
        <v>308160</v>
      </c>
      <c r="AB191" s="184">
        <v>818550</v>
      </c>
      <c r="AC191" s="184">
        <v>528400</v>
      </c>
      <c r="AD191" s="184">
        <v>453330</v>
      </c>
      <c r="AE191" s="184">
        <v>142380</v>
      </c>
      <c r="AF191" s="184">
        <v>867150</v>
      </c>
      <c r="AG191" s="184">
        <v>824490</v>
      </c>
      <c r="AH191" s="184">
        <v>771120</v>
      </c>
      <c r="AI191" s="184">
        <v>563021.61</v>
      </c>
      <c r="AJ191" s="184">
        <v>811480</v>
      </c>
      <c r="AK191" s="184">
        <v>286740</v>
      </c>
      <c r="AL191" s="184">
        <v>4084160</v>
      </c>
      <c r="AM191" s="184">
        <v>280080</v>
      </c>
      <c r="AN191" s="184">
        <v>541045.16</v>
      </c>
      <c r="AO191" s="184">
        <v>964940</v>
      </c>
      <c r="AP191" s="184">
        <v>683032</v>
      </c>
      <c r="AQ191" s="184">
        <v>889920</v>
      </c>
      <c r="AR191" s="184">
        <v>731640</v>
      </c>
      <c r="AS191" s="184">
        <v>731350</v>
      </c>
      <c r="AT191" s="184">
        <v>372060</v>
      </c>
      <c r="AU191" s="184">
        <v>403472</v>
      </c>
      <c r="AV191" s="184">
        <v>374688.57</v>
      </c>
      <c r="AW191" s="184">
        <v>187300</v>
      </c>
      <c r="AX191" s="184">
        <v>396924.29</v>
      </c>
      <c r="AY191" s="184">
        <v>282690</v>
      </c>
      <c r="AZ191" s="184">
        <v>236157.15</v>
      </c>
      <c r="BA191" s="184">
        <v>47320</v>
      </c>
      <c r="BB191" s="184">
        <v>2066726.78</v>
      </c>
      <c r="BC191" s="184">
        <v>553480</v>
      </c>
      <c r="BD191" s="184">
        <v>5655267.9400000004</v>
      </c>
      <c r="BE191" s="184">
        <v>807592</v>
      </c>
      <c r="BF191" s="184">
        <v>425130</v>
      </c>
      <c r="BG191" s="184">
        <v>700020</v>
      </c>
      <c r="BH191" s="184">
        <v>765378</v>
      </c>
      <c r="BI191" s="184">
        <v>566068.06000000006</v>
      </c>
      <c r="BJ191" s="184">
        <v>280049</v>
      </c>
      <c r="BK191" s="184">
        <v>230310</v>
      </c>
      <c r="BL191" s="184">
        <v>356310</v>
      </c>
      <c r="BM191" s="184">
        <v>5620210</v>
      </c>
      <c r="BN191" s="184">
        <v>868410.3</v>
      </c>
      <c r="BO191" s="184">
        <v>913590</v>
      </c>
      <c r="BP191" s="184">
        <v>737460</v>
      </c>
      <c r="BQ191" s="184">
        <v>601830</v>
      </c>
      <c r="BR191" s="184">
        <v>714312.58</v>
      </c>
      <c r="BS191" s="186">
        <v>11490990.859999999</v>
      </c>
      <c r="BT191" s="184">
        <v>483260</v>
      </c>
      <c r="BU191" s="184">
        <v>490590</v>
      </c>
      <c r="BV191" s="184">
        <v>2155277.71</v>
      </c>
      <c r="BW191" s="184">
        <v>574798.06000000006</v>
      </c>
      <c r="BX191" s="184">
        <v>400960</v>
      </c>
      <c r="BY191" s="186">
        <v>1377450</v>
      </c>
      <c r="BZ191" s="184">
        <v>523510</v>
      </c>
      <c r="CA191" s="184">
        <v>521050</v>
      </c>
      <c r="CB191" s="184">
        <v>464940</v>
      </c>
      <c r="CC191" s="184">
        <v>602079.42000000004</v>
      </c>
      <c r="CD191" s="184">
        <v>730784.84</v>
      </c>
      <c r="CE191" s="184">
        <v>243890</v>
      </c>
      <c r="CF191" s="184">
        <v>840853.23</v>
      </c>
      <c r="CG191" s="184">
        <v>545070</v>
      </c>
      <c r="CH191" s="184">
        <v>494380</v>
      </c>
      <c r="CI191" s="184">
        <v>220650</v>
      </c>
      <c r="CJ191" s="184">
        <v>790140</v>
      </c>
      <c r="CK191" s="186">
        <v>836210</v>
      </c>
      <c r="CL191" s="184">
        <v>677430</v>
      </c>
      <c r="CM191" s="184">
        <v>426800</v>
      </c>
    </row>
    <row r="192" spans="1:91" ht="21" hidden="1">
      <c r="A192" s="120">
        <v>20</v>
      </c>
      <c r="B192" s="220" t="s">
        <v>908</v>
      </c>
      <c r="C192" s="123" t="s">
        <v>501</v>
      </c>
      <c r="D192" s="184">
        <v>19460</v>
      </c>
      <c r="E192" s="184"/>
      <c r="F192" s="184"/>
      <c r="G192" s="184"/>
      <c r="H192" s="184">
        <v>7461.43</v>
      </c>
      <c r="I192" s="184">
        <v>11664.68</v>
      </c>
      <c r="J192" s="184">
        <v>43385</v>
      </c>
      <c r="K192" s="184">
        <v>3270</v>
      </c>
      <c r="L192" s="184">
        <v>19420.71</v>
      </c>
      <c r="M192" s="184"/>
      <c r="N192" s="184">
        <v>23930.81</v>
      </c>
      <c r="O192" s="184"/>
      <c r="P192" s="184">
        <v>4141.29</v>
      </c>
      <c r="Q192" s="184">
        <v>13912.9</v>
      </c>
      <c r="R192" s="184">
        <v>11385</v>
      </c>
      <c r="S192" s="184">
        <v>750</v>
      </c>
      <c r="T192" s="184"/>
      <c r="U192" s="184">
        <v>7261.36</v>
      </c>
      <c r="V192" s="184">
        <v>147300</v>
      </c>
      <c r="W192" s="184">
        <v>11020.65</v>
      </c>
      <c r="X192" s="184">
        <v>82801.460000000006</v>
      </c>
      <c r="Y192" s="184"/>
      <c r="Z192" s="184"/>
      <c r="AA192" s="184">
        <v>19153.189999999999</v>
      </c>
      <c r="AB192" s="184"/>
      <c r="AC192" s="184">
        <v>11840</v>
      </c>
      <c r="AD192" s="184">
        <v>15975.48</v>
      </c>
      <c r="AE192" s="184"/>
      <c r="AF192" s="184"/>
      <c r="AG192" s="184"/>
      <c r="AH192" s="184"/>
      <c r="AI192" s="184"/>
      <c r="AJ192" s="184">
        <v>23204.52</v>
      </c>
      <c r="AK192" s="184"/>
      <c r="AL192" s="184">
        <v>15400</v>
      </c>
      <c r="AM192" s="184"/>
      <c r="AN192" s="184"/>
      <c r="AO192" s="184">
        <v>23805</v>
      </c>
      <c r="AP192" s="184">
        <v>12140.32</v>
      </c>
      <c r="AQ192" s="184"/>
      <c r="AR192" s="184"/>
      <c r="AS192" s="184">
        <v>12322.58</v>
      </c>
      <c r="AT192" s="184">
        <v>28740</v>
      </c>
      <c r="AU192" s="184">
        <v>2160</v>
      </c>
      <c r="AV192" s="184">
        <v>13864</v>
      </c>
      <c r="AW192" s="184"/>
      <c r="AX192" s="184"/>
      <c r="AY192" s="184"/>
      <c r="AZ192" s="184">
        <v>7245</v>
      </c>
      <c r="BA192" s="184"/>
      <c r="BB192" s="184">
        <v>39167.74</v>
      </c>
      <c r="BC192" s="184">
        <v>10884</v>
      </c>
      <c r="BD192" s="184">
        <v>1140</v>
      </c>
      <c r="BE192" s="184">
        <v>14481.3</v>
      </c>
      <c r="BF192" s="184"/>
      <c r="BG192" s="184">
        <v>21530.44</v>
      </c>
      <c r="BH192" s="184">
        <v>19002.099999999999</v>
      </c>
      <c r="BI192" s="184"/>
      <c r="BJ192" s="184"/>
      <c r="BK192" s="184"/>
      <c r="BL192" s="184">
        <v>14710</v>
      </c>
      <c r="BM192" s="184">
        <v>8488.67</v>
      </c>
      <c r="BN192" s="184">
        <v>13146.77</v>
      </c>
      <c r="BO192" s="184"/>
      <c r="BP192" s="184"/>
      <c r="BQ192" s="184"/>
      <c r="BR192" s="184"/>
      <c r="BS192" s="186">
        <v>6878.71</v>
      </c>
      <c r="BT192" s="184">
        <v>7061.79</v>
      </c>
      <c r="BU192" s="184">
        <v>8545.9599999999991</v>
      </c>
      <c r="BV192" s="184"/>
      <c r="BW192" s="184"/>
      <c r="BX192" s="184"/>
      <c r="BY192" s="184">
        <v>21718.57</v>
      </c>
      <c r="BZ192" s="184"/>
      <c r="CA192" s="184"/>
      <c r="CB192" s="184"/>
      <c r="CC192" s="184">
        <v>16391.79</v>
      </c>
      <c r="CD192" s="184">
        <v>1100</v>
      </c>
      <c r="CE192" s="184">
        <v>800</v>
      </c>
      <c r="CF192" s="184">
        <v>7070</v>
      </c>
      <c r="CG192" s="184"/>
      <c r="CH192" s="184"/>
      <c r="CI192" s="184"/>
      <c r="CJ192" s="184"/>
      <c r="CK192" s="184">
        <v>22720.36</v>
      </c>
      <c r="CL192" s="184"/>
      <c r="CM192" s="184"/>
    </row>
    <row r="193" spans="1:91" ht="21" hidden="1">
      <c r="A193" s="120">
        <v>20</v>
      </c>
      <c r="B193" s="220" t="s">
        <v>909</v>
      </c>
      <c r="C193" s="123" t="s">
        <v>502</v>
      </c>
      <c r="D193" s="184"/>
      <c r="E193" s="184"/>
      <c r="F193" s="184"/>
      <c r="G193" s="184"/>
      <c r="H193" s="184"/>
      <c r="I193" s="184"/>
      <c r="J193" s="184"/>
      <c r="K193" s="184"/>
      <c r="L193" s="184"/>
      <c r="M193" s="184"/>
      <c r="N193" s="184"/>
      <c r="O193" s="184">
        <v>18085</v>
      </c>
      <c r="P193" s="184"/>
      <c r="Q193" s="184"/>
      <c r="R193" s="184"/>
      <c r="S193" s="184"/>
      <c r="T193" s="184">
        <v>3662.08</v>
      </c>
      <c r="U193" s="184"/>
      <c r="V193" s="184"/>
      <c r="W193" s="184"/>
      <c r="X193" s="184"/>
      <c r="Y193" s="184"/>
      <c r="Z193" s="184"/>
      <c r="AA193" s="184"/>
      <c r="AB193" s="184"/>
      <c r="AC193" s="184"/>
      <c r="AD193" s="184"/>
      <c r="AE193" s="184"/>
      <c r="AF193" s="184"/>
      <c r="AG193" s="184"/>
      <c r="AH193" s="184"/>
      <c r="AI193" s="184">
        <v>33793.449999999997</v>
      </c>
      <c r="AJ193" s="184"/>
      <c r="AK193" s="184"/>
      <c r="AL193" s="184"/>
      <c r="AM193" s="184"/>
      <c r="AN193" s="184"/>
      <c r="AO193" s="184"/>
      <c r="AP193" s="184"/>
      <c r="AQ193" s="184"/>
      <c r="AR193" s="184"/>
      <c r="AS193" s="184"/>
      <c r="AT193" s="184"/>
      <c r="AU193" s="184">
        <v>1080</v>
      </c>
      <c r="AV193" s="184">
        <v>9055.81</v>
      </c>
      <c r="AW193" s="184"/>
      <c r="AX193" s="184">
        <v>6960</v>
      </c>
      <c r="AY193" s="184"/>
      <c r="AZ193" s="184"/>
      <c r="BA193" s="184"/>
      <c r="BB193" s="184"/>
      <c r="BC193" s="184"/>
      <c r="BD193" s="184">
        <v>6840</v>
      </c>
      <c r="BE193" s="184">
        <v>37333.33</v>
      </c>
      <c r="BF193" s="184">
        <v>7800</v>
      </c>
      <c r="BG193" s="184"/>
      <c r="BH193" s="184"/>
      <c r="BI193" s="184"/>
      <c r="BJ193" s="184"/>
      <c r="BK193" s="184">
        <v>6014.52</v>
      </c>
      <c r="BL193" s="184"/>
      <c r="BM193" s="184"/>
      <c r="BN193" s="184">
        <v>1950</v>
      </c>
      <c r="BO193" s="184">
        <v>19866.77</v>
      </c>
      <c r="BP193" s="184">
        <v>3240</v>
      </c>
      <c r="BQ193" s="184"/>
      <c r="BR193" s="184"/>
      <c r="BS193" s="184">
        <v>360</v>
      </c>
      <c r="BT193" s="186"/>
      <c r="BU193" s="186"/>
      <c r="BV193" s="186"/>
      <c r="BW193" s="186"/>
      <c r="BX193" s="186"/>
      <c r="BY193" s="186">
        <v>17400</v>
      </c>
      <c r="BZ193" s="186"/>
      <c r="CA193" s="186">
        <v>13146.77</v>
      </c>
      <c r="CB193" s="186">
        <v>7550</v>
      </c>
      <c r="CC193" s="186"/>
      <c r="CD193" s="186"/>
      <c r="CE193" s="186"/>
      <c r="CF193" s="186"/>
      <c r="CG193" s="186"/>
      <c r="CH193" s="186"/>
      <c r="CI193" s="186"/>
      <c r="CJ193" s="184"/>
      <c r="CK193" s="186"/>
      <c r="CL193" s="186">
        <v>19716.77</v>
      </c>
      <c r="CM193" s="186">
        <v>12540</v>
      </c>
    </row>
    <row r="194" spans="1:91" ht="21" hidden="1">
      <c r="A194" s="120">
        <v>20</v>
      </c>
      <c r="B194" s="220" t="s">
        <v>910</v>
      </c>
      <c r="C194" s="121" t="s">
        <v>503</v>
      </c>
      <c r="D194" s="184"/>
      <c r="E194" s="184"/>
      <c r="F194" s="184"/>
      <c r="G194" s="184"/>
      <c r="H194" s="184">
        <v>20466</v>
      </c>
      <c r="I194" s="184"/>
      <c r="J194" s="184"/>
      <c r="K194" s="184"/>
      <c r="L194" s="184"/>
      <c r="M194" s="184"/>
      <c r="N194" s="184"/>
      <c r="O194" s="184"/>
      <c r="P194" s="184"/>
      <c r="Q194" s="184"/>
      <c r="R194" s="184"/>
      <c r="S194" s="184"/>
      <c r="T194" s="184"/>
      <c r="U194" s="184"/>
      <c r="V194" s="184"/>
      <c r="W194" s="184"/>
      <c r="X194" s="184"/>
      <c r="Y194" s="184"/>
      <c r="Z194" s="184"/>
      <c r="AA194" s="184"/>
      <c r="AB194" s="184"/>
      <c r="AC194" s="184"/>
      <c r="AD194" s="184"/>
      <c r="AE194" s="184"/>
      <c r="AF194" s="184"/>
      <c r="AG194" s="184"/>
      <c r="AH194" s="184"/>
      <c r="AI194" s="184"/>
      <c r="AJ194" s="184"/>
      <c r="AK194" s="184"/>
      <c r="AL194" s="184"/>
      <c r="AM194" s="184"/>
      <c r="AN194" s="184"/>
      <c r="AO194" s="184"/>
      <c r="AP194" s="184"/>
      <c r="AQ194" s="184"/>
      <c r="AR194" s="184"/>
      <c r="AS194" s="184"/>
      <c r="AT194" s="184"/>
      <c r="AU194" s="184"/>
      <c r="AV194" s="184"/>
      <c r="AW194" s="184"/>
      <c r="AX194" s="184">
        <v>1975</v>
      </c>
      <c r="AY194" s="184"/>
      <c r="AZ194" s="184"/>
      <c r="BA194" s="184"/>
      <c r="BB194" s="184"/>
      <c r="BC194" s="184"/>
      <c r="BD194" s="184"/>
      <c r="BE194" s="184"/>
      <c r="BF194" s="184"/>
      <c r="BG194" s="184"/>
      <c r="BH194" s="184"/>
      <c r="BI194" s="184"/>
      <c r="BJ194" s="184"/>
      <c r="BK194" s="184"/>
      <c r="BL194" s="184"/>
      <c r="BM194" s="184"/>
      <c r="BN194" s="184"/>
      <c r="BO194" s="184"/>
      <c r="BP194" s="184"/>
      <c r="BQ194" s="184"/>
      <c r="BR194" s="184"/>
      <c r="BS194" s="184"/>
      <c r="BT194" s="186"/>
      <c r="BU194" s="184"/>
      <c r="BV194" s="186"/>
      <c r="BW194" s="186"/>
      <c r="BX194" s="186"/>
      <c r="BY194" s="186"/>
      <c r="BZ194" s="186"/>
      <c r="CA194" s="186"/>
      <c r="CB194" s="184"/>
      <c r="CC194" s="184"/>
      <c r="CD194" s="186"/>
      <c r="CE194" s="186"/>
      <c r="CF194" s="186"/>
      <c r="CG194" s="186"/>
      <c r="CH194" s="186"/>
      <c r="CI194" s="186"/>
      <c r="CJ194" s="184"/>
      <c r="CK194" s="186"/>
      <c r="CL194" s="186"/>
      <c r="CM194" s="186"/>
    </row>
    <row r="195" spans="1:91" ht="21" hidden="1">
      <c r="A195" s="120">
        <v>20</v>
      </c>
      <c r="B195" s="220" t="s">
        <v>911</v>
      </c>
      <c r="C195" s="121" t="s">
        <v>504</v>
      </c>
      <c r="D195" s="184"/>
      <c r="E195" s="184"/>
      <c r="F195" s="184"/>
      <c r="G195" s="184"/>
      <c r="H195" s="184"/>
      <c r="I195" s="184"/>
      <c r="J195" s="184"/>
      <c r="K195" s="184"/>
      <c r="L195" s="184"/>
      <c r="M195" s="184"/>
      <c r="N195" s="184"/>
      <c r="O195" s="184"/>
      <c r="P195" s="184"/>
      <c r="Q195" s="184"/>
      <c r="R195" s="184"/>
      <c r="S195" s="184"/>
      <c r="T195" s="184"/>
      <c r="U195" s="184"/>
      <c r="V195" s="184"/>
      <c r="W195" s="184"/>
      <c r="X195" s="184"/>
      <c r="Y195" s="184"/>
      <c r="Z195" s="184"/>
      <c r="AA195" s="184"/>
      <c r="AB195" s="184"/>
      <c r="AC195" s="184"/>
      <c r="AD195" s="184"/>
      <c r="AE195" s="184"/>
      <c r="AF195" s="184"/>
      <c r="AG195" s="184"/>
      <c r="AH195" s="184"/>
      <c r="AI195" s="184"/>
      <c r="AJ195" s="184"/>
      <c r="AK195" s="184"/>
      <c r="AL195" s="184">
        <v>4840</v>
      </c>
      <c r="AM195" s="184"/>
      <c r="AN195" s="184"/>
      <c r="AO195" s="184"/>
      <c r="AP195" s="184"/>
      <c r="AQ195" s="184"/>
      <c r="AR195" s="184"/>
      <c r="AS195" s="184"/>
      <c r="AT195" s="184"/>
      <c r="AU195" s="184"/>
      <c r="AV195" s="184"/>
      <c r="AW195" s="184"/>
      <c r="AX195" s="184"/>
      <c r="AY195" s="184"/>
      <c r="AZ195" s="184"/>
      <c r="BA195" s="184"/>
      <c r="BB195" s="184"/>
      <c r="BC195" s="184"/>
      <c r="BD195" s="184"/>
      <c r="BE195" s="184"/>
      <c r="BF195" s="184"/>
      <c r="BG195" s="184"/>
      <c r="BH195" s="184"/>
      <c r="BI195" s="184"/>
      <c r="BJ195" s="184"/>
      <c r="BK195" s="184"/>
      <c r="BL195" s="184"/>
      <c r="BM195" s="184"/>
      <c r="BN195" s="184"/>
      <c r="BO195" s="184"/>
      <c r="BP195" s="184"/>
      <c r="BQ195" s="184"/>
      <c r="BR195" s="184"/>
      <c r="BS195" s="184"/>
      <c r="BT195" s="184"/>
      <c r="BU195" s="184"/>
      <c r="BV195" s="184"/>
      <c r="BW195" s="184"/>
      <c r="BX195" s="184"/>
      <c r="BY195" s="184"/>
      <c r="BZ195" s="184"/>
      <c r="CA195" s="184"/>
      <c r="CB195" s="184"/>
      <c r="CC195" s="184"/>
      <c r="CD195" s="184"/>
      <c r="CE195" s="184"/>
      <c r="CF195" s="184"/>
      <c r="CG195" s="184"/>
      <c r="CH195" s="184"/>
      <c r="CI195" s="184"/>
      <c r="CJ195" s="184"/>
      <c r="CK195" s="184"/>
      <c r="CL195" s="184"/>
      <c r="CM195" s="184"/>
    </row>
    <row r="196" spans="1:91" ht="21" hidden="1">
      <c r="A196" s="120">
        <v>20</v>
      </c>
      <c r="B196" s="220" t="s">
        <v>912</v>
      </c>
      <c r="C196" s="121" t="s">
        <v>505</v>
      </c>
      <c r="D196" s="184">
        <v>79540</v>
      </c>
      <c r="E196" s="184"/>
      <c r="F196" s="184"/>
      <c r="G196" s="184"/>
      <c r="H196" s="184"/>
      <c r="I196" s="184"/>
      <c r="J196" s="184"/>
      <c r="K196" s="184">
        <v>27000</v>
      </c>
      <c r="L196" s="184"/>
      <c r="M196" s="184"/>
      <c r="N196" s="184"/>
      <c r="O196" s="184">
        <v>395</v>
      </c>
      <c r="P196" s="184"/>
      <c r="Q196" s="184"/>
      <c r="R196" s="184"/>
      <c r="S196" s="184"/>
      <c r="T196" s="184"/>
      <c r="U196" s="184"/>
      <c r="V196" s="184"/>
      <c r="W196" s="184"/>
      <c r="X196" s="184"/>
      <c r="Y196" s="184"/>
      <c r="Z196" s="184"/>
      <c r="AA196" s="184"/>
      <c r="AB196" s="184"/>
      <c r="AC196" s="184"/>
      <c r="AD196" s="184"/>
      <c r="AE196" s="184"/>
      <c r="AF196" s="184"/>
      <c r="AG196" s="184"/>
      <c r="AH196" s="184"/>
      <c r="AI196" s="184"/>
      <c r="AJ196" s="184"/>
      <c r="AK196" s="184"/>
      <c r="AL196" s="184"/>
      <c r="AM196" s="184"/>
      <c r="AN196" s="184"/>
      <c r="AO196" s="184"/>
      <c r="AP196" s="184"/>
      <c r="AQ196" s="184"/>
      <c r="AR196" s="184"/>
      <c r="AS196" s="184"/>
      <c r="AT196" s="184"/>
      <c r="AU196" s="184"/>
      <c r="AV196" s="184"/>
      <c r="AW196" s="184"/>
      <c r="AX196" s="184"/>
      <c r="AY196" s="184"/>
      <c r="AZ196" s="184"/>
      <c r="BA196" s="184"/>
      <c r="BB196" s="184"/>
      <c r="BC196" s="184"/>
      <c r="BD196" s="184"/>
      <c r="BE196" s="184"/>
      <c r="BF196" s="184"/>
      <c r="BG196" s="184"/>
      <c r="BH196" s="184"/>
      <c r="BI196" s="184"/>
      <c r="BJ196" s="184"/>
      <c r="BK196" s="184"/>
      <c r="BL196" s="184"/>
      <c r="BM196" s="184"/>
      <c r="BN196" s="184"/>
      <c r="BO196" s="184"/>
      <c r="BP196" s="184"/>
      <c r="BQ196" s="184"/>
      <c r="BR196" s="184"/>
      <c r="BS196" s="184"/>
      <c r="BT196" s="184"/>
      <c r="BU196" s="184"/>
      <c r="BV196" s="184"/>
      <c r="BW196" s="184"/>
      <c r="BX196" s="184"/>
      <c r="BY196" s="184"/>
      <c r="BZ196" s="184"/>
      <c r="CA196" s="184">
        <v>22750</v>
      </c>
      <c r="CB196" s="184"/>
      <c r="CC196" s="184"/>
      <c r="CD196" s="184"/>
      <c r="CE196" s="184"/>
      <c r="CF196" s="184"/>
      <c r="CG196" s="184"/>
      <c r="CH196" s="184"/>
      <c r="CI196" s="184"/>
      <c r="CJ196" s="184"/>
      <c r="CK196" s="184"/>
      <c r="CL196" s="184"/>
      <c r="CM196" s="184"/>
    </row>
    <row r="197" spans="1:91" ht="21" hidden="1">
      <c r="A197" s="120">
        <v>20</v>
      </c>
      <c r="B197" s="220" t="s">
        <v>913</v>
      </c>
      <c r="C197" s="121" t="s">
        <v>506</v>
      </c>
      <c r="D197" s="184"/>
      <c r="E197" s="184"/>
      <c r="F197" s="184"/>
      <c r="G197" s="184"/>
      <c r="H197" s="184"/>
      <c r="I197" s="184"/>
      <c r="J197" s="184"/>
      <c r="K197" s="184"/>
      <c r="L197" s="184"/>
      <c r="M197" s="184"/>
      <c r="N197" s="184"/>
      <c r="O197" s="184"/>
      <c r="P197" s="184"/>
      <c r="Q197" s="184"/>
      <c r="R197" s="184"/>
      <c r="S197" s="184"/>
      <c r="T197" s="184"/>
      <c r="U197" s="184"/>
      <c r="V197" s="184"/>
      <c r="W197" s="184"/>
      <c r="X197" s="184">
        <v>3555</v>
      </c>
      <c r="Y197" s="184"/>
      <c r="Z197" s="184"/>
      <c r="AA197" s="184"/>
      <c r="AB197" s="184"/>
      <c r="AC197" s="184"/>
      <c r="AD197" s="184"/>
      <c r="AE197" s="184"/>
      <c r="AF197" s="184"/>
      <c r="AG197" s="184"/>
      <c r="AH197" s="184"/>
      <c r="AI197" s="184"/>
      <c r="AJ197" s="184"/>
      <c r="AK197" s="184"/>
      <c r="AL197" s="184"/>
      <c r="AM197" s="184"/>
      <c r="AN197" s="184"/>
      <c r="AO197" s="184"/>
      <c r="AP197" s="184"/>
      <c r="AQ197" s="184"/>
      <c r="AR197" s="184"/>
      <c r="AS197" s="184"/>
      <c r="AT197" s="184"/>
      <c r="AU197" s="184"/>
      <c r="AV197" s="184"/>
      <c r="AW197" s="184"/>
      <c r="AX197" s="184"/>
      <c r="AY197" s="184"/>
      <c r="AZ197" s="184"/>
      <c r="BA197" s="184"/>
      <c r="BB197" s="184"/>
      <c r="BC197" s="184"/>
      <c r="BD197" s="184"/>
      <c r="BE197" s="184"/>
      <c r="BF197" s="184"/>
      <c r="BG197" s="184"/>
      <c r="BH197" s="184"/>
      <c r="BI197" s="184"/>
      <c r="BJ197" s="184"/>
      <c r="BK197" s="184"/>
      <c r="BL197" s="184"/>
      <c r="BM197" s="184"/>
      <c r="BN197" s="184"/>
      <c r="BO197" s="184"/>
      <c r="BP197" s="184"/>
      <c r="BQ197" s="184"/>
      <c r="BR197" s="184"/>
      <c r="BS197" s="184"/>
      <c r="BT197" s="184"/>
      <c r="BU197" s="184"/>
      <c r="BV197" s="184"/>
      <c r="BW197" s="184"/>
      <c r="BX197" s="184"/>
      <c r="BY197" s="184"/>
      <c r="BZ197" s="184"/>
      <c r="CA197" s="184"/>
      <c r="CB197" s="184"/>
      <c r="CC197" s="184"/>
      <c r="CD197" s="184"/>
      <c r="CE197" s="184"/>
      <c r="CF197" s="184"/>
      <c r="CG197" s="184"/>
      <c r="CH197" s="184"/>
      <c r="CI197" s="184"/>
      <c r="CJ197" s="184"/>
      <c r="CK197" s="184"/>
      <c r="CL197" s="184"/>
      <c r="CM197" s="184"/>
    </row>
    <row r="198" spans="1:91" ht="21" hidden="1">
      <c r="A198" s="120">
        <v>20</v>
      </c>
      <c r="B198" s="220" t="s">
        <v>914</v>
      </c>
      <c r="C198" s="121" t="s">
        <v>507</v>
      </c>
      <c r="D198" s="184">
        <v>4353987.25</v>
      </c>
      <c r="E198" s="184">
        <v>462388.27</v>
      </c>
      <c r="F198" s="184">
        <v>1157732.26</v>
      </c>
      <c r="G198" s="184">
        <v>604300</v>
      </c>
      <c r="H198" s="184">
        <v>308829.73</v>
      </c>
      <c r="I198" s="184"/>
      <c r="J198" s="184">
        <v>744300</v>
      </c>
      <c r="K198" s="184">
        <v>950131.84</v>
      </c>
      <c r="L198" s="184">
        <v>409836</v>
      </c>
      <c r="M198" s="184">
        <v>537600</v>
      </c>
      <c r="N198" s="184">
        <v>934200</v>
      </c>
      <c r="O198" s="184">
        <v>504000</v>
      </c>
      <c r="P198" s="184">
        <v>3290098.29</v>
      </c>
      <c r="Q198" s="184">
        <v>429032.26</v>
      </c>
      <c r="R198" s="184">
        <v>495148.39</v>
      </c>
      <c r="S198" s="184">
        <v>857738.5</v>
      </c>
      <c r="T198" s="184">
        <v>527851.62</v>
      </c>
      <c r="U198" s="184">
        <v>488283.87</v>
      </c>
      <c r="V198" s="184">
        <v>360970.97</v>
      </c>
      <c r="W198" s="184">
        <v>596008.61</v>
      </c>
      <c r="X198" s="184">
        <v>5046527.54</v>
      </c>
      <c r="Y198" s="184">
        <v>332790.32</v>
      </c>
      <c r="Z198" s="184">
        <v>319200</v>
      </c>
      <c r="AA198" s="184">
        <v>416790.32</v>
      </c>
      <c r="AB198" s="184">
        <v>240480</v>
      </c>
      <c r="AC198" s="184">
        <v>455918.67</v>
      </c>
      <c r="AD198" s="184">
        <v>681519.79</v>
      </c>
      <c r="AE198" s="184">
        <v>796473.85</v>
      </c>
      <c r="AF198" s="184">
        <v>372170.96</v>
      </c>
      <c r="AG198" s="184">
        <v>348645.16</v>
      </c>
      <c r="AH198" s="184">
        <v>545385.57999999996</v>
      </c>
      <c r="AI198" s="184">
        <v>778803.23</v>
      </c>
      <c r="AJ198" s="184"/>
      <c r="AK198" s="184">
        <v>231093.33</v>
      </c>
      <c r="AL198" s="184">
        <v>10439460.859999999</v>
      </c>
      <c r="AM198" s="184">
        <v>444453.34</v>
      </c>
      <c r="AN198" s="184">
        <v>449679.99</v>
      </c>
      <c r="AO198" s="184">
        <v>576486.67000000004</v>
      </c>
      <c r="AP198" s="184">
        <v>455990.32</v>
      </c>
      <c r="AQ198" s="184">
        <v>509846.67</v>
      </c>
      <c r="AR198" s="184">
        <v>259045.16</v>
      </c>
      <c r="AS198" s="184">
        <v>2326667.09</v>
      </c>
      <c r="AT198" s="184">
        <v>520113.55</v>
      </c>
      <c r="AU198" s="184">
        <v>492300</v>
      </c>
      <c r="AV198" s="184">
        <v>682344.73</v>
      </c>
      <c r="AW198" s="184">
        <v>542158.06000000006</v>
      </c>
      <c r="AX198" s="184">
        <v>464166.02</v>
      </c>
      <c r="AY198" s="184"/>
      <c r="AZ198" s="184">
        <v>561229.43000000005</v>
      </c>
      <c r="BA198" s="184">
        <v>452481.47</v>
      </c>
      <c r="BB198" s="184">
        <v>2714928.67</v>
      </c>
      <c r="BC198" s="184">
        <v>263200</v>
      </c>
      <c r="BD198" s="184">
        <v>5274362.38</v>
      </c>
      <c r="BE198" s="184">
        <v>670830</v>
      </c>
      <c r="BF198" s="184">
        <v>515848.17</v>
      </c>
      <c r="BG198" s="184">
        <v>391500</v>
      </c>
      <c r="BH198" s="184">
        <v>3523254.68</v>
      </c>
      <c r="BI198" s="184">
        <v>363787.1</v>
      </c>
      <c r="BJ198" s="184">
        <v>289032.26</v>
      </c>
      <c r="BK198" s="184">
        <v>322790.32</v>
      </c>
      <c r="BL198" s="184">
        <v>341100</v>
      </c>
      <c r="BM198" s="184">
        <v>4686897.84</v>
      </c>
      <c r="BN198" s="184">
        <v>530200</v>
      </c>
      <c r="BO198" s="184">
        <v>429400</v>
      </c>
      <c r="BP198" s="184">
        <v>593100</v>
      </c>
      <c r="BQ198" s="184">
        <v>352800</v>
      </c>
      <c r="BR198" s="184">
        <v>325920</v>
      </c>
      <c r="BS198" s="184">
        <v>15171158.449999999</v>
      </c>
      <c r="BT198" s="184">
        <v>524200</v>
      </c>
      <c r="BU198" s="184">
        <v>766700</v>
      </c>
      <c r="BV198" s="184">
        <v>3285671.15</v>
      </c>
      <c r="BW198" s="184">
        <v>251638.71</v>
      </c>
      <c r="BX198" s="184">
        <v>880213.99</v>
      </c>
      <c r="BY198" s="184">
        <v>1056996.77</v>
      </c>
      <c r="BZ198" s="184"/>
      <c r="CA198" s="184">
        <v>588680</v>
      </c>
      <c r="CB198" s="184">
        <v>469538.71</v>
      </c>
      <c r="CC198" s="184">
        <v>391500</v>
      </c>
      <c r="CD198" s="184">
        <v>1435316.35</v>
      </c>
      <c r="CE198" s="186">
        <v>575216.13</v>
      </c>
      <c r="CF198" s="184">
        <v>794862.58</v>
      </c>
      <c r="CG198" s="184">
        <v>273840</v>
      </c>
      <c r="CH198" s="184">
        <v>317574.19</v>
      </c>
      <c r="CI198" s="184">
        <v>439329.03</v>
      </c>
      <c r="CJ198" s="184">
        <v>453600</v>
      </c>
      <c r="CK198" s="184"/>
      <c r="CL198" s="184">
        <v>345844.09</v>
      </c>
      <c r="CM198" s="184">
        <v>442722.79</v>
      </c>
    </row>
    <row r="199" spans="1:91" ht="21" hidden="1">
      <c r="A199" s="120">
        <v>20</v>
      </c>
      <c r="B199" s="220" t="s">
        <v>915</v>
      </c>
      <c r="C199" s="121" t="s">
        <v>508</v>
      </c>
      <c r="D199" s="184">
        <v>173419.35</v>
      </c>
      <c r="E199" s="184"/>
      <c r="F199" s="184"/>
      <c r="G199" s="184"/>
      <c r="H199" s="184"/>
      <c r="I199" s="184"/>
      <c r="J199" s="184"/>
      <c r="K199" s="184"/>
      <c r="L199" s="184"/>
      <c r="M199" s="184"/>
      <c r="N199" s="184"/>
      <c r="O199" s="184"/>
      <c r="P199" s="184">
        <v>21046.67</v>
      </c>
      <c r="Q199" s="184"/>
      <c r="R199" s="184"/>
      <c r="S199" s="184"/>
      <c r="T199" s="184"/>
      <c r="U199" s="184"/>
      <c r="V199" s="184"/>
      <c r="W199" s="184"/>
      <c r="X199" s="184">
        <v>49000</v>
      </c>
      <c r="Y199" s="184"/>
      <c r="Z199" s="184"/>
      <c r="AA199" s="184"/>
      <c r="AB199" s="184"/>
      <c r="AC199" s="184"/>
      <c r="AD199" s="184"/>
      <c r="AE199" s="184">
        <v>4000</v>
      </c>
      <c r="AF199" s="184"/>
      <c r="AG199" s="184"/>
      <c r="AH199" s="184"/>
      <c r="AI199" s="184"/>
      <c r="AJ199" s="184"/>
      <c r="AK199" s="184"/>
      <c r="AL199" s="184">
        <v>157500</v>
      </c>
      <c r="AM199" s="184"/>
      <c r="AN199" s="184"/>
      <c r="AO199" s="184"/>
      <c r="AP199" s="184"/>
      <c r="AQ199" s="184"/>
      <c r="AR199" s="184"/>
      <c r="AS199" s="184">
        <v>20000</v>
      </c>
      <c r="AT199" s="184"/>
      <c r="AU199" s="184"/>
      <c r="AV199" s="184"/>
      <c r="AW199" s="184"/>
      <c r="AX199" s="184"/>
      <c r="AY199" s="184"/>
      <c r="AZ199" s="184"/>
      <c r="BA199" s="184"/>
      <c r="BB199" s="184">
        <v>31500</v>
      </c>
      <c r="BC199" s="184">
        <v>21000</v>
      </c>
      <c r="BD199" s="184">
        <v>185000</v>
      </c>
      <c r="BE199" s="184"/>
      <c r="BF199" s="184"/>
      <c r="BG199" s="184"/>
      <c r="BH199" s="184">
        <v>20783.330000000002</v>
      </c>
      <c r="BI199" s="184">
        <v>464300</v>
      </c>
      <c r="BJ199" s="184"/>
      <c r="BK199" s="184"/>
      <c r="BL199" s="184"/>
      <c r="BM199" s="184">
        <v>63000</v>
      </c>
      <c r="BN199" s="184"/>
      <c r="BO199" s="184"/>
      <c r="BP199" s="184"/>
      <c r="BQ199" s="184"/>
      <c r="BR199" s="184"/>
      <c r="BS199" s="184">
        <v>255481.19</v>
      </c>
      <c r="BT199" s="184"/>
      <c r="BU199" s="184"/>
      <c r="BV199" s="184"/>
      <c r="BW199" s="184"/>
      <c r="BX199" s="184"/>
      <c r="BY199" s="184"/>
      <c r="BZ199" s="184"/>
      <c r="CA199" s="184"/>
      <c r="CB199" s="184"/>
      <c r="CC199" s="184"/>
      <c r="CD199" s="184"/>
      <c r="CE199" s="184"/>
      <c r="CF199" s="184"/>
      <c r="CG199" s="184"/>
      <c r="CH199" s="184"/>
      <c r="CI199" s="184"/>
      <c r="CJ199" s="184"/>
      <c r="CK199" s="184"/>
      <c r="CL199" s="184"/>
      <c r="CM199" s="184"/>
    </row>
    <row r="200" spans="1:91" ht="21" hidden="1">
      <c r="A200" s="120">
        <v>22</v>
      </c>
      <c r="B200" s="220" t="s">
        <v>916</v>
      </c>
      <c r="C200" s="121" t="s">
        <v>1349</v>
      </c>
      <c r="D200" s="184">
        <v>11255920</v>
      </c>
      <c r="E200" s="184">
        <v>449970</v>
      </c>
      <c r="F200" s="184">
        <v>1096007.5</v>
      </c>
      <c r="G200" s="184">
        <v>1339880</v>
      </c>
      <c r="H200" s="184">
        <v>674970</v>
      </c>
      <c r="I200" s="184">
        <v>887480</v>
      </c>
      <c r="J200" s="184">
        <v>1483680</v>
      </c>
      <c r="K200" s="184">
        <v>2004200</v>
      </c>
      <c r="L200" s="184"/>
      <c r="M200" s="184">
        <v>1229835</v>
      </c>
      <c r="N200" s="184">
        <v>2302430</v>
      </c>
      <c r="O200" s="184">
        <v>438120</v>
      </c>
      <c r="P200" s="184">
        <v>6616215</v>
      </c>
      <c r="Q200" s="184">
        <v>880185.75</v>
      </c>
      <c r="R200" s="184">
        <v>920191.25</v>
      </c>
      <c r="S200" s="184">
        <v>2463757.5</v>
      </c>
      <c r="T200" s="184">
        <v>1151760</v>
      </c>
      <c r="U200" s="184">
        <v>1258606</v>
      </c>
      <c r="V200" s="184">
        <v>876525</v>
      </c>
      <c r="W200" s="184">
        <v>431280</v>
      </c>
      <c r="X200" s="184">
        <v>14132135</v>
      </c>
      <c r="Y200" s="184">
        <v>756750</v>
      </c>
      <c r="Z200" s="184">
        <v>50010</v>
      </c>
      <c r="AA200" s="184">
        <v>1068009.5</v>
      </c>
      <c r="AB200" s="184">
        <v>783690</v>
      </c>
      <c r="AC200" s="184">
        <v>820230</v>
      </c>
      <c r="AD200" s="184">
        <v>776520</v>
      </c>
      <c r="AE200" s="184">
        <v>3383325.75</v>
      </c>
      <c r="AF200" s="184">
        <v>894510</v>
      </c>
      <c r="AG200" s="184">
        <v>1485290</v>
      </c>
      <c r="AH200" s="184">
        <v>1323875</v>
      </c>
      <c r="AI200" s="184">
        <v>1958100</v>
      </c>
      <c r="AJ200" s="184">
        <v>1047930</v>
      </c>
      <c r="AK200" s="184">
        <v>824760</v>
      </c>
      <c r="AL200" s="184">
        <v>24540655</v>
      </c>
      <c r="AM200" s="184">
        <v>695670</v>
      </c>
      <c r="AN200" s="184">
        <v>807850</v>
      </c>
      <c r="AO200" s="184">
        <v>1378250</v>
      </c>
      <c r="AP200" s="184">
        <v>2496730</v>
      </c>
      <c r="AQ200" s="184">
        <v>704520</v>
      </c>
      <c r="AR200" s="184">
        <v>527280</v>
      </c>
      <c r="AS200" s="184">
        <v>6482182</v>
      </c>
      <c r="AT200" s="184">
        <v>654240</v>
      </c>
      <c r="AU200" s="184">
        <v>1804811.99</v>
      </c>
      <c r="AV200" s="184">
        <v>1690350</v>
      </c>
      <c r="AW200" s="184">
        <v>850290</v>
      </c>
      <c r="AX200" s="184">
        <v>797120</v>
      </c>
      <c r="AY200" s="184">
        <v>1176330</v>
      </c>
      <c r="AZ200" s="184">
        <v>806430</v>
      </c>
      <c r="BA200" s="184">
        <v>614340</v>
      </c>
      <c r="BB200" s="184">
        <v>8344590</v>
      </c>
      <c r="BC200" s="184">
        <v>800266.25</v>
      </c>
      <c r="BD200" s="184"/>
      <c r="BE200" s="184">
        <v>3012720</v>
      </c>
      <c r="BF200" s="184">
        <v>623000</v>
      </c>
      <c r="BG200" s="184">
        <v>719280</v>
      </c>
      <c r="BH200" s="184">
        <v>6960582</v>
      </c>
      <c r="BI200" s="184"/>
      <c r="BJ200" s="184"/>
      <c r="BK200" s="184">
        <v>1004930</v>
      </c>
      <c r="BL200" s="184">
        <v>612915</v>
      </c>
      <c r="BM200" s="184">
        <v>8203785</v>
      </c>
      <c r="BN200" s="184">
        <v>1173130</v>
      </c>
      <c r="BO200" s="184">
        <v>822000</v>
      </c>
      <c r="BP200" s="184">
        <v>2113520</v>
      </c>
      <c r="BQ200" s="184">
        <v>772500</v>
      </c>
      <c r="BR200" s="184">
        <v>614460</v>
      </c>
      <c r="BS200" s="186">
        <v>36284230</v>
      </c>
      <c r="BT200" s="184">
        <v>1043100</v>
      </c>
      <c r="BU200" s="186">
        <v>2007120</v>
      </c>
      <c r="BV200" s="186">
        <v>6024825</v>
      </c>
      <c r="BW200" s="186"/>
      <c r="BX200" s="186">
        <v>821115</v>
      </c>
      <c r="BY200" s="186">
        <v>3101985</v>
      </c>
      <c r="BZ200" s="186">
        <v>505980</v>
      </c>
      <c r="CA200" s="184">
        <v>685160</v>
      </c>
      <c r="CB200" s="186">
        <v>468360</v>
      </c>
      <c r="CC200" s="186">
        <v>1745400</v>
      </c>
      <c r="CD200" s="186">
        <v>3990360</v>
      </c>
      <c r="CE200" s="184">
        <v>1464480</v>
      </c>
      <c r="CF200" s="186">
        <v>2246130</v>
      </c>
      <c r="CG200" s="186">
        <v>582240</v>
      </c>
      <c r="CH200" s="186">
        <v>774377</v>
      </c>
      <c r="CI200" s="184">
        <v>369360</v>
      </c>
      <c r="CJ200" s="186">
        <v>402720</v>
      </c>
      <c r="CK200" s="186">
        <v>4371570</v>
      </c>
      <c r="CL200" s="184">
        <v>654650</v>
      </c>
      <c r="CM200" s="186">
        <v>517080</v>
      </c>
    </row>
    <row r="201" spans="1:91" ht="21" hidden="1">
      <c r="A201" s="120">
        <v>23</v>
      </c>
      <c r="B201" s="220" t="s">
        <v>917</v>
      </c>
      <c r="C201" s="121" t="s">
        <v>509</v>
      </c>
      <c r="D201" s="184">
        <v>159930</v>
      </c>
      <c r="E201" s="184"/>
      <c r="F201" s="184"/>
      <c r="G201" s="184"/>
      <c r="H201" s="184"/>
      <c r="I201" s="184"/>
      <c r="J201" s="184"/>
      <c r="K201" s="184"/>
      <c r="L201" s="184"/>
      <c r="M201" s="184"/>
      <c r="N201" s="184"/>
      <c r="O201" s="184"/>
      <c r="P201" s="184"/>
      <c r="Q201" s="184"/>
      <c r="R201" s="184"/>
      <c r="S201" s="184"/>
      <c r="T201" s="184"/>
      <c r="U201" s="184"/>
      <c r="V201" s="184"/>
      <c r="W201" s="184"/>
      <c r="X201" s="184"/>
      <c r="Y201" s="184"/>
      <c r="Z201" s="184"/>
      <c r="AA201" s="184"/>
      <c r="AB201" s="184"/>
      <c r="AC201" s="184"/>
      <c r="AD201" s="184"/>
      <c r="AE201" s="184"/>
      <c r="AF201" s="184"/>
      <c r="AG201" s="184"/>
      <c r="AH201" s="184"/>
      <c r="AI201" s="184"/>
      <c r="AJ201" s="184"/>
      <c r="AK201" s="184"/>
      <c r="AL201" s="184">
        <v>168390</v>
      </c>
      <c r="AM201" s="184"/>
      <c r="AN201" s="184"/>
      <c r="AO201" s="184"/>
      <c r="AP201" s="184"/>
      <c r="AQ201" s="184"/>
      <c r="AR201" s="184"/>
      <c r="AS201" s="184">
        <v>69720</v>
      </c>
      <c r="AT201" s="184"/>
      <c r="AU201" s="184"/>
      <c r="AV201" s="184"/>
      <c r="AW201" s="184"/>
      <c r="AX201" s="184"/>
      <c r="AY201" s="184"/>
      <c r="AZ201" s="184"/>
      <c r="BA201" s="184"/>
      <c r="BB201" s="184">
        <v>138870</v>
      </c>
      <c r="BC201" s="184"/>
      <c r="BD201" s="184"/>
      <c r="BE201" s="184"/>
      <c r="BF201" s="184"/>
      <c r="BG201" s="184"/>
      <c r="BH201" s="184"/>
      <c r="BI201" s="184"/>
      <c r="BJ201" s="184"/>
      <c r="BK201" s="184"/>
      <c r="BL201" s="184"/>
      <c r="BM201" s="184"/>
      <c r="BN201" s="184"/>
      <c r="BO201" s="184"/>
      <c r="BP201" s="184"/>
      <c r="BQ201" s="184"/>
      <c r="BR201" s="184"/>
      <c r="BS201" s="186"/>
      <c r="BT201" s="184"/>
      <c r="BU201" s="184"/>
      <c r="BV201" s="186"/>
      <c r="BW201" s="184"/>
      <c r="BX201" s="186"/>
      <c r="BY201" s="186"/>
      <c r="BZ201" s="186"/>
      <c r="CA201" s="184"/>
      <c r="CB201" s="186"/>
      <c r="CC201" s="184"/>
      <c r="CD201" s="186"/>
      <c r="CE201" s="184"/>
      <c r="CF201" s="184"/>
      <c r="CG201" s="186"/>
      <c r="CH201" s="184"/>
      <c r="CI201" s="184"/>
      <c r="CJ201" s="186"/>
      <c r="CK201" s="186"/>
      <c r="CL201" s="184"/>
      <c r="CM201" s="184"/>
    </row>
    <row r="202" spans="1:91" ht="21" hidden="1">
      <c r="A202" s="120">
        <v>23</v>
      </c>
      <c r="B202" s="220" t="s">
        <v>918</v>
      </c>
      <c r="C202" s="121" t="s">
        <v>510</v>
      </c>
      <c r="D202" s="184">
        <v>52860</v>
      </c>
      <c r="E202" s="184"/>
      <c r="F202" s="184"/>
      <c r="G202" s="184"/>
      <c r="H202" s="184"/>
      <c r="I202" s="184"/>
      <c r="J202" s="184"/>
      <c r="K202" s="184"/>
      <c r="L202" s="184"/>
      <c r="M202" s="184"/>
      <c r="N202" s="184"/>
      <c r="O202" s="184"/>
      <c r="P202" s="184"/>
      <c r="Q202" s="184"/>
      <c r="R202" s="184"/>
      <c r="S202" s="184"/>
      <c r="T202" s="184"/>
      <c r="U202" s="184"/>
      <c r="V202" s="184"/>
      <c r="W202" s="184"/>
      <c r="X202" s="184"/>
      <c r="Y202" s="184"/>
      <c r="Z202" s="184"/>
      <c r="AA202" s="184"/>
      <c r="AB202" s="184"/>
      <c r="AC202" s="184"/>
      <c r="AD202" s="184"/>
      <c r="AE202" s="184"/>
      <c r="AF202" s="184"/>
      <c r="AG202" s="184"/>
      <c r="AH202" s="184"/>
      <c r="AI202" s="184"/>
      <c r="AJ202" s="184"/>
      <c r="AK202" s="184"/>
      <c r="AL202" s="184">
        <v>111300</v>
      </c>
      <c r="AM202" s="184"/>
      <c r="AN202" s="184"/>
      <c r="AO202" s="184"/>
      <c r="AP202" s="184"/>
      <c r="AQ202" s="184"/>
      <c r="AR202" s="184"/>
      <c r="AS202" s="184"/>
      <c r="AT202" s="184"/>
      <c r="AU202" s="184"/>
      <c r="AV202" s="184">
        <v>40320</v>
      </c>
      <c r="AW202" s="184"/>
      <c r="AX202" s="184"/>
      <c r="AY202" s="184"/>
      <c r="AZ202" s="184"/>
      <c r="BA202" s="184"/>
      <c r="BB202" s="184"/>
      <c r="BC202" s="184"/>
      <c r="BD202" s="184"/>
      <c r="BE202" s="184"/>
      <c r="BF202" s="184"/>
      <c r="BG202" s="184"/>
      <c r="BH202" s="184"/>
      <c r="BI202" s="184"/>
      <c r="BJ202" s="184"/>
      <c r="BK202" s="184"/>
      <c r="BL202" s="184"/>
      <c r="BM202" s="184"/>
      <c r="BN202" s="184"/>
      <c r="BO202" s="184"/>
      <c r="BP202" s="184"/>
      <c r="BQ202" s="184"/>
      <c r="BR202" s="184"/>
      <c r="BS202" s="184">
        <v>70920</v>
      </c>
      <c r="BT202" s="184">
        <v>34950</v>
      </c>
      <c r="BU202" s="184"/>
      <c r="BV202" s="184"/>
      <c r="BW202" s="184"/>
      <c r="BX202" s="184"/>
      <c r="BY202" s="184"/>
      <c r="BZ202" s="184"/>
      <c r="CA202" s="184"/>
      <c r="CB202" s="184"/>
      <c r="CC202" s="184"/>
      <c r="CD202" s="184"/>
      <c r="CE202" s="184"/>
      <c r="CF202" s="184"/>
      <c r="CG202" s="184"/>
      <c r="CH202" s="184"/>
      <c r="CI202" s="184"/>
      <c r="CJ202" s="184"/>
      <c r="CK202" s="184"/>
      <c r="CL202" s="184"/>
      <c r="CM202" s="184"/>
    </row>
    <row r="203" spans="1:91" ht="21" hidden="1">
      <c r="A203" s="120">
        <v>23</v>
      </c>
      <c r="B203" s="220" t="s">
        <v>919</v>
      </c>
      <c r="C203" s="121" t="s">
        <v>511</v>
      </c>
      <c r="D203" s="184"/>
      <c r="E203" s="184"/>
      <c r="F203" s="184"/>
      <c r="G203" s="184"/>
      <c r="H203" s="184"/>
      <c r="I203" s="184"/>
      <c r="J203" s="184"/>
      <c r="K203" s="184"/>
      <c r="L203" s="184"/>
      <c r="M203" s="184"/>
      <c r="N203" s="184"/>
      <c r="O203" s="184"/>
      <c r="P203" s="184"/>
      <c r="Q203" s="184"/>
      <c r="R203" s="184"/>
      <c r="S203" s="184"/>
      <c r="T203" s="184"/>
      <c r="U203" s="184"/>
      <c r="V203" s="184"/>
      <c r="W203" s="184"/>
      <c r="X203" s="184"/>
      <c r="Y203" s="184"/>
      <c r="Z203" s="184"/>
      <c r="AA203" s="184"/>
      <c r="AB203" s="184"/>
      <c r="AC203" s="184"/>
      <c r="AD203" s="184"/>
      <c r="AE203" s="184"/>
      <c r="AF203" s="184"/>
      <c r="AG203" s="184"/>
      <c r="AH203" s="184"/>
      <c r="AI203" s="184"/>
      <c r="AJ203" s="184"/>
      <c r="AK203" s="184"/>
      <c r="AL203" s="184"/>
      <c r="AM203" s="184"/>
      <c r="AN203" s="184"/>
      <c r="AO203" s="184"/>
      <c r="AP203" s="184"/>
      <c r="AQ203" s="184"/>
      <c r="AR203" s="184"/>
      <c r="AS203" s="184"/>
      <c r="AT203" s="184"/>
      <c r="AU203" s="184"/>
      <c r="AV203" s="184"/>
      <c r="AW203" s="184"/>
      <c r="AX203" s="184"/>
      <c r="AY203" s="184"/>
      <c r="AZ203" s="184"/>
      <c r="BA203" s="184"/>
      <c r="BB203" s="184"/>
      <c r="BC203" s="184"/>
      <c r="BD203" s="184"/>
      <c r="BE203" s="184"/>
      <c r="BF203" s="184"/>
      <c r="BG203" s="184"/>
      <c r="BH203" s="184"/>
      <c r="BI203" s="184"/>
      <c r="BJ203" s="184"/>
      <c r="BK203" s="184"/>
      <c r="BL203" s="184"/>
      <c r="BM203" s="184"/>
      <c r="BN203" s="184"/>
      <c r="BO203" s="184"/>
      <c r="BP203" s="184"/>
      <c r="BQ203" s="184"/>
      <c r="BR203" s="184"/>
      <c r="BS203" s="184"/>
      <c r="BT203" s="184"/>
      <c r="BU203" s="184"/>
      <c r="BV203" s="184"/>
      <c r="BW203" s="184"/>
      <c r="BX203" s="184"/>
      <c r="BY203" s="184"/>
      <c r="BZ203" s="184"/>
      <c r="CA203" s="184"/>
      <c r="CB203" s="184"/>
      <c r="CC203" s="184"/>
      <c r="CD203" s="184"/>
      <c r="CE203" s="184"/>
      <c r="CF203" s="184"/>
      <c r="CG203" s="184"/>
      <c r="CH203" s="184"/>
      <c r="CI203" s="184"/>
      <c r="CJ203" s="184"/>
      <c r="CK203" s="184"/>
      <c r="CL203" s="184"/>
      <c r="CM203" s="184"/>
    </row>
    <row r="204" spans="1:91" ht="21" hidden="1">
      <c r="A204" s="120">
        <v>23</v>
      </c>
      <c r="B204" s="220" t="s">
        <v>920</v>
      </c>
      <c r="C204" s="124" t="s">
        <v>512</v>
      </c>
      <c r="D204" s="184">
        <v>3681931.96</v>
      </c>
      <c r="E204" s="184">
        <v>421835.66</v>
      </c>
      <c r="F204" s="184">
        <v>461261.32</v>
      </c>
      <c r="G204" s="184">
        <v>562132.47999999998</v>
      </c>
      <c r="H204" s="184">
        <v>452757.19</v>
      </c>
      <c r="I204" s="184">
        <v>563423.35</v>
      </c>
      <c r="J204" s="184">
        <v>815282.54</v>
      </c>
      <c r="K204" s="184">
        <v>816695.8</v>
      </c>
      <c r="L204" s="184">
        <v>510298.62</v>
      </c>
      <c r="M204" s="184">
        <v>533333.32999999996</v>
      </c>
      <c r="N204" s="184">
        <v>1119602.6000000001</v>
      </c>
      <c r="O204" s="184">
        <v>203283.47</v>
      </c>
      <c r="P204" s="184">
        <v>1804996.23</v>
      </c>
      <c r="Q204" s="184">
        <v>459020.78</v>
      </c>
      <c r="R204" s="184">
        <v>459990.77</v>
      </c>
      <c r="S204" s="184">
        <v>858655.84</v>
      </c>
      <c r="T204" s="184">
        <v>492289.58</v>
      </c>
      <c r="U204" s="184">
        <v>428614.24</v>
      </c>
      <c r="V204" s="184">
        <v>457251.7</v>
      </c>
      <c r="W204" s="184">
        <v>258721.63</v>
      </c>
      <c r="X204" s="184">
        <v>4188356.58</v>
      </c>
      <c r="Y204" s="184">
        <v>325299.11</v>
      </c>
      <c r="Z204" s="184">
        <v>506636.63</v>
      </c>
      <c r="AA204" s="184">
        <v>429777.34</v>
      </c>
      <c r="AB204" s="184">
        <v>299551.84000000003</v>
      </c>
      <c r="AC204" s="184">
        <v>278331.09000000003</v>
      </c>
      <c r="AD204" s="184">
        <v>334711.38</v>
      </c>
      <c r="AE204" s="184">
        <v>1038497.08</v>
      </c>
      <c r="AF204" s="184">
        <v>363490.86</v>
      </c>
      <c r="AG204" s="184">
        <v>362734.8</v>
      </c>
      <c r="AH204" s="184">
        <v>451033.02</v>
      </c>
      <c r="AI204" s="184">
        <v>765102.35</v>
      </c>
      <c r="AJ204" s="184">
        <v>349960.9</v>
      </c>
      <c r="AK204" s="184">
        <v>268793.07</v>
      </c>
      <c r="AL204" s="184">
        <v>6939382.2199999997</v>
      </c>
      <c r="AM204" s="184">
        <v>513449.02</v>
      </c>
      <c r="AN204" s="184">
        <v>407082.36</v>
      </c>
      <c r="AO204" s="184">
        <v>774470.29</v>
      </c>
      <c r="AP204" s="184">
        <v>746778.04</v>
      </c>
      <c r="AQ204" s="184">
        <v>483847.51</v>
      </c>
      <c r="AR204" s="184">
        <v>261055</v>
      </c>
      <c r="AS204" s="184">
        <v>1543433.3</v>
      </c>
      <c r="AT204" s="184">
        <v>400152.39</v>
      </c>
      <c r="AU204" s="184">
        <v>691166.35</v>
      </c>
      <c r="AV204" s="184">
        <v>917306.59</v>
      </c>
      <c r="AW204" s="184">
        <v>433199.55</v>
      </c>
      <c r="AX204" s="184">
        <v>325601</v>
      </c>
      <c r="AY204" s="184">
        <v>592354.99</v>
      </c>
      <c r="AZ204" s="184">
        <v>427243.95</v>
      </c>
      <c r="BA204" s="184">
        <v>417287.89</v>
      </c>
      <c r="BB204" s="184">
        <v>1966041.68</v>
      </c>
      <c r="BC204" s="184">
        <v>425770.4</v>
      </c>
      <c r="BD204" s="184">
        <v>3481209.6</v>
      </c>
      <c r="BE204" s="184">
        <v>1046212.4</v>
      </c>
      <c r="BF204" s="184">
        <v>395365.48</v>
      </c>
      <c r="BG204" s="184">
        <v>427035.94</v>
      </c>
      <c r="BH204" s="184">
        <v>2195695.04</v>
      </c>
      <c r="BI204" s="184">
        <v>343843.8</v>
      </c>
      <c r="BJ204" s="184">
        <v>211899.32</v>
      </c>
      <c r="BK204" s="184">
        <v>293434.59999999998</v>
      </c>
      <c r="BL204" s="184">
        <v>243696</v>
      </c>
      <c r="BM204" s="184">
        <v>3006914.65</v>
      </c>
      <c r="BN204" s="184">
        <v>778215.85</v>
      </c>
      <c r="BO204" s="184">
        <v>581378.65</v>
      </c>
      <c r="BP204" s="184">
        <v>879583.52</v>
      </c>
      <c r="BQ204" s="184">
        <v>546017.62</v>
      </c>
      <c r="BR204" s="184">
        <v>419567.24</v>
      </c>
      <c r="BS204" s="186">
        <v>10348007.800000001</v>
      </c>
      <c r="BT204" s="184">
        <v>624220.18999999994</v>
      </c>
      <c r="BU204" s="184">
        <v>670326.65</v>
      </c>
      <c r="BV204" s="184">
        <v>2060899.61</v>
      </c>
      <c r="BW204" s="184">
        <v>173096.97</v>
      </c>
      <c r="BX204" s="184">
        <v>558890.91</v>
      </c>
      <c r="BY204" s="184">
        <v>1177577.3600000001</v>
      </c>
      <c r="BZ204" s="184">
        <v>376976.82</v>
      </c>
      <c r="CA204" s="184">
        <v>481068.16</v>
      </c>
      <c r="CB204" s="184">
        <v>541839.64</v>
      </c>
      <c r="CC204" s="184">
        <v>637400.77</v>
      </c>
      <c r="CD204" s="184">
        <v>1141428.8500000001</v>
      </c>
      <c r="CE204" s="184">
        <v>636783.48</v>
      </c>
      <c r="CF204" s="184">
        <v>892271.02</v>
      </c>
      <c r="CG204" s="184">
        <v>296280.59999999998</v>
      </c>
      <c r="CH204" s="184">
        <v>316459.21000000002</v>
      </c>
      <c r="CI204" s="184">
        <v>313688.45</v>
      </c>
      <c r="CJ204" s="184">
        <v>380511.47</v>
      </c>
      <c r="CK204" s="184">
        <v>1123678.81</v>
      </c>
      <c r="CL204" s="184">
        <v>247994.32</v>
      </c>
      <c r="CM204" s="184">
        <v>207300.94</v>
      </c>
    </row>
    <row r="205" spans="1:91" ht="21" hidden="1">
      <c r="A205" s="120">
        <v>23</v>
      </c>
      <c r="B205" s="220" t="s">
        <v>921</v>
      </c>
      <c r="C205" s="127" t="s">
        <v>513</v>
      </c>
      <c r="D205" s="184">
        <v>5439122.9800000004</v>
      </c>
      <c r="E205" s="184">
        <v>702387.75</v>
      </c>
      <c r="F205" s="184">
        <v>691891.97</v>
      </c>
      <c r="G205" s="184">
        <v>846199.63</v>
      </c>
      <c r="H205" s="184">
        <v>679135.79</v>
      </c>
      <c r="I205" s="184">
        <v>845135.04</v>
      </c>
      <c r="J205" s="184">
        <v>1222923.81</v>
      </c>
      <c r="K205" s="184">
        <v>1225044.01</v>
      </c>
      <c r="L205" s="184">
        <v>697480.13</v>
      </c>
      <c r="M205" s="184">
        <v>800000.02</v>
      </c>
      <c r="N205" s="184">
        <v>3398595.9</v>
      </c>
      <c r="O205" s="184">
        <v>304925.21999999997</v>
      </c>
      <c r="P205" s="184">
        <v>2707494.34</v>
      </c>
      <c r="Q205" s="184">
        <v>688532.38</v>
      </c>
      <c r="R205" s="184">
        <v>689986.19</v>
      </c>
      <c r="S205" s="184">
        <v>1287982.07</v>
      </c>
      <c r="T205" s="184">
        <v>738434.4</v>
      </c>
      <c r="U205" s="184">
        <v>642921.38</v>
      </c>
      <c r="V205" s="184">
        <v>590191.47</v>
      </c>
      <c r="W205" s="184">
        <v>388082.44</v>
      </c>
      <c r="X205" s="184">
        <v>6282534.8499999996</v>
      </c>
      <c r="Y205" s="184">
        <v>487948.67</v>
      </c>
      <c r="Z205" s="184">
        <v>760028.95</v>
      </c>
      <c r="AA205" s="184">
        <v>644666.02</v>
      </c>
      <c r="AB205" s="184">
        <v>410027.5</v>
      </c>
      <c r="AC205" s="184">
        <v>417496.64</v>
      </c>
      <c r="AD205" s="184">
        <v>502067.05</v>
      </c>
      <c r="AE205" s="184">
        <v>1557745.64</v>
      </c>
      <c r="AF205" s="184">
        <v>545236.29</v>
      </c>
      <c r="AG205" s="184">
        <v>544102.19999999995</v>
      </c>
      <c r="AH205" s="184">
        <v>676549.5</v>
      </c>
      <c r="AI205" s="184">
        <v>1143858.8</v>
      </c>
      <c r="AJ205" s="184">
        <v>524941.94999999995</v>
      </c>
      <c r="AK205" s="184">
        <v>403189.61</v>
      </c>
      <c r="AL205" s="184">
        <v>10420704.779999999</v>
      </c>
      <c r="AM205" s="184">
        <v>770173.57</v>
      </c>
      <c r="AN205" s="184">
        <v>610623.61</v>
      </c>
      <c r="AO205" s="184">
        <v>1161705.48</v>
      </c>
      <c r="AP205" s="184">
        <v>1120176.68</v>
      </c>
      <c r="AQ205" s="184">
        <v>725771.28</v>
      </c>
      <c r="AR205" s="184">
        <v>391582.48</v>
      </c>
      <c r="AS205" s="184">
        <v>2315149.96</v>
      </c>
      <c r="AT205" s="184">
        <v>652770.11</v>
      </c>
      <c r="AU205" s="184">
        <v>1036749.6</v>
      </c>
      <c r="AV205" s="184">
        <v>1375959.92</v>
      </c>
      <c r="AW205" s="184">
        <v>649799.31000000006</v>
      </c>
      <c r="AX205" s="184">
        <v>437962.12</v>
      </c>
      <c r="AY205" s="184">
        <v>888532.53</v>
      </c>
      <c r="AZ205" s="184">
        <v>640865.96</v>
      </c>
      <c r="BA205" s="184">
        <v>625931.22</v>
      </c>
      <c r="BB205" s="184">
        <v>2949062.53</v>
      </c>
      <c r="BC205" s="184">
        <v>638655.66</v>
      </c>
      <c r="BD205" s="184">
        <v>5221814.42</v>
      </c>
      <c r="BE205" s="184">
        <v>1569318.62</v>
      </c>
      <c r="BF205" s="184">
        <v>593048.81999999995</v>
      </c>
      <c r="BG205" s="184">
        <v>640553.89</v>
      </c>
      <c r="BH205" s="184">
        <v>3285377.96</v>
      </c>
      <c r="BI205" s="184">
        <v>515765.7</v>
      </c>
      <c r="BJ205" s="184">
        <v>317848.98</v>
      </c>
      <c r="BK205" s="184">
        <v>440151.91</v>
      </c>
      <c r="BL205" s="184">
        <v>365544</v>
      </c>
      <c r="BM205" s="184">
        <v>4510371.9800000004</v>
      </c>
      <c r="BN205" s="184">
        <v>1167323.77</v>
      </c>
      <c r="BO205" s="184">
        <v>872067.97</v>
      </c>
      <c r="BP205" s="184">
        <v>1319375.32</v>
      </c>
      <c r="BQ205" s="184">
        <v>819026.43</v>
      </c>
      <c r="BR205" s="184">
        <v>629350.85</v>
      </c>
      <c r="BS205" s="184">
        <v>15522011.77</v>
      </c>
      <c r="BT205" s="184">
        <v>936330.28</v>
      </c>
      <c r="BU205" s="184">
        <v>1005489.97</v>
      </c>
      <c r="BV205" s="184">
        <v>3146117.21</v>
      </c>
      <c r="BW205" s="184">
        <v>234520.56</v>
      </c>
      <c r="BX205" s="184">
        <v>838336.36</v>
      </c>
      <c r="BY205" s="184">
        <v>1770366.05</v>
      </c>
      <c r="BZ205" s="184">
        <v>565450.23</v>
      </c>
      <c r="CA205" s="184">
        <v>557814.72</v>
      </c>
      <c r="CB205" s="184">
        <v>812759.46</v>
      </c>
      <c r="CC205" s="184">
        <v>954483.68</v>
      </c>
      <c r="CD205" s="184">
        <v>1712143.28</v>
      </c>
      <c r="CE205" s="184">
        <v>955175.23</v>
      </c>
      <c r="CF205" s="184">
        <v>1338406.54</v>
      </c>
      <c r="CG205" s="184">
        <v>444420.9</v>
      </c>
      <c r="CH205" s="184">
        <v>476188.82</v>
      </c>
      <c r="CI205" s="184">
        <v>470532.72</v>
      </c>
      <c r="CJ205" s="184">
        <v>522062.21</v>
      </c>
      <c r="CK205" s="184">
        <v>1685518.22</v>
      </c>
      <c r="CL205" s="184">
        <v>371991.48</v>
      </c>
      <c r="CM205" s="184">
        <v>310953.21000000002</v>
      </c>
    </row>
    <row r="206" spans="1:91" ht="21" hidden="1">
      <c r="A206" s="120">
        <v>23</v>
      </c>
      <c r="B206" s="220" t="s">
        <v>922</v>
      </c>
      <c r="C206" s="127" t="s">
        <v>514</v>
      </c>
      <c r="D206" s="184">
        <v>24186.43</v>
      </c>
      <c r="E206" s="184">
        <v>8811</v>
      </c>
      <c r="F206" s="184">
        <v>54213.9</v>
      </c>
      <c r="G206" s="184">
        <v>41806.800000000003</v>
      </c>
      <c r="H206" s="184">
        <v>26330.400000000001</v>
      </c>
      <c r="I206" s="184">
        <v>25884.9</v>
      </c>
      <c r="J206" s="184">
        <v>43695</v>
      </c>
      <c r="K206" s="184">
        <v>52561.8</v>
      </c>
      <c r="L206" s="184">
        <v>61825.5</v>
      </c>
      <c r="M206" s="184">
        <v>70426.8</v>
      </c>
      <c r="N206" s="184">
        <v>9557.2000000000007</v>
      </c>
      <c r="O206" s="184"/>
      <c r="P206" s="184">
        <v>52361.1</v>
      </c>
      <c r="Q206" s="184">
        <v>50916.6</v>
      </c>
      <c r="R206" s="184">
        <v>33102</v>
      </c>
      <c r="S206" s="184">
        <v>25982.1</v>
      </c>
      <c r="T206" s="184">
        <v>43095.6</v>
      </c>
      <c r="U206" s="184">
        <v>67111.199999999997</v>
      </c>
      <c r="V206" s="184">
        <v>58898.9</v>
      </c>
      <c r="W206" s="184">
        <v>58635.9</v>
      </c>
      <c r="X206" s="184">
        <v>48808.800000000003</v>
      </c>
      <c r="Y206" s="184">
        <v>27280.799999999999</v>
      </c>
      <c r="Z206" s="184"/>
      <c r="AA206" s="184">
        <v>54684.9</v>
      </c>
      <c r="AB206" s="184">
        <v>17920.8</v>
      </c>
      <c r="AC206" s="184">
        <v>33801.300000000003</v>
      </c>
      <c r="AD206" s="184">
        <v>27887.4</v>
      </c>
      <c r="AE206" s="184">
        <v>76580.69</v>
      </c>
      <c r="AF206" s="184">
        <v>24147.9</v>
      </c>
      <c r="AG206" s="184">
        <v>26981.1</v>
      </c>
      <c r="AH206" s="184">
        <v>33662.699999999997</v>
      </c>
      <c r="AI206" s="184">
        <v>25744.5</v>
      </c>
      <c r="AJ206" s="184">
        <v>47973.599999999999</v>
      </c>
      <c r="AK206" s="184"/>
      <c r="AL206" s="184">
        <v>93312.6</v>
      </c>
      <c r="AM206" s="184">
        <v>31790.7</v>
      </c>
      <c r="AN206" s="184">
        <v>55683</v>
      </c>
      <c r="AO206" s="184">
        <v>10088.1</v>
      </c>
      <c r="AP206" s="184">
        <v>16134.1</v>
      </c>
      <c r="AQ206" s="184">
        <v>25223.4</v>
      </c>
      <c r="AR206" s="184">
        <v>33444.9</v>
      </c>
      <c r="AS206" s="184">
        <v>18668.7</v>
      </c>
      <c r="AT206" s="184">
        <v>59779.78</v>
      </c>
      <c r="AU206" s="184">
        <v>17523</v>
      </c>
      <c r="AV206" s="184">
        <v>31401.9</v>
      </c>
      <c r="AW206" s="184">
        <v>18944.099999999999</v>
      </c>
      <c r="AX206" s="184">
        <v>44541</v>
      </c>
      <c r="AY206" s="184">
        <v>64237.5</v>
      </c>
      <c r="AZ206" s="184">
        <v>57574.5</v>
      </c>
      <c r="BA206" s="184">
        <v>25148.7</v>
      </c>
      <c r="BB206" s="184">
        <v>36044.1</v>
      </c>
      <c r="BC206" s="184"/>
      <c r="BD206" s="184">
        <v>136512</v>
      </c>
      <c r="BE206" s="184">
        <v>237273.2</v>
      </c>
      <c r="BF206" s="184">
        <v>24634.799999999999</v>
      </c>
      <c r="BG206" s="184">
        <v>25531.200000000001</v>
      </c>
      <c r="BH206" s="184">
        <v>32675.4</v>
      </c>
      <c r="BI206" s="184"/>
      <c r="BJ206" s="184"/>
      <c r="BK206" s="184"/>
      <c r="BL206" s="184"/>
      <c r="BM206" s="184">
        <v>122030.42</v>
      </c>
      <c r="BN206" s="184">
        <v>16425</v>
      </c>
      <c r="BO206" s="184">
        <v>33047.1</v>
      </c>
      <c r="BP206" s="184">
        <v>19297.8</v>
      </c>
      <c r="BQ206" s="184">
        <v>31666.799999999999</v>
      </c>
      <c r="BR206" s="184"/>
      <c r="BS206" s="184">
        <v>125514.3</v>
      </c>
      <c r="BT206" s="184">
        <v>24324</v>
      </c>
      <c r="BU206" s="184"/>
      <c r="BV206" s="184">
        <v>29920.799999999999</v>
      </c>
      <c r="BW206" s="184"/>
      <c r="BX206" s="184">
        <v>34746.300000000003</v>
      </c>
      <c r="BY206" s="184">
        <v>7284.6</v>
      </c>
      <c r="BZ206" s="184">
        <v>46712</v>
      </c>
      <c r="CA206" s="184">
        <v>6930.9</v>
      </c>
      <c r="CB206" s="184">
        <v>35439.4</v>
      </c>
      <c r="CC206" s="184">
        <v>17671.5</v>
      </c>
      <c r="CD206" s="184"/>
      <c r="CE206" s="184">
        <v>51392.72</v>
      </c>
      <c r="CF206" s="184">
        <v>8761.5</v>
      </c>
      <c r="CG206" s="184">
        <v>7711.2</v>
      </c>
      <c r="CH206" s="184">
        <v>35947.4</v>
      </c>
      <c r="CI206" s="184">
        <v>17671.5</v>
      </c>
      <c r="CJ206" s="184">
        <v>7144.2</v>
      </c>
      <c r="CK206" s="184">
        <v>37509.199999999997</v>
      </c>
      <c r="CL206" s="184"/>
      <c r="CM206" s="184"/>
    </row>
    <row r="207" spans="1:91" ht="21" hidden="1">
      <c r="A207" s="120">
        <v>23</v>
      </c>
      <c r="B207" s="220" t="s">
        <v>923</v>
      </c>
      <c r="C207" s="127" t="s">
        <v>515</v>
      </c>
      <c r="D207" s="184">
        <v>326443</v>
      </c>
      <c r="E207" s="184">
        <v>15750</v>
      </c>
      <c r="F207" s="184">
        <v>23937</v>
      </c>
      <c r="G207" s="184">
        <v>17963</v>
      </c>
      <c r="H207" s="184">
        <v>11383</v>
      </c>
      <c r="I207" s="184">
        <v>20250</v>
      </c>
      <c r="J207" s="184">
        <v>23233</v>
      </c>
      <c r="K207" s="184">
        <v>14364</v>
      </c>
      <c r="L207" s="184">
        <v>24446</v>
      </c>
      <c r="M207" s="184">
        <v>5250</v>
      </c>
      <c r="N207" s="184">
        <v>31478</v>
      </c>
      <c r="O207" s="184">
        <v>30653</v>
      </c>
      <c r="P207" s="184">
        <v>104788</v>
      </c>
      <c r="Q207" s="184">
        <v>11700</v>
      </c>
      <c r="R207" s="184">
        <v>26770</v>
      </c>
      <c r="S207" s="184">
        <v>24650</v>
      </c>
      <c r="T207" s="184">
        <v>21256</v>
      </c>
      <c r="U207" s="184">
        <v>17746</v>
      </c>
      <c r="V207" s="184">
        <v>23058</v>
      </c>
      <c r="W207" s="184">
        <v>17550</v>
      </c>
      <c r="X207" s="184">
        <v>250078</v>
      </c>
      <c r="Y207" s="184">
        <v>21450</v>
      </c>
      <c r="Z207" s="184">
        <v>17550</v>
      </c>
      <c r="AA207" s="184">
        <v>7350</v>
      </c>
      <c r="AB207" s="184">
        <v>24450</v>
      </c>
      <c r="AC207" s="184">
        <v>13950</v>
      </c>
      <c r="AD207" s="184">
        <v>24657</v>
      </c>
      <c r="AE207" s="184">
        <v>13950</v>
      </c>
      <c r="AF207" s="184">
        <v>25650</v>
      </c>
      <c r="AG207" s="184">
        <v>35100</v>
      </c>
      <c r="AH207" s="184">
        <v>19800</v>
      </c>
      <c r="AI207" s="184">
        <v>30563</v>
      </c>
      <c r="AJ207" s="184">
        <v>27150</v>
      </c>
      <c r="AK207" s="184">
        <v>9750</v>
      </c>
      <c r="AL207" s="184">
        <v>262162</v>
      </c>
      <c r="AM207" s="184"/>
      <c r="AN207" s="184">
        <v>21750</v>
      </c>
      <c r="AO207" s="184">
        <v>67500</v>
      </c>
      <c r="AP207" s="184">
        <v>36856</v>
      </c>
      <c r="AQ207" s="184">
        <v>33750</v>
      </c>
      <c r="AR207" s="184">
        <v>33000</v>
      </c>
      <c r="AS207" s="184">
        <v>39750</v>
      </c>
      <c r="AT207" s="184">
        <v>24000</v>
      </c>
      <c r="AU207" s="184">
        <v>41250</v>
      </c>
      <c r="AV207" s="184">
        <v>30750</v>
      </c>
      <c r="AW207" s="184">
        <v>15000</v>
      </c>
      <c r="AX207" s="184">
        <v>25500</v>
      </c>
      <c r="AY207" s="184">
        <v>13500</v>
      </c>
      <c r="AZ207" s="184">
        <v>20250</v>
      </c>
      <c r="BA207" s="184">
        <v>9000</v>
      </c>
      <c r="BB207" s="184">
        <v>98293</v>
      </c>
      <c r="BC207" s="184">
        <v>19500</v>
      </c>
      <c r="BD207" s="184">
        <v>180741</v>
      </c>
      <c r="BE207" s="184">
        <v>41364</v>
      </c>
      <c r="BF207" s="184">
        <v>14456</v>
      </c>
      <c r="BG207" s="184">
        <v>26157</v>
      </c>
      <c r="BH207" s="184">
        <v>44129</v>
      </c>
      <c r="BI207" s="184">
        <v>15300</v>
      </c>
      <c r="BJ207" s="184">
        <v>9416</v>
      </c>
      <c r="BK207" s="184">
        <v>6689</v>
      </c>
      <c r="BL207" s="184">
        <v>17550</v>
      </c>
      <c r="BM207" s="184">
        <v>151008</v>
      </c>
      <c r="BN207" s="184">
        <v>43050</v>
      </c>
      <c r="BO207" s="184">
        <v>36900</v>
      </c>
      <c r="BP207" s="184">
        <v>31500</v>
      </c>
      <c r="BQ207" s="184">
        <v>26100</v>
      </c>
      <c r="BR207" s="184">
        <v>25650</v>
      </c>
      <c r="BS207" s="184">
        <v>373983</v>
      </c>
      <c r="BT207" s="184">
        <v>11400</v>
      </c>
      <c r="BU207" s="184">
        <v>11700</v>
      </c>
      <c r="BV207" s="184">
        <v>83922</v>
      </c>
      <c r="BW207" s="184">
        <v>17550</v>
      </c>
      <c r="BX207" s="184"/>
      <c r="BY207" s="184">
        <v>55050</v>
      </c>
      <c r="BZ207" s="184">
        <v>11700</v>
      </c>
      <c r="CA207" s="184">
        <v>19200</v>
      </c>
      <c r="CB207" s="184">
        <v>18450</v>
      </c>
      <c r="CC207" s="184">
        <v>21482</v>
      </c>
      <c r="CD207" s="184">
        <v>34756</v>
      </c>
      <c r="CE207" s="184">
        <v>12150</v>
      </c>
      <c r="CF207" s="184">
        <v>30237</v>
      </c>
      <c r="CG207" s="184">
        <v>11700</v>
      </c>
      <c r="CH207" s="184">
        <v>14850</v>
      </c>
      <c r="CI207" s="184">
        <v>14850</v>
      </c>
      <c r="CJ207" s="184">
        <v>23400</v>
      </c>
      <c r="CK207" s="184">
        <v>35100</v>
      </c>
      <c r="CL207" s="184"/>
      <c r="CM207" s="184"/>
    </row>
    <row r="208" spans="1:91" ht="21" hidden="1">
      <c r="A208" s="120">
        <v>23</v>
      </c>
      <c r="B208" s="220" t="s">
        <v>924</v>
      </c>
      <c r="C208" s="127" t="s">
        <v>516</v>
      </c>
      <c r="D208" s="184">
        <v>2316832</v>
      </c>
      <c r="E208" s="184">
        <v>414910</v>
      </c>
      <c r="F208" s="184">
        <v>275198</v>
      </c>
      <c r="G208" s="184">
        <v>266453</v>
      </c>
      <c r="H208" s="184">
        <v>210949</v>
      </c>
      <c r="I208" s="184">
        <v>342602</v>
      </c>
      <c r="J208" s="184">
        <v>265994</v>
      </c>
      <c r="K208" s="184">
        <v>597089</v>
      </c>
      <c r="L208" s="184">
        <v>308130</v>
      </c>
      <c r="M208" s="184">
        <v>429724</v>
      </c>
      <c r="N208" s="184">
        <v>642255</v>
      </c>
      <c r="O208" s="184">
        <v>124775</v>
      </c>
      <c r="P208" s="184">
        <v>1643514</v>
      </c>
      <c r="Q208" s="184">
        <v>410047</v>
      </c>
      <c r="R208" s="184">
        <v>409906</v>
      </c>
      <c r="S208" s="184">
        <v>492534</v>
      </c>
      <c r="T208" s="184">
        <v>333691</v>
      </c>
      <c r="U208" s="184">
        <v>298678</v>
      </c>
      <c r="V208" s="184">
        <v>251782</v>
      </c>
      <c r="W208" s="184">
        <v>203289</v>
      </c>
      <c r="X208" s="184">
        <v>2786536.57</v>
      </c>
      <c r="Y208" s="184">
        <v>277072</v>
      </c>
      <c r="Z208" s="184">
        <v>685557</v>
      </c>
      <c r="AA208" s="184">
        <v>445223</v>
      </c>
      <c r="AB208" s="184">
        <v>240837</v>
      </c>
      <c r="AC208" s="184">
        <v>276988</v>
      </c>
      <c r="AD208" s="184">
        <v>312512</v>
      </c>
      <c r="AE208" s="184">
        <v>816863</v>
      </c>
      <c r="AF208" s="184">
        <v>218118</v>
      </c>
      <c r="AG208" s="184">
        <v>346615</v>
      </c>
      <c r="AH208" s="184">
        <v>381808</v>
      </c>
      <c r="AI208" s="184">
        <v>605823</v>
      </c>
      <c r="AJ208" s="184">
        <v>405912</v>
      </c>
      <c r="AK208" s="184">
        <v>303795</v>
      </c>
      <c r="AL208" s="184">
        <v>4182604</v>
      </c>
      <c r="AM208" s="184">
        <v>427677</v>
      </c>
      <c r="AN208" s="184">
        <v>388824</v>
      </c>
      <c r="AO208" s="184">
        <v>862213</v>
      </c>
      <c r="AP208" s="184">
        <v>973923</v>
      </c>
      <c r="AQ208" s="184">
        <v>513271</v>
      </c>
      <c r="AR208" s="184">
        <v>279620</v>
      </c>
      <c r="AS208" s="184">
        <v>2365980</v>
      </c>
      <c r="AT208" s="184">
        <v>532298</v>
      </c>
      <c r="AU208" s="184">
        <v>998596</v>
      </c>
      <c r="AV208" s="184">
        <v>753541</v>
      </c>
      <c r="AW208" s="184">
        <v>521215</v>
      </c>
      <c r="AX208" s="184">
        <v>360169</v>
      </c>
      <c r="AY208" s="184">
        <v>467701</v>
      </c>
      <c r="AZ208" s="184">
        <v>512203</v>
      </c>
      <c r="BA208" s="184">
        <v>591047</v>
      </c>
      <c r="BB208" s="184">
        <v>1765957</v>
      </c>
      <c r="BC208" s="184">
        <v>532356</v>
      </c>
      <c r="BD208" s="184">
        <v>2381478</v>
      </c>
      <c r="BE208" s="184">
        <v>701037</v>
      </c>
      <c r="BF208" s="184">
        <v>266283</v>
      </c>
      <c r="BG208" s="184">
        <v>362147</v>
      </c>
      <c r="BH208" s="184">
        <v>1320375</v>
      </c>
      <c r="BI208" s="184">
        <v>226442</v>
      </c>
      <c r="BJ208" s="184">
        <v>172495</v>
      </c>
      <c r="BK208" s="184">
        <v>315275</v>
      </c>
      <c r="BL208" s="184">
        <v>299200</v>
      </c>
      <c r="BM208" s="184">
        <v>1987726</v>
      </c>
      <c r="BN208" s="184">
        <v>444531</v>
      </c>
      <c r="BO208" s="184">
        <v>400038</v>
      </c>
      <c r="BP208" s="184">
        <v>510941</v>
      </c>
      <c r="BQ208" s="184">
        <v>423709</v>
      </c>
      <c r="BR208" s="184">
        <v>385976</v>
      </c>
      <c r="BS208" s="184">
        <v>8378082</v>
      </c>
      <c r="BT208" s="184">
        <v>420424</v>
      </c>
      <c r="BU208" s="184">
        <v>557269</v>
      </c>
      <c r="BV208" s="184">
        <v>1608802</v>
      </c>
      <c r="BW208" s="184">
        <v>172742</v>
      </c>
      <c r="BX208" s="184">
        <v>355582.56</v>
      </c>
      <c r="BY208" s="184">
        <v>747062</v>
      </c>
      <c r="BZ208" s="184">
        <v>261246</v>
      </c>
      <c r="CA208" s="184">
        <v>346455</v>
      </c>
      <c r="CB208" s="184">
        <v>243274</v>
      </c>
      <c r="CC208" s="184">
        <v>200783</v>
      </c>
      <c r="CD208" s="184">
        <v>526333</v>
      </c>
      <c r="CE208" s="184">
        <v>920305</v>
      </c>
      <c r="CF208" s="184">
        <v>729369</v>
      </c>
      <c r="CG208" s="184">
        <v>315441</v>
      </c>
      <c r="CH208" s="184">
        <v>299099.58</v>
      </c>
      <c r="CI208" s="184">
        <v>356700</v>
      </c>
      <c r="CJ208" s="184">
        <v>242575</v>
      </c>
      <c r="CK208" s="184">
        <v>1100749.58</v>
      </c>
      <c r="CL208" s="184">
        <v>261048</v>
      </c>
      <c r="CM208" s="184">
        <v>265701</v>
      </c>
    </row>
    <row r="209" spans="1:91" ht="21" hidden="1">
      <c r="A209" s="120">
        <v>23</v>
      </c>
      <c r="B209" s="220" t="s">
        <v>925</v>
      </c>
      <c r="C209" s="127" t="s">
        <v>517</v>
      </c>
      <c r="D209" s="184"/>
      <c r="E209" s="184"/>
      <c r="F209" s="184"/>
      <c r="G209" s="184"/>
      <c r="H209" s="184"/>
      <c r="I209" s="184"/>
      <c r="J209" s="184"/>
      <c r="K209" s="184"/>
      <c r="L209" s="184"/>
      <c r="M209" s="184"/>
      <c r="N209" s="184"/>
      <c r="O209" s="184"/>
      <c r="P209" s="184"/>
      <c r="Q209" s="184"/>
      <c r="R209" s="184"/>
      <c r="S209" s="184"/>
      <c r="T209" s="184"/>
      <c r="U209" s="184"/>
      <c r="V209" s="184"/>
      <c r="W209" s="184"/>
      <c r="X209" s="184"/>
      <c r="Y209" s="184"/>
      <c r="Z209" s="184"/>
      <c r="AA209" s="184"/>
      <c r="AB209" s="184"/>
      <c r="AC209" s="184"/>
      <c r="AD209" s="184"/>
      <c r="AE209" s="184"/>
      <c r="AF209" s="184"/>
      <c r="AG209" s="184"/>
      <c r="AH209" s="184"/>
      <c r="AI209" s="184"/>
      <c r="AJ209" s="184"/>
      <c r="AK209" s="184"/>
      <c r="AL209" s="184"/>
      <c r="AM209" s="184"/>
      <c r="AN209" s="184"/>
      <c r="AO209" s="184"/>
      <c r="AP209" s="184"/>
      <c r="AQ209" s="184"/>
      <c r="AR209" s="184"/>
      <c r="AS209" s="184"/>
      <c r="AT209" s="184"/>
      <c r="AU209" s="184"/>
      <c r="AV209" s="184"/>
      <c r="AW209" s="184"/>
      <c r="AX209" s="184"/>
      <c r="AY209" s="184"/>
      <c r="AZ209" s="184"/>
      <c r="BA209" s="184"/>
      <c r="BB209" s="184"/>
      <c r="BC209" s="184"/>
      <c r="BD209" s="184">
        <v>12000</v>
      </c>
      <c r="BE209" s="184"/>
      <c r="BF209" s="184"/>
      <c r="BG209" s="184"/>
      <c r="BH209" s="184"/>
      <c r="BI209" s="184"/>
      <c r="BJ209" s="184"/>
      <c r="BK209" s="184"/>
      <c r="BL209" s="184"/>
      <c r="BM209" s="184"/>
      <c r="BN209" s="184"/>
      <c r="BO209" s="184"/>
      <c r="BP209" s="184"/>
      <c r="BQ209" s="184"/>
      <c r="BR209" s="184"/>
      <c r="BS209" s="184">
        <v>44889.87</v>
      </c>
      <c r="BT209" s="184"/>
      <c r="BU209" s="184"/>
      <c r="BV209" s="184"/>
      <c r="BW209" s="184"/>
      <c r="BX209" s="184"/>
      <c r="BY209" s="184"/>
      <c r="BZ209" s="184"/>
      <c r="CA209" s="184"/>
      <c r="CB209" s="184"/>
      <c r="CC209" s="184"/>
      <c r="CD209" s="184"/>
      <c r="CE209" s="184"/>
      <c r="CF209" s="184"/>
      <c r="CG209" s="184"/>
      <c r="CH209" s="184"/>
      <c r="CI209" s="184"/>
      <c r="CJ209" s="184"/>
      <c r="CK209" s="184"/>
      <c r="CL209" s="184"/>
      <c r="CM209" s="184"/>
    </row>
    <row r="210" spans="1:91" ht="21" hidden="1">
      <c r="A210" s="120">
        <v>23</v>
      </c>
      <c r="B210" s="220" t="s">
        <v>926</v>
      </c>
      <c r="C210" s="127" t="s">
        <v>518</v>
      </c>
      <c r="D210" s="184">
        <v>390456</v>
      </c>
      <c r="E210" s="184">
        <v>25306.799999999999</v>
      </c>
      <c r="F210" s="184">
        <v>77201.36</v>
      </c>
      <c r="G210" s="184">
        <v>34862.199999999997</v>
      </c>
      <c r="H210" s="184"/>
      <c r="I210" s="184">
        <v>89675.6</v>
      </c>
      <c r="J210" s="184">
        <v>58083.88</v>
      </c>
      <c r="K210" s="184">
        <v>66946.8</v>
      </c>
      <c r="L210" s="184">
        <v>91079.17</v>
      </c>
      <c r="M210" s="184">
        <v>66980.95</v>
      </c>
      <c r="N210" s="184">
        <v>36612.400000000001</v>
      </c>
      <c r="O210" s="184"/>
      <c r="P210" s="184">
        <v>132170.73000000001</v>
      </c>
      <c r="Q210" s="184"/>
      <c r="R210" s="184">
        <v>23296.400000000001</v>
      </c>
      <c r="S210" s="184">
        <v>57008.4</v>
      </c>
      <c r="T210" s="184"/>
      <c r="U210" s="184"/>
      <c r="V210" s="184"/>
      <c r="W210" s="184"/>
      <c r="X210" s="184">
        <v>230318.37</v>
      </c>
      <c r="Y210" s="184"/>
      <c r="Z210" s="184"/>
      <c r="AA210" s="184">
        <v>31725.8</v>
      </c>
      <c r="AB210" s="184">
        <v>19733.400000000001</v>
      </c>
      <c r="AC210" s="184">
        <v>26053.8</v>
      </c>
      <c r="AD210" s="184"/>
      <c r="AE210" s="184">
        <v>54579.3</v>
      </c>
      <c r="AF210" s="184"/>
      <c r="AG210" s="184"/>
      <c r="AH210" s="184"/>
      <c r="AI210" s="184">
        <v>11520</v>
      </c>
      <c r="AJ210" s="184"/>
      <c r="AK210" s="184">
        <v>1289.5999999999999</v>
      </c>
      <c r="AL210" s="184">
        <v>1403163.61</v>
      </c>
      <c r="AM210" s="184"/>
      <c r="AN210" s="184"/>
      <c r="AO210" s="184">
        <v>53352.800000000003</v>
      </c>
      <c r="AP210" s="184">
        <v>92660.2</v>
      </c>
      <c r="AQ210" s="184">
        <v>77802.399999999994</v>
      </c>
      <c r="AR210" s="184"/>
      <c r="AS210" s="184">
        <v>51056</v>
      </c>
      <c r="AT210" s="184">
        <v>7790.4</v>
      </c>
      <c r="AU210" s="184"/>
      <c r="AV210" s="184"/>
      <c r="AW210" s="184"/>
      <c r="AX210" s="184"/>
      <c r="AY210" s="184">
        <v>35090.199999999997</v>
      </c>
      <c r="AZ210" s="184">
        <v>55589.2</v>
      </c>
      <c r="BA210" s="184">
        <v>70929.2</v>
      </c>
      <c r="BB210" s="184"/>
      <c r="BC210" s="184"/>
      <c r="BD210" s="184">
        <v>401480.2</v>
      </c>
      <c r="BE210" s="184">
        <v>158618.20000000001</v>
      </c>
      <c r="BF210" s="184"/>
      <c r="BG210" s="184">
        <v>48137.2</v>
      </c>
      <c r="BH210" s="184">
        <v>149939.14000000001</v>
      </c>
      <c r="BI210" s="184"/>
      <c r="BJ210" s="184"/>
      <c r="BK210" s="184">
        <v>12171.6</v>
      </c>
      <c r="BL210" s="184">
        <v>19234.8</v>
      </c>
      <c r="BM210" s="184">
        <v>191803.7</v>
      </c>
      <c r="BN210" s="184">
        <v>66130.2</v>
      </c>
      <c r="BO210" s="184">
        <v>15066</v>
      </c>
      <c r="BP210" s="184">
        <v>51558.58</v>
      </c>
      <c r="BQ210" s="184"/>
      <c r="BR210" s="184">
        <v>91612.08</v>
      </c>
      <c r="BS210" s="186">
        <v>792992.12</v>
      </c>
      <c r="BT210" s="184"/>
      <c r="BU210" s="184"/>
      <c r="BV210" s="186">
        <v>237616.28</v>
      </c>
      <c r="BW210" s="184"/>
      <c r="BX210" s="184"/>
      <c r="BY210" s="184">
        <v>117190.6</v>
      </c>
      <c r="BZ210" s="184"/>
      <c r="CA210" s="184"/>
      <c r="CB210" s="184">
        <v>58567.88</v>
      </c>
      <c r="CC210" s="184"/>
      <c r="CD210" s="184"/>
      <c r="CE210" s="184"/>
      <c r="CF210" s="184"/>
      <c r="CG210" s="184"/>
      <c r="CH210" s="184"/>
      <c r="CI210" s="184">
        <v>1508</v>
      </c>
      <c r="CJ210" s="184"/>
      <c r="CK210" s="184">
        <v>105100</v>
      </c>
      <c r="CL210" s="184"/>
      <c r="CM210" s="184">
        <v>11755.05</v>
      </c>
    </row>
    <row r="211" spans="1:91" ht="42" hidden="1">
      <c r="A211" s="120">
        <v>22</v>
      </c>
      <c r="B211" s="220" t="s">
        <v>927</v>
      </c>
      <c r="C211" s="127" t="s">
        <v>519</v>
      </c>
      <c r="D211" s="184">
        <v>12791030.41</v>
      </c>
      <c r="E211" s="184">
        <v>1083500</v>
      </c>
      <c r="F211" s="184">
        <v>265500</v>
      </c>
      <c r="G211" s="184">
        <v>947000</v>
      </c>
      <c r="H211" s="184">
        <v>310483.87</v>
      </c>
      <c r="I211" s="184">
        <v>1786000</v>
      </c>
      <c r="J211" s="184">
        <v>1941500</v>
      </c>
      <c r="K211" s="184">
        <v>2691500</v>
      </c>
      <c r="L211" s="184">
        <v>1206112.8999999999</v>
      </c>
      <c r="M211" s="184">
        <v>612500</v>
      </c>
      <c r="N211" s="184">
        <v>2726970.33</v>
      </c>
      <c r="O211" s="184">
        <v>733000</v>
      </c>
      <c r="P211" s="184">
        <v>6237928.5999999996</v>
      </c>
      <c r="Q211" s="184">
        <v>875032.25</v>
      </c>
      <c r="R211" s="184">
        <v>1042419.36</v>
      </c>
      <c r="S211" s="184">
        <v>1959500</v>
      </c>
      <c r="T211" s="184">
        <v>936257.83</v>
      </c>
      <c r="U211" s="184">
        <v>956500</v>
      </c>
      <c r="V211" s="184">
        <v>972435.49</v>
      </c>
      <c r="W211" s="184">
        <v>682500</v>
      </c>
      <c r="X211" s="184">
        <v>15674148.91</v>
      </c>
      <c r="Y211" s="184">
        <v>611678</v>
      </c>
      <c r="Z211" s="184">
        <v>997096</v>
      </c>
      <c r="AA211" s="184"/>
      <c r="AB211" s="184">
        <v>469161.29</v>
      </c>
      <c r="AC211" s="184">
        <v>682500</v>
      </c>
      <c r="AD211" s="184">
        <v>1103965</v>
      </c>
      <c r="AE211" s="184">
        <v>2460258.29</v>
      </c>
      <c r="AF211" s="184">
        <v>330661.28999999998</v>
      </c>
      <c r="AG211" s="184">
        <v>926712</v>
      </c>
      <c r="AH211" s="184">
        <v>1036161.29</v>
      </c>
      <c r="AI211" s="184">
        <v>1952661.29</v>
      </c>
      <c r="AJ211" s="184">
        <v>860661.29</v>
      </c>
      <c r="AK211" s="184">
        <v>204500</v>
      </c>
      <c r="AL211" s="184">
        <v>25383428.969999999</v>
      </c>
      <c r="AM211" s="184">
        <v>1200482.1399999999</v>
      </c>
      <c r="AN211" s="184">
        <v>757130.65</v>
      </c>
      <c r="AO211" s="184">
        <v>1908574.21</v>
      </c>
      <c r="AP211" s="184">
        <v>1550500</v>
      </c>
      <c r="AQ211" s="184">
        <v>1125253.22</v>
      </c>
      <c r="AR211" s="184">
        <v>547500</v>
      </c>
      <c r="AS211" s="184">
        <v>4358156.68</v>
      </c>
      <c r="AT211" s="184">
        <v>931350</v>
      </c>
      <c r="AU211" s="184">
        <v>1624793.77</v>
      </c>
      <c r="AV211" s="184">
        <v>2016550</v>
      </c>
      <c r="AW211" s="184">
        <v>1012758.06</v>
      </c>
      <c r="AX211" s="184">
        <v>827003.22</v>
      </c>
      <c r="AY211" s="184">
        <v>1119225.81</v>
      </c>
      <c r="AZ211" s="184">
        <v>982125.8</v>
      </c>
      <c r="BA211" s="184">
        <v>813983.87</v>
      </c>
      <c r="BB211" s="184">
        <v>7077534</v>
      </c>
      <c r="BC211" s="184">
        <v>981901.61</v>
      </c>
      <c r="BD211" s="184">
        <v>12540244.050000001</v>
      </c>
      <c r="BE211" s="184">
        <v>2004639.37</v>
      </c>
      <c r="BF211" s="184">
        <v>685500</v>
      </c>
      <c r="BG211" s="184">
        <v>1124000</v>
      </c>
      <c r="BH211" s="184">
        <v>8507346.8599999994</v>
      </c>
      <c r="BI211" s="184">
        <v>700500</v>
      </c>
      <c r="BJ211" s="184">
        <v>416500</v>
      </c>
      <c r="BK211" s="184">
        <v>833500</v>
      </c>
      <c r="BL211" s="184">
        <v>501000</v>
      </c>
      <c r="BM211" s="184">
        <v>10134676.880000001</v>
      </c>
      <c r="BN211" s="184">
        <v>1691428.57</v>
      </c>
      <c r="BO211" s="184">
        <v>1138500</v>
      </c>
      <c r="BP211" s="184">
        <v>2198330.42</v>
      </c>
      <c r="BQ211" s="184">
        <v>1459435.8</v>
      </c>
      <c r="BR211" s="184">
        <v>902285.48</v>
      </c>
      <c r="BS211" s="184">
        <v>36908806.710000001</v>
      </c>
      <c r="BT211" s="184">
        <v>1402500</v>
      </c>
      <c r="BU211" s="184">
        <v>1744500</v>
      </c>
      <c r="BV211" s="184">
        <v>6982473.6600000001</v>
      </c>
      <c r="BW211" s="184">
        <v>511800</v>
      </c>
      <c r="BX211" s="184">
        <v>1182000</v>
      </c>
      <c r="BY211" s="184">
        <v>3873446.41</v>
      </c>
      <c r="BZ211" s="184">
        <v>857500</v>
      </c>
      <c r="CA211" s="184">
        <v>890000</v>
      </c>
      <c r="CB211" s="184">
        <v>1053950</v>
      </c>
      <c r="CC211" s="184">
        <v>1434500</v>
      </c>
      <c r="CD211" s="184">
        <v>3327867.74</v>
      </c>
      <c r="CE211" s="184">
        <v>1588000</v>
      </c>
      <c r="CF211" s="184">
        <v>2506854.84</v>
      </c>
      <c r="CG211" s="184">
        <v>742000</v>
      </c>
      <c r="CH211" s="184">
        <v>782500</v>
      </c>
      <c r="CI211" s="184">
        <v>787892.85</v>
      </c>
      <c r="CJ211" s="184">
        <v>880000</v>
      </c>
      <c r="CK211" s="184">
        <v>3335756</v>
      </c>
      <c r="CL211" s="184">
        <v>724500</v>
      </c>
      <c r="CM211" s="184">
        <v>616000</v>
      </c>
    </row>
    <row r="212" spans="1:91" ht="42" hidden="1">
      <c r="A212" s="120">
        <v>22</v>
      </c>
      <c r="B212" s="220" t="s">
        <v>928</v>
      </c>
      <c r="C212" s="127" t="s">
        <v>1249</v>
      </c>
      <c r="D212" s="184">
        <v>796048</v>
      </c>
      <c r="E212" s="184">
        <v>128500</v>
      </c>
      <c r="F212" s="184"/>
      <c r="G212" s="184">
        <v>47500</v>
      </c>
      <c r="H212" s="184">
        <v>69500</v>
      </c>
      <c r="I212" s="184">
        <v>69090.06</v>
      </c>
      <c r="J212" s="184">
        <v>211145.16</v>
      </c>
      <c r="K212" s="184">
        <v>226837.08</v>
      </c>
      <c r="L212" s="184">
        <v>155161.28</v>
      </c>
      <c r="M212" s="184">
        <v>96988.01</v>
      </c>
      <c r="N212" s="184">
        <v>95972.31</v>
      </c>
      <c r="O212" s="184">
        <v>6000</v>
      </c>
      <c r="P212" s="184">
        <v>613564.38</v>
      </c>
      <c r="Q212" s="184">
        <v>82500</v>
      </c>
      <c r="R212" s="184">
        <v>230833.34</v>
      </c>
      <c r="S212" s="184">
        <v>214187.96</v>
      </c>
      <c r="T212" s="184">
        <v>120338.29</v>
      </c>
      <c r="U212" s="184">
        <v>70000</v>
      </c>
      <c r="V212" s="184">
        <v>57900</v>
      </c>
      <c r="W212" s="184">
        <v>25700</v>
      </c>
      <c r="X212" s="184">
        <v>597841.67000000004</v>
      </c>
      <c r="Y212" s="184">
        <v>149614</v>
      </c>
      <c r="Z212" s="184">
        <v>328747.61</v>
      </c>
      <c r="AA212" s="184">
        <v>157714</v>
      </c>
      <c r="AB212" s="184">
        <v>96000</v>
      </c>
      <c r="AC212" s="184">
        <v>49500</v>
      </c>
      <c r="AD212" s="184">
        <v>100000</v>
      </c>
      <c r="AE212" s="184">
        <v>377943.88</v>
      </c>
      <c r="AF212" s="184">
        <v>54000</v>
      </c>
      <c r="AG212" s="184">
        <v>190000</v>
      </c>
      <c r="AH212" s="184">
        <v>87000</v>
      </c>
      <c r="AI212" s="184">
        <v>196000</v>
      </c>
      <c r="AJ212" s="184">
        <v>164000</v>
      </c>
      <c r="AK212" s="184">
        <v>88500</v>
      </c>
      <c r="AL212" s="184">
        <v>6272133</v>
      </c>
      <c r="AM212" s="184">
        <v>64966.67</v>
      </c>
      <c r="AN212" s="184">
        <v>158661</v>
      </c>
      <c r="AO212" s="184">
        <v>168293.55</v>
      </c>
      <c r="AP212" s="184">
        <v>287234.92</v>
      </c>
      <c r="AQ212" s="184">
        <v>88000</v>
      </c>
      <c r="AR212" s="184">
        <v>31000</v>
      </c>
      <c r="AS212" s="184">
        <v>1044940.08</v>
      </c>
      <c r="AT212" s="184">
        <v>105274.24000000001</v>
      </c>
      <c r="AU212" s="184">
        <v>202924</v>
      </c>
      <c r="AV212" s="184">
        <v>121673.66</v>
      </c>
      <c r="AW212" s="184">
        <v>61000</v>
      </c>
      <c r="AX212" s="184">
        <v>143900</v>
      </c>
      <c r="AY212" s="184">
        <v>21500</v>
      </c>
      <c r="AZ212" s="184">
        <v>165666.67000000001</v>
      </c>
      <c r="BA212" s="184">
        <v>138500</v>
      </c>
      <c r="BB212" s="184">
        <v>411679</v>
      </c>
      <c r="BC212" s="184">
        <v>113050</v>
      </c>
      <c r="BD212" s="184">
        <v>1122315.48</v>
      </c>
      <c r="BE212" s="184">
        <v>7408700</v>
      </c>
      <c r="BF212" s="184">
        <v>119500</v>
      </c>
      <c r="BG212" s="184">
        <v>79064.73</v>
      </c>
      <c r="BH212" s="184">
        <v>18000</v>
      </c>
      <c r="BI212" s="184">
        <v>63400</v>
      </c>
      <c r="BJ212" s="184">
        <v>376500</v>
      </c>
      <c r="BK212" s="184">
        <v>83500</v>
      </c>
      <c r="BL212" s="184">
        <v>227000</v>
      </c>
      <c r="BM212" s="184">
        <v>419203.61</v>
      </c>
      <c r="BN212" s="184">
        <v>81500</v>
      </c>
      <c r="BO212" s="184">
        <v>44224</v>
      </c>
      <c r="BP212" s="184">
        <v>127017.79</v>
      </c>
      <c r="BQ212" s="184">
        <v>70967.740000000005</v>
      </c>
      <c r="BR212" s="184">
        <v>127910</v>
      </c>
      <c r="BS212" s="184">
        <v>3343474.04</v>
      </c>
      <c r="BT212" s="184">
        <v>278600</v>
      </c>
      <c r="BU212" s="184">
        <v>96079.11</v>
      </c>
      <c r="BV212" s="184">
        <v>642700</v>
      </c>
      <c r="BW212" s="184"/>
      <c r="BX212" s="184">
        <v>64807</v>
      </c>
      <c r="BY212" s="184">
        <v>356000</v>
      </c>
      <c r="BZ212" s="184">
        <v>22500</v>
      </c>
      <c r="CA212" s="184">
        <v>102000</v>
      </c>
      <c r="CB212" s="184">
        <v>31733.33</v>
      </c>
      <c r="CC212" s="184">
        <v>250000</v>
      </c>
      <c r="CD212" s="184">
        <v>504200</v>
      </c>
      <c r="CE212" s="184">
        <v>202500</v>
      </c>
      <c r="CF212" s="184">
        <v>407952.69</v>
      </c>
      <c r="CG212" s="184">
        <v>142610</v>
      </c>
      <c r="CH212" s="184">
        <v>260500</v>
      </c>
      <c r="CI212" s="184">
        <v>78750</v>
      </c>
      <c r="CJ212" s="184">
        <v>40500</v>
      </c>
      <c r="CK212" s="184">
        <v>317198</v>
      </c>
      <c r="CL212" s="184">
        <v>48000</v>
      </c>
      <c r="CM212" s="184">
        <v>67500</v>
      </c>
    </row>
    <row r="213" spans="1:91" ht="21" hidden="1">
      <c r="A213" s="120">
        <v>22</v>
      </c>
      <c r="B213" s="220" t="s">
        <v>929</v>
      </c>
      <c r="C213" s="127" t="s">
        <v>1250</v>
      </c>
      <c r="D213" s="184"/>
      <c r="E213" s="184"/>
      <c r="F213" s="184"/>
      <c r="G213" s="184"/>
      <c r="H213" s="184"/>
      <c r="I213" s="184"/>
      <c r="J213" s="184"/>
      <c r="K213" s="184"/>
      <c r="L213" s="184"/>
      <c r="M213" s="184"/>
      <c r="N213" s="184"/>
      <c r="O213" s="184"/>
      <c r="P213" s="184"/>
      <c r="Q213" s="184"/>
      <c r="R213" s="184"/>
      <c r="S213" s="184"/>
      <c r="T213" s="184"/>
      <c r="U213" s="184"/>
      <c r="V213" s="184"/>
      <c r="W213" s="184"/>
      <c r="X213" s="184"/>
      <c r="Y213" s="184"/>
      <c r="Z213" s="184"/>
      <c r="AA213" s="184"/>
      <c r="AB213" s="184"/>
      <c r="AC213" s="184"/>
      <c r="AD213" s="184"/>
      <c r="AE213" s="184"/>
      <c r="AF213" s="184"/>
      <c r="AG213" s="184"/>
      <c r="AH213" s="184"/>
      <c r="AI213" s="184"/>
      <c r="AJ213" s="184"/>
      <c r="AK213" s="184"/>
      <c r="AL213" s="184"/>
      <c r="AM213" s="184"/>
      <c r="AN213" s="184"/>
      <c r="AO213" s="184"/>
      <c r="AP213" s="184"/>
      <c r="AQ213" s="184"/>
      <c r="AR213" s="184"/>
      <c r="AS213" s="184"/>
      <c r="AT213" s="184"/>
      <c r="AU213" s="184">
        <v>48000</v>
      </c>
      <c r="AV213" s="184"/>
      <c r="AW213" s="184"/>
      <c r="AX213" s="184"/>
      <c r="AY213" s="184"/>
      <c r="AZ213" s="184"/>
      <c r="BA213" s="184"/>
      <c r="BB213" s="184"/>
      <c r="BC213" s="184"/>
      <c r="BD213" s="184"/>
      <c r="BE213" s="184"/>
      <c r="BF213" s="184"/>
      <c r="BG213" s="184"/>
      <c r="BH213" s="184"/>
      <c r="BI213" s="184"/>
      <c r="BJ213" s="184"/>
      <c r="BK213" s="184"/>
      <c r="BL213" s="184"/>
      <c r="BM213" s="184"/>
      <c r="BN213" s="184"/>
      <c r="BO213" s="184"/>
      <c r="BP213" s="184"/>
      <c r="BQ213" s="184"/>
      <c r="BR213" s="184"/>
      <c r="BS213" s="184"/>
      <c r="BT213" s="184"/>
      <c r="BU213" s="184"/>
      <c r="BV213" s="184"/>
      <c r="BW213" s="184"/>
      <c r="BX213" s="184"/>
      <c r="BY213" s="184"/>
      <c r="BZ213" s="184">
        <v>10800</v>
      </c>
      <c r="CA213" s="184"/>
      <c r="CB213" s="184"/>
      <c r="CC213" s="184"/>
      <c r="CD213" s="184"/>
      <c r="CE213" s="184">
        <v>17892.86</v>
      </c>
      <c r="CF213" s="184"/>
      <c r="CG213" s="184"/>
      <c r="CH213" s="184"/>
      <c r="CI213" s="184">
        <v>9283.5</v>
      </c>
      <c r="CJ213" s="184"/>
      <c r="CK213" s="184"/>
      <c r="CL213" s="184"/>
      <c r="CM213" s="184"/>
    </row>
    <row r="214" spans="1:91" ht="21" hidden="1">
      <c r="A214" s="120">
        <v>22</v>
      </c>
      <c r="B214" s="220" t="s">
        <v>930</v>
      </c>
      <c r="C214" s="127" t="s">
        <v>1251</v>
      </c>
      <c r="D214" s="184">
        <v>40500</v>
      </c>
      <c r="E214" s="184"/>
      <c r="F214" s="184"/>
      <c r="G214" s="184"/>
      <c r="H214" s="184"/>
      <c r="I214" s="184"/>
      <c r="J214" s="184"/>
      <c r="K214" s="184"/>
      <c r="L214" s="184"/>
      <c r="M214" s="184"/>
      <c r="N214" s="184"/>
      <c r="O214" s="184"/>
      <c r="P214" s="184"/>
      <c r="Q214" s="184"/>
      <c r="R214" s="184"/>
      <c r="S214" s="184"/>
      <c r="T214" s="184"/>
      <c r="U214" s="184"/>
      <c r="V214" s="184"/>
      <c r="W214" s="184"/>
      <c r="X214" s="184">
        <v>19000.97</v>
      </c>
      <c r="Y214" s="184"/>
      <c r="Z214" s="184"/>
      <c r="AA214" s="184"/>
      <c r="AB214" s="184"/>
      <c r="AC214" s="184"/>
      <c r="AD214" s="184"/>
      <c r="AE214" s="184">
        <v>14463</v>
      </c>
      <c r="AF214" s="184"/>
      <c r="AG214" s="184"/>
      <c r="AH214" s="184"/>
      <c r="AI214" s="184">
        <v>30870.97</v>
      </c>
      <c r="AJ214" s="184"/>
      <c r="AK214" s="184"/>
      <c r="AL214" s="184"/>
      <c r="AM214" s="184"/>
      <c r="AN214" s="184"/>
      <c r="AO214" s="184"/>
      <c r="AP214" s="184"/>
      <c r="AQ214" s="184"/>
      <c r="AR214" s="184"/>
      <c r="AS214" s="184"/>
      <c r="AT214" s="184"/>
      <c r="AU214" s="184"/>
      <c r="AV214" s="184"/>
      <c r="AW214" s="184"/>
      <c r="AX214" s="184"/>
      <c r="AY214" s="184">
        <v>27000</v>
      </c>
      <c r="AZ214" s="184"/>
      <c r="BA214" s="184"/>
      <c r="BB214" s="184"/>
      <c r="BC214" s="184"/>
      <c r="BD214" s="184"/>
      <c r="BE214" s="184"/>
      <c r="BF214" s="184"/>
      <c r="BG214" s="184"/>
      <c r="BH214" s="184"/>
      <c r="BI214" s="184"/>
      <c r="BJ214" s="184"/>
      <c r="BK214" s="184"/>
      <c r="BL214" s="184"/>
      <c r="BM214" s="184"/>
      <c r="BN214" s="184"/>
      <c r="BO214" s="184"/>
      <c r="BP214" s="184"/>
      <c r="BQ214" s="184"/>
      <c r="BR214" s="184"/>
      <c r="BS214" s="184"/>
      <c r="BT214" s="184"/>
      <c r="BU214" s="184"/>
      <c r="BV214" s="184"/>
      <c r="BW214" s="184"/>
      <c r="BX214" s="184"/>
      <c r="BY214" s="184"/>
      <c r="BZ214" s="184"/>
      <c r="CA214" s="184"/>
      <c r="CB214" s="184"/>
      <c r="CC214" s="184"/>
      <c r="CD214" s="184"/>
      <c r="CE214" s="184"/>
      <c r="CF214" s="184"/>
      <c r="CG214" s="184"/>
      <c r="CH214" s="184"/>
      <c r="CI214" s="184"/>
      <c r="CJ214" s="184"/>
      <c r="CK214" s="184"/>
      <c r="CL214" s="184"/>
      <c r="CM214" s="184"/>
    </row>
    <row r="215" spans="1:91" ht="21" hidden="1">
      <c r="A215" s="120">
        <v>22</v>
      </c>
      <c r="B215" s="220" t="s">
        <v>931</v>
      </c>
      <c r="C215" s="124" t="s">
        <v>520</v>
      </c>
      <c r="D215" s="184"/>
      <c r="E215" s="184"/>
      <c r="F215" s="184"/>
      <c r="G215" s="184"/>
      <c r="H215" s="184"/>
      <c r="I215" s="184"/>
      <c r="J215" s="184"/>
      <c r="K215" s="184"/>
      <c r="L215" s="184"/>
      <c r="M215" s="184"/>
      <c r="N215" s="184"/>
      <c r="O215" s="184"/>
      <c r="P215" s="184"/>
      <c r="Q215" s="184"/>
      <c r="R215" s="184"/>
      <c r="S215" s="184"/>
      <c r="T215" s="184"/>
      <c r="U215" s="184"/>
      <c r="V215" s="184"/>
      <c r="W215" s="184"/>
      <c r="X215" s="184"/>
      <c r="Y215" s="184"/>
      <c r="Z215" s="184"/>
      <c r="AA215" s="184"/>
      <c r="AB215" s="184">
        <v>205</v>
      </c>
      <c r="AC215" s="184"/>
      <c r="AD215" s="184"/>
      <c r="AE215" s="184"/>
      <c r="AF215" s="184">
        <v>6664</v>
      </c>
      <c r="AG215" s="184"/>
      <c r="AH215" s="184"/>
      <c r="AI215" s="184"/>
      <c r="AJ215" s="184">
        <v>11000</v>
      </c>
      <c r="AK215" s="184"/>
      <c r="AL215" s="184"/>
      <c r="AM215" s="184"/>
      <c r="AN215" s="184"/>
      <c r="AO215" s="184"/>
      <c r="AP215" s="184"/>
      <c r="AQ215" s="184"/>
      <c r="AR215" s="184"/>
      <c r="AS215" s="184"/>
      <c r="AT215" s="184"/>
      <c r="AU215" s="184"/>
      <c r="AV215" s="184"/>
      <c r="AW215" s="184"/>
      <c r="AX215" s="184"/>
      <c r="AY215" s="184"/>
      <c r="AZ215" s="184"/>
      <c r="BA215" s="184"/>
      <c r="BB215" s="184"/>
      <c r="BC215" s="184"/>
      <c r="BD215" s="184"/>
      <c r="BE215" s="184"/>
      <c r="BF215" s="184"/>
      <c r="BG215" s="184"/>
      <c r="BH215" s="184">
        <v>5580</v>
      </c>
      <c r="BI215" s="184"/>
      <c r="BJ215" s="184"/>
      <c r="BK215" s="184"/>
      <c r="BL215" s="184"/>
      <c r="BM215" s="184"/>
      <c r="BN215" s="184"/>
      <c r="BO215" s="184"/>
      <c r="BP215" s="184"/>
      <c r="BQ215" s="184"/>
      <c r="BR215" s="184"/>
      <c r="BS215" s="184"/>
      <c r="BT215" s="184"/>
      <c r="BU215" s="184"/>
      <c r="BV215" s="184"/>
      <c r="BW215" s="184"/>
      <c r="BX215" s="184"/>
      <c r="BY215" s="184"/>
      <c r="BZ215" s="184"/>
      <c r="CA215" s="184"/>
      <c r="CB215" s="184"/>
      <c r="CC215" s="184"/>
      <c r="CD215" s="184"/>
      <c r="CE215" s="184"/>
      <c r="CF215" s="184"/>
      <c r="CG215" s="184">
        <v>13368</v>
      </c>
      <c r="CH215" s="184"/>
      <c r="CI215" s="184"/>
      <c r="CJ215" s="184"/>
      <c r="CK215" s="184"/>
      <c r="CL215" s="184"/>
      <c r="CM215" s="184"/>
    </row>
    <row r="216" spans="1:91" ht="21" hidden="1">
      <c r="A216" s="120">
        <v>22</v>
      </c>
      <c r="B216" s="220" t="s">
        <v>932</v>
      </c>
      <c r="C216" s="124" t="s">
        <v>521</v>
      </c>
      <c r="D216" s="184">
        <v>25020</v>
      </c>
      <c r="E216" s="184"/>
      <c r="F216" s="184"/>
      <c r="G216" s="184"/>
      <c r="H216" s="184"/>
      <c r="I216" s="184"/>
      <c r="J216" s="184"/>
      <c r="K216" s="184"/>
      <c r="L216" s="184"/>
      <c r="M216" s="184"/>
      <c r="N216" s="184"/>
      <c r="O216" s="184"/>
      <c r="P216" s="184">
        <v>9156</v>
      </c>
      <c r="Q216" s="184"/>
      <c r="R216" s="184"/>
      <c r="S216" s="184"/>
      <c r="T216" s="184"/>
      <c r="U216" s="184"/>
      <c r="V216" s="184"/>
      <c r="W216" s="184"/>
      <c r="X216" s="184">
        <v>21132</v>
      </c>
      <c r="Y216" s="184"/>
      <c r="Z216" s="184"/>
      <c r="AA216" s="184"/>
      <c r="AB216" s="184"/>
      <c r="AC216" s="184"/>
      <c r="AD216" s="184"/>
      <c r="AE216" s="184"/>
      <c r="AF216" s="184"/>
      <c r="AG216" s="184"/>
      <c r="AH216" s="184"/>
      <c r="AI216" s="184"/>
      <c r="AJ216" s="184"/>
      <c r="AK216" s="184"/>
      <c r="AL216" s="184"/>
      <c r="AM216" s="184"/>
      <c r="AN216" s="184"/>
      <c r="AO216" s="184"/>
      <c r="AP216" s="184"/>
      <c r="AQ216" s="184"/>
      <c r="AR216" s="184"/>
      <c r="AS216" s="184">
        <v>3768</v>
      </c>
      <c r="AT216" s="184"/>
      <c r="AU216" s="184"/>
      <c r="AV216" s="184"/>
      <c r="AW216" s="184"/>
      <c r="AX216" s="184"/>
      <c r="AY216" s="184"/>
      <c r="AZ216" s="184"/>
      <c r="BA216" s="184"/>
      <c r="BB216" s="184">
        <v>6504</v>
      </c>
      <c r="BC216" s="184"/>
      <c r="BD216" s="184"/>
      <c r="BE216" s="184"/>
      <c r="BF216" s="184"/>
      <c r="BG216" s="184"/>
      <c r="BH216" s="184"/>
      <c r="BI216" s="184"/>
      <c r="BJ216" s="184"/>
      <c r="BK216" s="184"/>
      <c r="BL216" s="184"/>
      <c r="BM216" s="184">
        <v>14136</v>
      </c>
      <c r="BN216" s="184"/>
      <c r="BO216" s="184"/>
      <c r="BP216" s="184"/>
      <c r="BQ216" s="184"/>
      <c r="BR216" s="184"/>
      <c r="BS216" s="186">
        <v>17801.080000000002</v>
      </c>
      <c r="BT216" s="186"/>
      <c r="BU216" s="186"/>
      <c r="BV216" s="186"/>
      <c r="BW216" s="184"/>
      <c r="BX216" s="184"/>
      <c r="BY216" s="186"/>
      <c r="BZ216" s="186"/>
      <c r="CA216" s="184"/>
      <c r="CB216" s="184"/>
      <c r="CC216" s="184"/>
      <c r="CD216" s="186"/>
      <c r="CE216" s="184"/>
      <c r="CF216" s="184"/>
      <c r="CG216" s="184"/>
      <c r="CH216" s="184"/>
      <c r="CI216" s="184"/>
      <c r="CJ216" s="186"/>
      <c r="CK216" s="186"/>
      <c r="CL216" s="184"/>
      <c r="CM216" s="184"/>
    </row>
    <row r="217" spans="1:91" ht="21" hidden="1">
      <c r="A217" s="120">
        <v>22</v>
      </c>
      <c r="B217" s="220" t="s">
        <v>933</v>
      </c>
      <c r="C217" s="124" t="s">
        <v>1252</v>
      </c>
      <c r="D217" s="184">
        <v>182571</v>
      </c>
      <c r="E217" s="184">
        <v>14200</v>
      </c>
      <c r="F217" s="184">
        <v>11990</v>
      </c>
      <c r="G217" s="184">
        <v>9603</v>
      </c>
      <c r="H217" s="184">
        <v>8517</v>
      </c>
      <c r="I217" s="184">
        <v>815</v>
      </c>
      <c r="J217" s="184">
        <v>10976</v>
      </c>
      <c r="K217" s="184">
        <v>18713</v>
      </c>
      <c r="L217" s="184">
        <v>12463</v>
      </c>
      <c r="M217" s="184">
        <v>20205</v>
      </c>
      <c r="N217" s="184">
        <v>19313</v>
      </c>
      <c r="O217" s="184">
        <v>4650</v>
      </c>
      <c r="P217" s="184">
        <v>58299</v>
      </c>
      <c r="Q217" s="184">
        <v>13062</v>
      </c>
      <c r="R217" s="184">
        <v>16650</v>
      </c>
      <c r="S217" s="184">
        <v>22576</v>
      </c>
      <c r="T217" s="184">
        <v>13600</v>
      </c>
      <c r="U217" s="184">
        <v>11616</v>
      </c>
      <c r="V217" s="184">
        <v>10133</v>
      </c>
      <c r="W217" s="184">
        <v>8159</v>
      </c>
      <c r="X217" s="184">
        <v>77868</v>
      </c>
      <c r="Y217" s="184">
        <v>10799</v>
      </c>
      <c r="Z217" s="184">
        <v>20220</v>
      </c>
      <c r="AA217" s="184">
        <v>14701</v>
      </c>
      <c r="AB217" s="184"/>
      <c r="AC217" s="184">
        <v>8767</v>
      </c>
      <c r="AD217" s="184">
        <v>10508</v>
      </c>
      <c r="AE217" s="184">
        <v>31642</v>
      </c>
      <c r="AF217" s="184"/>
      <c r="AG217" s="184">
        <v>13461</v>
      </c>
      <c r="AH217" s="184">
        <v>11400</v>
      </c>
      <c r="AI217" s="184">
        <v>21612</v>
      </c>
      <c r="AJ217" s="184"/>
      <c r="AK217" s="184">
        <v>8300</v>
      </c>
      <c r="AL217" s="184">
        <v>223352</v>
      </c>
      <c r="AM217" s="184">
        <v>12143</v>
      </c>
      <c r="AN217" s="184">
        <v>11756</v>
      </c>
      <c r="AO217" s="184">
        <v>27688</v>
      </c>
      <c r="AP217" s="184">
        <v>28496</v>
      </c>
      <c r="AQ217" s="184">
        <v>16221</v>
      </c>
      <c r="AR217" s="184">
        <v>7400</v>
      </c>
      <c r="AS217" s="184">
        <v>61232</v>
      </c>
      <c r="AT217" s="184">
        <v>14716</v>
      </c>
      <c r="AU217" s="184">
        <v>27000</v>
      </c>
      <c r="AV217" s="184">
        <v>24237</v>
      </c>
      <c r="AW217" s="184">
        <v>14300</v>
      </c>
      <c r="AX217" s="184">
        <v>9900</v>
      </c>
      <c r="AY217" s="184">
        <v>13904.33</v>
      </c>
      <c r="AZ217" s="184">
        <v>15401</v>
      </c>
      <c r="BA217" s="184">
        <v>2060</v>
      </c>
      <c r="BB217" s="184">
        <v>56630</v>
      </c>
      <c r="BC217" s="184">
        <v>13900</v>
      </c>
      <c r="BD217" s="184">
        <v>102990</v>
      </c>
      <c r="BE217" s="184">
        <v>34571</v>
      </c>
      <c r="BF217" s="184">
        <v>10362.01</v>
      </c>
      <c r="BG217" s="184">
        <v>14201</v>
      </c>
      <c r="BH217" s="184">
        <v>64535</v>
      </c>
      <c r="BI217" s="184">
        <v>7438</v>
      </c>
      <c r="BJ217" s="184">
        <v>7207</v>
      </c>
      <c r="BK217" s="184">
        <v>12000</v>
      </c>
      <c r="BL217" s="184">
        <v>12955</v>
      </c>
      <c r="BM217" s="184">
        <v>60853</v>
      </c>
      <c r="BN217" s="184">
        <v>16681.82</v>
      </c>
      <c r="BO217" s="184">
        <v>14780</v>
      </c>
      <c r="BP217" s="184">
        <v>19660</v>
      </c>
      <c r="BQ217" s="184">
        <v>19033</v>
      </c>
      <c r="BR217" s="184">
        <v>13938</v>
      </c>
      <c r="BS217" s="184">
        <v>265198.92</v>
      </c>
      <c r="BT217" s="184">
        <v>18480</v>
      </c>
      <c r="BU217" s="184">
        <v>17600</v>
      </c>
      <c r="BV217" s="184"/>
      <c r="BW217" s="184">
        <v>5184</v>
      </c>
      <c r="BX217" s="184">
        <v>12540</v>
      </c>
      <c r="BY217" s="184">
        <v>29000</v>
      </c>
      <c r="BZ217" s="184">
        <v>10847</v>
      </c>
      <c r="CA217" s="184">
        <v>13481</v>
      </c>
      <c r="CB217" s="184">
        <v>9000</v>
      </c>
      <c r="CC217" s="184"/>
      <c r="CD217" s="184">
        <v>24000</v>
      </c>
      <c r="CE217" s="184">
        <v>17078.63</v>
      </c>
      <c r="CF217" s="184">
        <v>32000</v>
      </c>
      <c r="CG217" s="184"/>
      <c r="CH217" s="184">
        <v>8700</v>
      </c>
      <c r="CI217" s="184">
        <v>11100</v>
      </c>
      <c r="CJ217" s="184">
        <v>9414</v>
      </c>
      <c r="CK217" s="184">
        <v>36301</v>
      </c>
      <c r="CL217" s="184">
        <v>8800</v>
      </c>
      <c r="CM217" s="184">
        <v>8400</v>
      </c>
    </row>
    <row r="218" spans="1:91" ht="21" hidden="1">
      <c r="A218" s="120">
        <v>22</v>
      </c>
      <c r="B218" s="220" t="s">
        <v>1253</v>
      </c>
      <c r="C218" s="124" t="s">
        <v>1254</v>
      </c>
      <c r="D218" s="184"/>
      <c r="E218" s="184"/>
      <c r="F218" s="184"/>
      <c r="G218" s="184"/>
      <c r="H218" s="184"/>
      <c r="I218" s="184"/>
      <c r="J218" s="184"/>
      <c r="K218" s="184"/>
      <c r="L218" s="184"/>
      <c r="M218" s="184"/>
      <c r="N218" s="184"/>
      <c r="O218" s="184"/>
      <c r="P218" s="184"/>
      <c r="Q218" s="184"/>
      <c r="R218" s="184"/>
      <c r="S218" s="184"/>
      <c r="T218" s="184"/>
      <c r="U218" s="184"/>
      <c r="V218" s="184"/>
      <c r="W218" s="184"/>
      <c r="X218" s="184"/>
      <c r="Y218" s="184"/>
      <c r="Z218" s="184"/>
      <c r="AA218" s="184"/>
      <c r="AB218" s="184"/>
      <c r="AC218" s="184"/>
      <c r="AD218" s="184"/>
      <c r="AE218" s="184"/>
      <c r="AF218" s="184"/>
      <c r="AG218" s="184"/>
      <c r="AH218" s="184"/>
      <c r="AI218" s="184"/>
      <c r="AJ218" s="184"/>
      <c r="AK218" s="184"/>
      <c r="AL218" s="184"/>
      <c r="AM218" s="184"/>
      <c r="AN218" s="184"/>
      <c r="AO218" s="184"/>
      <c r="AP218" s="184"/>
      <c r="AQ218" s="184"/>
      <c r="AR218" s="184"/>
      <c r="AS218" s="184"/>
      <c r="AT218" s="184"/>
      <c r="AU218" s="184"/>
      <c r="AV218" s="184"/>
      <c r="AW218" s="184"/>
      <c r="AX218" s="184"/>
      <c r="AY218" s="184"/>
      <c r="AZ218" s="184"/>
      <c r="BA218" s="184"/>
      <c r="BB218" s="184"/>
      <c r="BC218" s="184"/>
      <c r="BD218" s="184"/>
      <c r="BE218" s="184"/>
      <c r="BF218" s="184"/>
      <c r="BG218" s="184"/>
      <c r="BH218" s="184"/>
      <c r="BI218" s="184"/>
      <c r="BJ218" s="184"/>
      <c r="BK218" s="184"/>
      <c r="BL218" s="184"/>
      <c r="BM218" s="184"/>
      <c r="BN218" s="184"/>
      <c r="BO218" s="184"/>
      <c r="BP218" s="184"/>
      <c r="BQ218" s="184"/>
      <c r="BR218" s="184"/>
      <c r="BS218" s="184"/>
      <c r="BT218" s="184"/>
      <c r="BU218" s="184"/>
      <c r="BV218" s="184"/>
      <c r="BW218" s="184"/>
      <c r="BX218" s="184"/>
      <c r="BY218" s="184"/>
      <c r="BZ218" s="184"/>
      <c r="CA218" s="184"/>
      <c r="CB218" s="184"/>
      <c r="CC218" s="184"/>
      <c r="CD218" s="184"/>
      <c r="CE218" s="184"/>
      <c r="CF218" s="184"/>
      <c r="CG218" s="184"/>
      <c r="CH218" s="184"/>
      <c r="CI218" s="184"/>
      <c r="CJ218" s="184"/>
      <c r="CK218" s="184"/>
      <c r="CL218" s="184"/>
      <c r="CM218" s="184"/>
    </row>
    <row r="219" spans="1:91" ht="21" hidden="1">
      <c r="A219" s="120">
        <v>22</v>
      </c>
      <c r="B219" s="220" t="s">
        <v>1255</v>
      </c>
      <c r="C219" s="124" t="s">
        <v>1256</v>
      </c>
      <c r="D219" s="184">
        <v>924993.71</v>
      </c>
      <c r="E219" s="184"/>
      <c r="F219" s="184"/>
      <c r="G219" s="184"/>
      <c r="H219" s="184"/>
      <c r="I219" s="184"/>
      <c r="J219" s="184"/>
      <c r="K219" s="184"/>
      <c r="L219" s="184"/>
      <c r="M219" s="184"/>
      <c r="N219" s="184"/>
      <c r="O219" s="184"/>
      <c r="P219" s="184"/>
      <c r="Q219" s="184"/>
      <c r="R219" s="184"/>
      <c r="S219" s="184"/>
      <c r="T219" s="184"/>
      <c r="U219" s="184"/>
      <c r="V219" s="184"/>
      <c r="W219" s="184"/>
      <c r="X219" s="184"/>
      <c r="Y219" s="184"/>
      <c r="Z219" s="184"/>
      <c r="AA219" s="184"/>
      <c r="AB219" s="184"/>
      <c r="AC219" s="184"/>
      <c r="AD219" s="184"/>
      <c r="AE219" s="184"/>
      <c r="AF219" s="184"/>
      <c r="AG219" s="184"/>
      <c r="AH219" s="184"/>
      <c r="AI219" s="184"/>
      <c r="AJ219" s="184"/>
      <c r="AK219" s="184"/>
      <c r="AL219" s="184"/>
      <c r="AM219" s="184"/>
      <c r="AN219" s="184"/>
      <c r="AO219" s="184"/>
      <c r="AP219" s="184"/>
      <c r="AQ219" s="184"/>
      <c r="AR219" s="184"/>
      <c r="AS219" s="184"/>
      <c r="AT219" s="184"/>
      <c r="AU219" s="184"/>
      <c r="AV219" s="184"/>
      <c r="AW219" s="184"/>
      <c r="AX219" s="184"/>
      <c r="AY219" s="184"/>
      <c r="AZ219" s="184"/>
      <c r="BA219" s="184"/>
      <c r="BB219" s="184"/>
      <c r="BC219" s="184"/>
      <c r="BD219" s="184"/>
      <c r="BE219" s="184">
        <v>1000</v>
      </c>
      <c r="BF219" s="184"/>
      <c r="BG219" s="184"/>
      <c r="BH219" s="184"/>
      <c r="BI219" s="184"/>
      <c r="BJ219" s="184"/>
      <c r="BK219" s="184"/>
      <c r="BL219" s="184">
        <v>2880</v>
      </c>
      <c r="BM219" s="184">
        <v>20000</v>
      </c>
      <c r="BN219" s="184"/>
      <c r="BO219" s="184"/>
      <c r="BP219" s="184"/>
      <c r="BQ219" s="184"/>
      <c r="BR219" s="184"/>
      <c r="BS219" s="184"/>
      <c r="BT219" s="184"/>
      <c r="BU219" s="184"/>
      <c r="BV219" s="184">
        <v>5714</v>
      </c>
      <c r="BW219" s="184">
        <v>18000</v>
      </c>
      <c r="BX219" s="184"/>
      <c r="BY219" s="184"/>
      <c r="BZ219" s="184"/>
      <c r="CA219" s="184"/>
      <c r="CB219" s="184"/>
      <c r="CC219" s="184"/>
      <c r="CD219" s="184"/>
      <c r="CE219" s="184"/>
      <c r="CF219" s="184"/>
      <c r="CG219" s="184"/>
      <c r="CH219" s="184"/>
      <c r="CI219" s="184"/>
      <c r="CJ219" s="184"/>
      <c r="CK219" s="184"/>
      <c r="CL219" s="184"/>
      <c r="CM219" s="184"/>
    </row>
    <row r="220" spans="1:91" ht="21" hidden="1">
      <c r="A220" s="120">
        <v>23</v>
      </c>
      <c r="B220" s="220" t="s">
        <v>934</v>
      </c>
      <c r="C220" s="124" t="s">
        <v>522</v>
      </c>
      <c r="D220" s="184">
        <v>998325</v>
      </c>
      <c r="E220" s="184">
        <v>160867</v>
      </c>
      <c r="F220" s="184">
        <v>4000</v>
      </c>
      <c r="G220" s="184">
        <v>170800</v>
      </c>
      <c r="H220" s="184">
        <v>15800</v>
      </c>
      <c r="I220" s="184">
        <v>106414</v>
      </c>
      <c r="J220" s="184">
        <v>139240</v>
      </c>
      <c r="K220" s="184">
        <v>157260</v>
      </c>
      <c r="L220" s="184">
        <v>163500</v>
      </c>
      <c r="M220" s="184">
        <v>59923</v>
      </c>
      <c r="N220" s="184">
        <v>154960</v>
      </c>
      <c r="O220" s="184">
        <v>48380</v>
      </c>
      <c r="P220" s="184">
        <v>474920</v>
      </c>
      <c r="Q220" s="184">
        <v>77726</v>
      </c>
      <c r="R220" s="184">
        <v>91559</v>
      </c>
      <c r="S220" s="184">
        <v>183271</v>
      </c>
      <c r="T220" s="184">
        <v>47450</v>
      </c>
      <c r="U220" s="184">
        <v>59950</v>
      </c>
      <c r="V220" s="184">
        <v>150656.75</v>
      </c>
      <c r="W220" s="184">
        <v>55860</v>
      </c>
      <c r="X220" s="184">
        <v>1090915</v>
      </c>
      <c r="Y220" s="184">
        <v>7050</v>
      </c>
      <c r="Z220" s="184">
        <v>36760</v>
      </c>
      <c r="AA220" s="184"/>
      <c r="AB220" s="184"/>
      <c r="AC220" s="184">
        <v>34600</v>
      </c>
      <c r="AD220" s="184">
        <v>53050</v>
      </c>
      <c r="AE220" s="184">
        <v>108434</v>
      </c>
      <c r="AF220" s="184">
        <v>151600</v>
      </c>
      <c r="AG220" s="184">
        <v>43748</v>
      </c>
      <c r="AH220" s="184">
        <v>49737.5</v>
      </c>
      <c r="AI220" s="184">
        <v>97030</v>
      </c>
      <c r="AJ220" s="184">
        <v>45216</v>
      </c>
      <c r="AK220" s="184">
        <v>13000</v>
      </c>
      <c r="AL220" s="184">
        <v>1018207.25</v>
      </c>
      <c r="AM220" s="184">
        <v>29500</v>
      </c>
      <c r="AN220" s="184">
        <v>79650</v>
      </c>
      <c r="AO220" s="184">
        <v>218150</v>
      </c>
      <c r="AP220" s="184">
        <v>64800</v>
      </c>
      <c r="AQ220" s="184">
        <v>85600</v>
      </c>
      <c r="AR220" s="184">
        <v>53200</v>
      </c>
      <c r="AS220" s="184">
        <v>265200</v>
      </c>
      <c r="AT220" s="184">
        <v>145150</v>
      </c>
      <c r="AU220" s="184">
        <v>66010</v>
      </c>
      <c r="AV220" s="184">
        <v>172835</v>
      </c>
      <c r="AW220" s="184">
        <v>98810</v>
      </c>
      <c r="AX220" s="184">
        <v>7500</v>
      </c>
      <c r="AY220" s="184">
        <v>176600</v>
      </c>
      <c r="AZ220" s="184">
        <v>97700</v>
      </c>
      <c r="BA220" s="184">
        <v>37300</v>
      </c>
      <c r="BB220" s="184">
        <v>335210</v>
      </c>
      <c r="BC220" s="184"/>
      <c r="BD220" s="184">
        <v>1140685</v>
      </c>
      <c r="BE220" s="184">
        <v>200900</v>
      </c>
      <c r="BF220" s="184">
        <v>34985</v>
      </c>
      <c r="BG220" s="184">
        <v>94950</v>
      </c>
      <c r="BH220" s="184">
        <v>572400</v>
      </c>
      <c r="BI220" s="184">
        <v>74500</v>
      </c>
      <c r="BJ220" s="184">
        <v>4500</v>
      </c>
      <c r="BK220" s="184">
        <v>20214</v>
      </c>
      <c r="BL220" s="184">
        <v>53300</v>
      </c>
      <c r="BM220" s="184">
        <v>639330</v>
      </c>
      <c r="BN220" s="184">
        <v>55400</v>
      </c>
      <c r="BO220" s="184">
        <v>28500</v>
      </c>
      <c r="BP220" s="184">
        <v>208160</v>
      </c>
      <c r="BQ220" s="184">
        <v>42900</v>
      </c>
      <c r="BR220" s="184">
        <v>44800</v>
      </c>
      <c r="BS220" s="184">
        <v>3200277.75</v>
      </c>
      <c r="BT220" s="184"/>
      <c r="BU220" s="184">
        <v>79015.5</v>
      </c>
      <c r="BV220" s="184">
        <v>483922</v>
      </c>
      <c r="BW220" s="184">
        <v>50450</v>
      </c>
      <c r="BX220" s="184">
        <v>118368.25</v>
      </c>
      <c r="BY220" s="184">
        <v>204837.5</v>
      </c>
      <c r="BZ220" s="184">
        <v>35900</v>
      </c>
      <c r="CA220" s="184">
        <v>17699.75</v>
      </c>
      <c r="CB220" s="184">
        <v>87620</v>
      </c>
      <c r="CC220" s="184">
        <v>138281.75</v>
      </c>
      <c r="CD220" s="184">
        <v>68992</v>
      </c>
      <c r="CE220" s="184">
        <v>230042</v>
      </c>
      <c r="CF220" s="184">
        <v>208100</v>
      </c>
      <c r="CG220" s="184">
        <v>25519</v>
      </c>
      <c r="CH220" s="184">
        <v>69403</v>
      </c>
      <c r="CI220" s="184"/>
      <c r="CJ220" s="184">
        <v>112469</v>
      </c>
      <c r="CK220" s="184">
        <v>163400</v>
      </c>
      <c r="CL220" s="184">
        <v>33589</v>
      </c>
      <c r="CM220" s="184">
        <v>67349</v>
      </c>
    </row>
    <row r="221" spans="1:91" ht="42" hidden="1">
      <c r="A221" s="120">
        <v>23</v>
      </c>
      <c r="B221" s="220" t="s">
        <v>935</v>
      </c>
      <c r="C221" s="124" t="s">
        <v>523</v>
      </c>
      <c r="D221" s="184">
        <v>1110343</v>
      </c>
      <c r="E221" s="184"/>
      <c r="F221" s="184"/>
      <c r="G221" s="184">
        <v>54640</v>
      </c>
      <c r="H221" s="184">
        <v>250</v>
      </c>
      <c r="I221" s="184">
        <v>38260</v>
      </c>
      <c r="J221" s="184"/>
      <c r="K221" s="184">
        <v>94530</v>
      </c>
      <c r="L221" s="184"/>
      <c r="M221" s="184"/>
      <c r="N221" s="184">
        <v>9600</v>
      </c>
      <c r="O221" s="184">
        <v>3844</v>
      </c>
      <c r="P221" s="184">
        <v>242785</v>
      </c>
      <c r="Q221" s="184">
        <v>49760</v>
      </c>
      <c r="R221" s="184">
        <v>1120</v>
      </c>
      <c r="S221" s="184">
        <v>17350</v>
      </c>
      <c r="T221" s="184">
        <v>3000</v>
      </c>
      <c r="U221" s="184">
        <v>23700</v>
      </c>
      <c r="V221" s="184">
        <v>14000</v>
      </c>
      <c r="W221" s="184"/>
      <c r="X221" s="184">
        <v>924797.5</v>
      </c>
      <c r="Y221" s="184"/>
      <c r="Z221" s="184"/>
      <c r="AA221" s="184"/>
      <c r="AB221" s="184"/>
      <c r="AC221" s="184"/>
      <c r="AD221" s="184">
        <v>1090</v>
      </c>
      <c r="AE221" s="184">
        <v>114982</v>
      </c>
      <c r="AF221" s="184">
        <v>1800</v>
      </c>
      <c r="AG221" s="184"/>
      <c r="AH221" s="184">
        <v>330</v>
      </c>
      <c r="AI221" s="184">
        <v>13840</v>
      </c>
      <c r="AJ221" s="184">
        <v>500</v>
      </c>
      <c r="AK221" s="184"/>
      <c r="AL221" s="184">
        <v>1145072</v>
      </c>
      <c r="AM221" s="184">
        <v>1390</v>
      </c>
      <c r="AN221" s="184">
        <v>11360</v>
      </c>
      <c r="AO221" s="184">
        <v>41300</v>
      </c>
      <c r="AP221" s="184">
        <v>12475</v>
      </c>
      <c r="AQ221" s="184"/>
      <c r="AR221" s="184">
        <v>590</v>
      </c>
      <c r="AS221" s="184">
        <v>95993</v>
      </c>
      <c r="AT221" s="184">
        <v>27840</v>
      </c>
      <c r="AU221" s="184"/>
      <c r="AV221" s="184">
        <v>44110</v>
      </c>
      <c r="AW221" s="184">
        <v>3585</v>
      </c>
      <c r="AX221" s="184"/>
      <c r="AY221" s="184">
        <v>8691.25</v>
      </c>
      <c r="AZ221" s="184">
        <v>8500</v>
      </c>
      <c r="BA221" s="184">
        <v>2470</v>
      </c>
      <c r="BB221" s="184">
        <v>86579.5</v>
      </c>
      <c r="BC221" s="184"/>
      <c r="BD221" s="184">
        <v>295434</v>
      </c>
      <c r="BE221" s="184">
        <v>29645</v>
      </c>
      <c r="BF221" s="184">
        <v>3300</v>
      </c>
      <c r="BG221" s="184">
        <v>1390</v>
      </c>
      <c r="BH221" s="184">
        <v>233720.5</v>
      </c>
      <c r="BI221" s="184"/>
      <c r="BJ221" s="184">
        <v>410</v>
      </c>
      <c r="BK221" s="184">
        <v>15691</v>
      </c>
      <c r="BL221" s="184">
        <v>31582</v>
      </c>
      <c r="BM221" s="184">
        <v>558984.5</v>
      </c>
      <c r="BN221" s="184">
        <v>103220</v>
      </c>
      <c r="BO221" s="184">
        <v>1737</v>
      </c>
      <c r="BP221" s="184">
        <v>95989.5</v>
      </c>
      <c r="BQ221" s="184">
        <v>21580</v>
      </c>
      <c r="BR221" s="184">
        <v>1000</v>
      </c>
      <c r="BS221" s="184">
        <v>789309.5</v>
      </c>
      <c r="BT221" s="184">
        <v>197508</v>
      </c>
      <c r="BU221" s="184">
        <v>14000</v>
      </c>
      <c r="BV221" s="184">
        <v>737761</v>
      </c>
      <c r="BW221" s="184"/>
      <c r="BX221" s="184">
        <v>55243.25</v>
      </c>
      <c r="BY221" s="184">
        <v>228018.5</v>
      </c>
      <c r="BZ221" s="184">
        <v>1130</v>
      </c>
      <c r="CA221" s="184">
        <v>1320</v>
      </c>
      <c r="CB221" s="184">
        <v>742</v>
      </c>
      <c r="CC221" s="184">
        <v>34010</v>
      </c>
      <c r="CD221" s="184">
        <v>117103</v>
      </c>
      <c r="CE221" s="184">
        <v>57081</v>
      </c>
      <c r="CF221" s="184">
        <v>17657.5</v>
      </c>
      <c r="CG221" s="184">
        <v>1544</v>
      </c>
      <c r="CH221" s="184">
        <v>33690</v>
      </c>
      <c r="CI221" s="184">
        <v>530</v>
      </c>
      <c r="CJ221" s="184">
        <v>256607</v>
      </c>
      <c r="CK221" s="184">
        <v>147881</v>
      </c>
      <c r="CL221" s="184">
        <v>33530</v>
      </c>
      <c r="CM221" s="184"/>
    </row>
    <row r="222" spans="1:91" ht="42" hidden="1">
      <c r="A222" s="120">
        <v>23</v>
      </c>
      <c r="B222" s="220" t="s">
        <v>936</v>
      </c>
      <c r="C222" s="124" t="s">
        <v>524</v>
      </c>
      <c r="D222" s="184"/>
      <c r="E222" s="184"/>
      <c r="F222" s="184"/>
      <c r="G222" s="184"/>
      <c r="H222" s="184"/>
      <c r="I222" s="184"/>
      <c r="J222" s="184"/>
      <c r="K222" s="184"/>
      <c r="L222" s="184"/>
      <c r="M222" s="184"/>
      <c r="N222" s="184"/>
      <c r="O222" s="184"/>
      <c r="P222" s="184"/>
      <c r="Q222" s="184"/>
      <c r="R222" s="184"/>
      <c r="S222" s="184"/>
      <c r="T222" s="184"/>
      <c r="U222" s="184"/>
      <c r="V222" s="184"/>
      <c r="W222" s="184"/>
      <c r="X222" s="184"/>
      <c r="Y222" s="184"/>
      <c r="Z222" s="184"/>
      <c r="AA222" s="184"/>
      <c r="AB222" s="184"/>
      <c r="AC222" s="184"/>
      <c r="AD222" s="184"/>
      <c r="AE222" s="184"/>
      <c r="AF222" s="184"/>
      <c r="AG222" s="184"/>
      <c r="AH222" s="184"/>
      <c r="AI222" s="184"/>
      <c r="AJ222" s="184"/>
      <c r="AK222" s="184"/>
      <c r="AL222" s="184"/>
      <c r="AM222" s="184"/>
      <c r="AN222" s="184"/>
      <c r="AO222" s="184"/>
      <c r="AP222" s="184"/>
      <c r="AQ222" s="184"/>
      <c r="AR222" s="184"/>
      <c r="AS222" s="184"/>
      <c r="AT222" s="184"/>
      <c r="AU222" s="184"/>
      <c r="AV222" s="184"/>
      <c r="AW222" s="184"/>
      <c r="AX222" s="184"/>
      <c r="AY222" s="184"/>
      <c r="AZ222" s="184"/>
      <c r="BA222" s="184"/>
      <c r="BB222" s="184"/>
      <c r="BC222" s="184"/>
      <c r="BD222" s="184"/>
      <c r="BE222" s="184"/>
      <c r="BF222" s="184"/>
      <c r="BG222" s="184"/>
      <c r="BH222" s="184"/>
      <c r="BI222" s="184"/>
      <c r="BJ222" s="184"/>
      <c r="BK222" s="184"/>
      <c r="BL222" s="184"/>
      <c r="BM222" s="184"/>
      <c r="BN222" s="184"/>
      <c r="BO222" s="184"/>
      <c r="BP222" s="184"/>
      <c r="BQ222" s="184"/>
      <c r="BR222" s="184"/>
      <c r="BS222" s="184">
        <v>3077.5</v>
      </c>
      <c r="BT222" s="184"/>
      <c r="BU222" s="184"/>
      <c r="BV222" s="184"/>
      <c r="BW222" s="184"/>
      <c r="BX222" s="184"/>
      <c r="BY222" s="184"/>
      <c r="BZ222" s="184"/>
      <c r="CA222" s="184"/>
      <c r="CB222" s="184"/>
      <c r="CC222" s="184"/>
      <c r="CD222" s="184"/>
      <c r="CE222" s="184"/>
      <c r="CF222" s="184"/>
      <c r="CG222" s="184"/>
      <c r="CH222" s="184"/>
      <c r="CI222" s="184"/>
      <c r="CJ222" s="184"/>
      <c r="CK222" s="184"/>
      <c r="CL222" s="184"/>
      <c r="CM222" s="184"/>
    </row>
    <row r="223" spans="1:91" ht="42" hidden="1">
      <c r="A223" s="120">
        <v>23</v>
      </c>
      <c r="B223" s="220" t="s">
        <v>937</v>
      </c>
      <c r="C223" s="127" t="s">
        <v>1257</v>
      </c>
      <c r="D223" s="184"/>
      <c r="E223" s="184"/>
      <c r="F223" s="184"/>
      <c r="G223" s="184"/>
      <c r="H223" s="184"/>
      <c r="I223" s="184"/>
      <c r="J223" s="184"/>
      <c r="K223" s="184"/>
      <c r="L223" s="184"/>
      <c r="M223" s="184"/>
      <c r="N223" s="184"/>
      <c r="O223" s="184"/>
      <c r="P223" s="184"/>
      <c r="Q223" s="184"/>
      <c r="R223" s="184"/>
      <c r="S223" s="184"/>
      <c r="T223" s="184"/>
      <c r="U223" s="184"/>
      <c r="V223" s="184"/>
      <c r="W223" s="184"/>
      <c r="X223" s="184"/>
      <c r="Y223" s="184"/>
      <c r="Z223" s="184"/>
      <c r="AA223" s="184"/>
      <c r="AB223" s="184"/>
      <c r="AC223" s="184"/>
      <c r="AD223" s="184"/>
      <c r="AE223" s="184"/>
      <c r="AF223" s="184"/>
      <c r="AG223" s="184"/>
      <c r="AH223" s="184"/>
      <c r="AI223" s="184"/>
      <c r="AJ223" s="184"/>
      <c r="AK223" s="184"/>
      <c r="AL223" s="184"/>
      <c r="AM223" s="184"/>
      <c r="AN223" s="184"/>
      <c r="AO223" s="184"/>
      <c r="AP223" s="184"/>
      <c r="AQ223" s="184">
        <v>56345</v>
      </c>
      <c r="AR223" s="184"/>
      <c r="AS223" s="184"/>
      <c r="AT223" s="184"/>
      <c r="AU223" s="184"/>
      <c r="AV223" s="184"/>
      <c r="AW223" s="184"/>
      <c r="AX223" s="184"/>
      <c r="AY223" s="184"/>
      <c r="AZ223" s="184"/>
      <c r="BA223" s="184"/>
      <c r="BB223" s="184"/>
      <c r="BC223" s="184"/>
      <c r="BD223" s="184"/>
      <c r="BE223" s="184"/>
      <c r="BF223" s="184"/>
      <c r="BG223" s="184"/>
      <c r="BH223" s="184"/>
      <c r="BI223" s="184"/>
      <c r="BJ223" s="184"/>
      <c r="BK223" s="184"/>
      <c r="BL223" s="184"/>
      <c r="BM223" s="184"/>
      <c r="BN223" s="184"/>
      <c r="BO223" s="184"/>
      <c r="BP223" s="184"/>
      <c r="BQ223" s="184"/>
      <c r="BR223" s="184"/>
      <c r="BS223" s="184"/>
      <c r="BT223" s="184"/>
      <c r="BU223" s="184"/>
      <c r="BV223" s="184"/>
      <c r="BW223" s="184"/>
      <c r="BX223" s="184"/>
      <c r="BY223" s="184"/>
      <c r="BZ223" s="184"/>
      <c r="CA223" s="184"/>
      <c r="CB223" s="184"/>
      <c r="CC223" s="184"/>
      <c r="CD223" s="184"/>
      <c r="CE223" s="184"/>
      <c r="CF223" s="184"/>
      <c r="CG223" s="184"/>
      <c r="CH223" s="184"/>
      <c r="CI223" s="184"/>
      <c r="CJ223" s="184"/>
      <c r="CK223" s="184"/>
      <c r="CL223" s="184"/>
      <c r="CM223" s="184"/>
    </row>
    <row r="224" spans="1:91" ht="42" hidden="1">
      <c r="A224" s="120">
        <v>23</v>
      </c>
      <c r="B224" s="220" t="s">
        <v>938</v>
      </c>
      <c r="C224" s="127" t="s">
        <v>1258</v>
      </c>
      <c r="D224" s="184"/>
      <c r="E224" s="184"/>
      <c r="F224" s="184"/>
      <c r="G224" s="184"/>
      <c r="H224" s="184"/>
      <c r="I224" s="184"/>
      <c r="J224" s="184"/>
      <c r="K224" s="184"/>
      <c r="L224" s="184"/>
      <c r="M224" s="184"/>
      <c r="N224" s="184"/>
      <c r="O224" s="184"/>
      <c r="P224" s="184"/>
      <c r="Q224" s="184"/>
      <c r="R224" s="184"/>
      <c r="S224" s="184"/>
      <c r="T224" s="184"/>
      <c r="U224" s="184"/>
      <c r="V224" s="184"/>
      <c r="W224" s="184"/>
      <c r="X224" s="184"/>
      <c r="Y224" s="184"/>
      <c r="Z224" s="184"/>
      <c r="AA224" s="184"/>
      <c r="AB224" s="184"/>
      <c r="AC224" s="184"/>
      <c r="AD224" s="184"/>
      <c r="AE224" s="184"/>
      <c r="AF224" s="184"/>
      <c r="AG224" s="184"/>
      <c r="AH224" s="184"/>
      <c r="AI224" s="184"/>
      <c r="AJ224" s="184"/>
      <c r="AK224" s="184"/>
      <c r="AL224" s="184"/>
      <c r="AM224" s="184"/>
      <c r="AN224" s="184"/>
      <c r="AO224" s="184"/>
      <c r="AP224" s="184"/>
      <c r="AQ224" s="184"/>
      <c r="AR224" s="184"/>
      <c r="AS224" s="184"/>
      <c r="AT224" s="184"/>
      <c r="AU224" s="184"/>
      <c r="AV224" s="184"/>
      <c r="AW224" s="184"/>
      <c r="AX224" s="184"/>
      <c r="AY224" s="184"/>
      <c r="AZ224" s="184"/>
      <c r="BA224" s="184"/>
      <c r="BB224" s="184"/>
      <c r="BC224" s="184"/>
      <c r="BD224" s="184"/>
      <c r="BE224" s="184"/>
      <c r="BF224" s="184"/>
      <c r="BG224" s="184"/>
      <c r="BH224" s="184"/>
      <c r="BI224" s="184"/>
      <c r="BJ224" s="184"/>
      <c r="BK224" s="184"/>
      <c r="BL224" s="184"/>
      <c r="BM224" s="184">
        <v>7458</v>
      </c>
      <c r="BN224" s="184"/>
      <c r="BO224" s="184"/>
      <c r="BP224" s="184"/>
      <c r="BQ224" s="184"/>
      <c r="BR224" s="184"/>
      <c r="BS224" s="184">
        <v>48950.2</v>
      </c>
      <c r="BT224" s="184"/>
      <c r="BU224" s="184"/>
      <c r="BV224" s="184">
        <v>25332</v>
      </c>
      <c r="BW224" s="184"/>
      <c r="BX224" s="184"/>
      <c r="BY224" s="184"/>
      <c r="BZ224" s="184"/>
      <c r="CA224" s="184"/>
      <c r="CB224" s="184"/>
      <c r="CC224" s="184"/>
      <c r="CD224" s="184"/>
      <c r="CE224" s="184"/>
      <c r="CF224" s="184"/>
      <c r="CG224" s="184"/>
      <c r="CH224" s="184"/>
      <c r="CI224" s="184"/>
      <c r="CJ224" s="184"/>
      <c r="CK224" s="184"/>
      <c r="CL224" s="184"/>
      <c r="CM224" s="184"/>
    </row>
    <row r="225" spans="1:91" ht="21" hidden="1">
      <c r="A225" s="120">
        <v>23</v>
      </c>
      <c r="B225" s="220" t="s">
        <v>939</v>
      </c>
      <c r="C225" s="127" t="s">
        <v>525</v>
      </c>
      <c r="D225" s="184"/>
      <c r="E225" s="184"/>
      <c r="F225" s="184"/>
      <c r="G225" s="184"/>
      <c r="H225" s="184"/>
      <c r="I225" s="184"/>
      <c r="J225" s="184"/>
      <c r="K225" s="184"/>
      <c r="L225" s="184">
        <v>2580</v>
      </c>
      <c r="M225" s="184"/>
      <c r="N225" s="184"/>
      <c r="O225" s="184"/>
      <c r="P225" s="184"/>
      <c r="Q225" s="184"/>
      <c r="R225" s="184"/>
      <c r="S225" s="184"/>
      <c r="T225" s="184"/>
      <c r="U225" s="184"/>
      <c r="V225" s="184"/>
      <c r="W225" s="184"/>
      <c r="X225" s="184"/>
      <c r="Y225" s="184"/>
      <c r="Z225" s="184"/>
      <c r="AA225" s="184"/>
      <c r="AB225" s="184"/>
      <c r="AC225" s="184"/>
      <c r="AD225" s="184"/>
      <c r="AE225" s="184"/>
      <c r="AF225" s="184"/>
      <c r="AG225" s="184"/>
      <c r="AH225" s="184"/>
      <c r="AI225" s="184"/>
      <c r="AJ225" s="184"/>
      <c r="AK225" s="184"/>
      <c r="AL225" s="184"/>
      <c r="AM225" s="184"/>
      <c r="AN225" s="184"/>
      <c r="AO225" s="184"/>
      <c r="AP225" s="184"/>
      <c r="AQ225" s="184"/>
      <c r="AR225" s="184"/>
      <c r="AS225" s="184"/>
      <c r="AT225" s="184"/>
      <c r="AU225" s="184"/>
      <c r="AV225" s="184"/>
      <c r="AW225" s="184"/>
      <c r="AX225" s="184"/>
      <c r="AY225" s="184"/>
      <c r="AZ225" s="184"/>
      <c r="BA225" s="184"/>
      <c r="BB225" s="184"/>
      <c r="BC225" s="184"/>
      <c r="BD225" s="184"/>
      <c r="BE225" s="184"/>
      <c r="BF225" s="184"/>
      <c r="BG225" s="184"/>
      <c r="BH225" s="184"/>
      <c r="BI225" s="184"/>
      <c r="BJ225" s="184"/>
      <c r="BK225" s="184"/>
      <c r="BL225" s="184"/>
      <c r="BM225" s="184"/>
      <c r="BN225" s="184"/>
      <c r="BO225" s="184"/>
      <c r="BP225" s="184"/>
      <c r="BQ225" s="184"/>
      <c r="BR225" s="184"/>
      <c r="BS225" s="186"/>
      <c r="BT225" s="186"/>
      <c r="BU225" s="186"/>
      <c r="BV225" s="186"/>
      <c r="BW225" s="186"/>
      <c r="BX225" s="186"/>
      <c r="BY225" s="186"/>
      <c r="BZ225" s="186"/>
      <c r="CA225" s="186"/>
      <c r="CB225" s="186"/>
      <c r="CC225" s="186"/>
      <c r="CD225" s="186"/>
      <c r="CE225" s="186"/>
      <c r="CF225" s="186"/>
      <c r="CG225" s="186"/>
      <c r="CH225" s="186"/>
      <c r="CI225" s="186"/>
      <c r="CJ225" s="186"/>
      <c r="CK225" s="186"/>
      <c r="CL225" s="186"/>
      <c r="CM225" s="186"/>
    </row>
    <row r="226" spans="1:91" ht="21" hidden="1">
      <c r="A226" s="120">
        <v>23</v>
      </c>
      <c r="B226" s="220" t="s">
        <v>940</v>
      </c>
      <c r="C226" s="127" t="s">
        <v>526</v>
      </c>
      <c r="D226" s="184"/>
      <c r="E226" s="184"/>
      <c r="F226" s="184"/>
      <c r="G226" s="184"/>
      <c r="H226" s="184"/>
      <c r="I226" s="184"/>
      <c r="J226" s="184"/>
      <c r="K226" s="184"/>
      <c r="L226" s="184"/>
      <c r="M226" s="184"/>
      <c r="N226" s="184"/>
      <c r="O226" s="184"/>
      <c r="P226" s="184"/>
      <c r="Q226" s="184"/>
      <c r="R226" s="184"/>
      <c r="S226" s="184"/>
      <c r="T226" s="184"/>
      <c r="U226" s="184"/>
      <c r="V226" s="184"/>
      <c r="W226" s="184"/>
      <c r="X226" s="184"/>
      <c r="Y226" s="184"/>
      <c r="Z226" s="184"/>
      <c r="AA226" s="184"/>
      <c r="AB226" s="184"/>
      <c r="AC226" s="184"/>
      <c r="AD226" s="184"/>
      <c r="AE226" s="184"/>
      <c r="AF226" s="184"/>
      <c r="AG226" s="184"/>
      <c r="AH226" s="184"/>
      <c r="AI226" s="184"/>
      <c r="AJ226" s="184"/>
      <c r="AK226" s="184"/>
      <c r="AL226" s="184"/>
      <c r="AM226" s="184"/>
      <c r="AN226" s="184"/>
      <c r="AO226" s="184"/>
      <c r="AP226" s="184"/>
      <c r="AQ226" s="184"/>
      <c r="AR226" s="184"/>
      <c r="AS226" s="184"/>
      <c r="AT226" s="184"/>
      <c r="AU226" s="184"/>
      <c r="AV226" s="184"/>
      <c r="AW226" s="184"/>
      <c r="AX226" s="184"/>
      <c r="AY226" s="184"/>
      <c r="AZ226" s="184"/>
      <c r="BA226" s="184"/>
      <c r="BB226" s="184"/>
      <c r="BC226" s="184"/>
      <c r="BD226" s="184"/>
      <c r="BE226" s="184"/>
      <c r="BF226" s="184"/>
      <c r="BG226" s="184"/>
      <c r="BH226" s="184"/>
      <c r="BI226" s="184"/>
      <c r="BJ226" s="184"/>
      <c r="BK226" s="184"/>
      <c r="BL226" s="184"/>
      <c r="BM226" s="184"/>
      <c r="BN226" s="184"/>
      <c r="BO226" s="184"/>
      <c r="BP226" s="184"/>
      <c r="BQ226" s="184"/>
      <c r="BR226" s="184"/>
      <c r="BS226" s="184"/>
      <c r="BT226" s="184"/>
      <c r="BU226" s="184"/>
      <c r="BV226" s="184"/>
      <c r="BW226" s="184"/>
      <c r="BX226" s="184"/>
      <c r="BY226" s="186"/>
      <c r="BZ226" s="186"/>
      <c r="CA226" s="184"/>
      <c r="CB226" s="184"/>
      <c r="CC226" s="184"/>
      <c r="CD226" s="186"/>
      <c r="CE226" s="186"/>
      <c r="CF226" s="186"/>
      <c r="CG226" s="186"/>
      <c r="CH226" s="184"/>
      <c r="CI226" s="186"/>
      <c r="CJ226" s="186"/>
      <c r="CK226" s="186"/>
      <c r="CL226" s="184"/>
      <c r="CM226" s="184"/>
    </row>
    <row r="227" spans="1:91" ht="21" hidden="1">
      <c r="A227" s="120">
        <v>23</v>
      </c>
      <c r="B227" s="220" t="s">
        <v>941</v>
      </c>
      <c r="C227" s="127" t="s">
        <v>527</v>
      </c>
      <c r="D227" s="184">
        <v>105709.8</v>
      </c>
      <c r="E227" s="184"/>
      <c r="F227" s="184"/>
      <c r="G227" s="184"/>
      <c r="H227" s="184"/>
      <c r="I227" s="184"/>
      <c r="J227" s="184"/>
      <c r="K227" s="184"/>
      <c r="L227" s="184"/>
      <c r="M227" s="184"/>
      <c r="N227" s="184"/>
      <c r="O227" s="184"/>
      <c r="P227" s="184"/>
      <c r="Q227" s="184"/>
      <c r="R227" s="184"/>
      <c r="S227" s="184"/>
      <c r="T227" s="184"/>
      <c r="U227" s="184"/>
      <c r="V227" s="184"/>
      <c r="W227" s="184"/>
      <c r="X227" s="184">
        <v>63499.65</v>
      </c>
      <c r="Y227" s="184"/>
      <c r="Z227" s="184"/>
      <c r="AA227" s="184"/>
      <c r="AB227" s="184"/>
      <c r="AC227" s="184"/>
      <c r="AD227" s="184"/>
      <c r="AE227" s="184"/>
      <c r="AF227" s="184"/>
      <c r="AG227" s="184"/>
      <c r="AH227" s="184"/>
      <c r="AI227" s="184"/>
      <c r="AJ227" s="184"/>
      <c r="AK227" s="184"/>
      <c r="AL227" s="184">
        <v>399922.86</v>
      </c>
      <c r="AM227" s="184"/>
      <c r="AN227" s="184"/>
      <c r="AO227" s="184"/>
      <c r="AP227" s="184"/>
      <c r="AQ227" s="184"/>
      <c r="AR227" s="184"/>
      <c r="AS227" s="184"/>
      <c r="AT227" s="184"/>
      <c r="AU227" s="184"/>
      <c r="AV227" s="184"/>
      <c r="AW227" s="184"/>
      <c r="AX227" s="184"/>
      <c r="AY227" s="184"/>
      <c r="AZ227" s="184"/>
      <c r="BA227" s="184"/>
      <c r="BB227" s="184"/>
      <c r="BC227" s="184"/>
      <c r="BD227" s="184">
        <v>126950.04</v>
      </c>
      <c r="BE227" s="184"/>
      <c r="BF227" s="184"/>
      <c r="BG227" s="184"/>
      <c r="BH227" s="184"/>
      <c r="BI227" s="184"/>
      <c r="BJ227" s="184"/>
      <c r="BK227" s="184"/>
      <c r="BL227" s="184"/>
      <c r="BM227" s="184"/>
      <c r="BN227" s="184"/>
      <c r="BO227" s="184"/>
      <c r="BP227" s="184"/>
      <c r="BQ227" s="184"/>
      <c r="BR227" s="184"/>
      <c r="BS227" s="186">
        <v>351193.26</v>
      </c>
      <c r="BT227" s="186"/>
      <c r="BU227" s="186"/>
      <c r="BV227" s="186"/>
      <c r="BW227" s="186"/>
      <c r="BX227" s="186"/>
      <c r="BY227" s="186"/>
      <c r="BZ227" s="186"/>
      <c r="CA227" s="186"/>
      <c r="CB227" s="186"/>
      <c r="CC227" s="186"/>
      <c r="CD227" s="186"/>
      <c r="CE227" s="186"/>
      <c r="CF227" s="186"/>
      <c r="CG227" s="184"/>
      <c r="CH227" s="184"/>
      <c r="CI227" s="184"/>
      <c r="CJ227" s="186"/>
      <c r="CK227" s="184"/>
      <c r="CL227" s="184"/>
      <c r="CM227" s="186"/>
    </row>
    <row r="228" spans="1:91" ht="21" hidden="1">
      <c r="A228" s="120">
        <v>23</v>
      </c>
      <c r="B228" s="220" t="s">
        <v>942</v>
      </c>
      <c r="C228" s="127" t="s">
        <v>528</v>
      </c>
      <c r="D228" s="184"/>
      <c r="E228" s="184"/>
      <c r="F228" s="184"/>
      <c r="G228" s="184"/>
      <c r="H228" s="184"/>
      <c r="I228" s="184"/>
      <c r="J228" s="184"/>
      <c r="K228" s="184"/>
      <c r="L228" s="184"/>
      <c r="M228" s="184"/>
      <c r="N228" s="184"/>
      <c r="O228" s="184"/>
      <c r="P228" s="184"/>
      <c r="Q228" s="184"/>
      <c r="R228" s="184"/>
      <c r="S228" s="184"/>
      <c r="T228" s="184"/>
      <c r="U228" s="184"/>
      <c r="V228" s="184"/>
      <c r="W228" s="184"/>
      <c r="X228" s="184"/>
      <c r="Y228" s="184"/>
      <c r="Z228" s="184"/>
      <c r="AA228" s="184"/>
      <c r="AB228" s="184"/>
      <c r="AC228" s="184"/>
      <c r="AD228" s="184"/>
      <c r="AE228" s="184"/>
      <c r="AF228" s="184"/>
      <c r="AG228" s="184"/>
      <c r="AH228" s="184"/>
      <c r="AI228" s="184"/>
      <c r="AJ228" s="184"/>
      <c r="AK228" s="184"/>
      <c r="AL228" s="184"/>
      <c r="AM228" s="184"/>
      <c r="AN228" s="184"/>
      <c r="AO228" s="184"/>
      <c r="AP228" s="184"/>
      <c r="AQ228" s="184"/>
      <c r="AR228" s="184"/>
      <c r="AS228" s="184"/>
      <c r="AT228" s="184"/>
      <c r="AU228" s="184"/>
      <c r="AV228" s="184"/>
      <c r="AW228" s="184"/>
      <c r="AX228" s="184"/>
      <c r="AY228" s="184"/>
      <c r="AZ228" s="184"/>
      <c r="BA228" s="184"/>
      <c r="BB228" s="184"/>
      <c r="BC228" s="184"/>
      <c r="BD228" s="184"/>
      <c r="BE228" s="184"/>
      <c r="BF228" s="184"/>
      <c r="BG228" s="184"/>
      <c r="BH228" s="184"/>
      <c r="BI228" s="184"/>
      <c r="BJ228" s="184"/>
      <c r="BK228" s="184"/>
      <c r="BL228" s="184"/>
      <c r="BM228" s="184"/>
      <c r="BN228" s="184"/>
      <c r="BO228" s="184"/>
      <c r="BP228" s="184"/>
      <c r="BQ228" s="184"/>
      <c r="BR228" s="184"/>
      <c r="BS228" s="184"/>
      <c r="BT228" s="184"/>
      <c r="BU228" s="186"/>
      <c r="BV228" s="184"/>
      <c r="BW228" s="184"/>
      <c r="BX228" s="184"/>
      <c r="BY228" s="184"/>
      <c r="BZ228" s="184"/>
      <c r="CA228" s="184"/>
      <c r="CB228" s="184"/>
      <c r="CC228" s="186"/>
      <c r="CD228" s="184"/>
      <c r="CE228" s="184"/>
      <c r="CF228" s="186"/>
      <c r="CG228" s="184"/>
      <c r="CH228" s="186"/>
      <c r="CI228" s="184"/>
      <c r="CJ228" s="184"/>
      <c r="CK228" s="184"/>
      <c r="CL228" s="184"/>
      <c r="CM228" s="186"/>
    </row>
    <row r="229" spans="1:91" ht="21" hidden="1">
      <c r="A229" s="120">
        <v>23</v>
      </c>
      <c r="B229" s="220" t="s">
        <v>943</v>
      </c>
      <c r="C229" s="127" t="s">
        <v>522</v>
      </c>
      <c r="D229" s="184">
        <v>98850</v>
      </c>
      <c r="E229" s="184"/>
      <c r="F229" s="184"/>
      <c r="G229" s="184"/>
      <c r="H229" s="184"/>
      <c r="I229" s="184"/>
      <c r="J229" s="184"/>
      <c r="K229" s="184"/>
      <c r="L229" s="184"/>
      <c r="M229" s="184">
        <v>0</v>
      </c>
      <c r="N229" s="184"/>
      <c r="O229" s="184"/>
      <c r="P229" s="184"/>
      <c r="Q229" s="184"/>
      <c r="R229" s="184"/>
      <c r="S229" s="184"/>
      <c r="T229" s="184"/>
      <c r="U229" s="184"/>
      <c r="V229" s="184"/>
      <c r="W229" s="184"/>
      <c r="X229" s="184">
        <v>175800</v>
      </c>
      <c r="Y229" s="184"/>
      <c r="Z229" s="184"/>
      <c r="AA229" s="184"/>
      <c r="AB229" s="184"/>
      <c r="AC229" s="184"/>
      <c r="AD229" s="184"/>
      <c r="AE229" s="184"/>
      <c r="AF229" s="184"/>
      <c r="AG229" s="184"/>
      <c r="AH229" s="184"/>
      <c r="AI229" s="184"/>
      <c r="AJ229" s="184"/>
      <c r="AK229" s="184"/>
      <c r="AL229" s="184">
        <v>97750</v>
      </c>
      <c r="AM229" s="184"/>
      <c r="AN229" s="184"/>
      <c r="AO229" s="184"/>
      <c r="AP229" s="184"/>
      <c r="AQ229" s="184"/>
      <c r="AR229" s="184"/>
      <c r="AS229" s="184"/>
      <c r="AT229" s="184"/>
      <c r="AU229" s="184"/>
      <c r="AV229" s="184"/>
      <c r="AW229" s="184"/>
      <c r="AX229" s="184"/>
      <c r="AY229" s="184"/>
      <c r="AZ229" s="184"/>
      <c r="BA229" s="184"/>
      <c r="BB229" s="184">
        <v>4200</v>
      </c>
      <c r="BC229" s="184"/>
      <c r="BD229" s="184">
        <v>26920</v>
      </c>
      <c r="BE229" s="184"/>
      <c r="BF229" s="184"/>
      <c r="BG229" s="184"/>
      <c r="BH229" s="184">
        <v>17300</v>
      </c>
      <c r="BI229" s="184"/>
      <c r="BJ229" s="184"/>
      <c r="BK229" s="184"/>
      <c r="BL229" s="184"/>
      <c r="BM229" s="184">
        <v>36000</v>
      </c>
      <c r="BN229" s="184"/>
      <c r="BO229" s="184"/>
      <c r="BP229" s="184"/>
      <c r="BQ229" s="184"/>
      <c r="BR229" s="184"/>
      <c r="BS229" s="186"/>
      <c r="BT229" s="186">
        <v>72650</v>
      </c>
      <c r="BU229" s="184"/>
      <c r="BV229" s="186"/>
      <c r="BW229" s="184"/>
      <c r="BX229" s="186"/>
      <c r="BY229" s="186"/>
      <c r="BZ229" s="186"/>
      <c r="CA229" s="184">
        <v>2671.75</v>
      </c>
      <c r="CB229" s="186"/>
      <c r="CC229" s="186"/>
      <c r="CD229" s="186"/>
      <c r="CE229" s="186"/>
      <c r="CF229" s="186"/>
      <c r="CG229" s="186"/>
      <c r="CH229" s="186"/>
      <c r="CI229" s="184">
        <v>13200</v>
      </c>
      <c r="CJ229" s="186"/>
      <c r="CK229" s="186"/>
      <c r="CL229" s="186"/>
      <c r="CM229" s="186"/>
    </row>
    <row r="230" spans="1:91" ht="42" hidden="1">
      <c r="A230" s="120">
        <v>23</v>
      </c>
      <c r="B230" s="220" t="s">
        <v>944</v>
      </c>
      <c r="C230" s="127" t="s">
        <v>1259</v>
      </c>
      <c r="D230" s="184">
        <v>93690</v>
      </c>
      <c r="E230" s="184">
        <v>5500</v>
      </c>
      <c r="F230" s="184"/>
      <c r="G230" s="184"/>
      <c r="H230" s="184"/>
      <c r="I230" s="184"/>
      <c r="J230" s="184">
        <v>21387.5</v>
      </c>
      <c r="K230" s="184"/>
      <c r="L230" s="184"/>
      <c r="M230" s="184"/>
      <c r="N230" s="184"/>
      <c r="O230" s="184"/>
      <c r="P230" s="184">
        <v>34460</v>
      </c>
      <c r="Q230" s="184"/>
      <c r="R230" s="184"/>
      <c r="S230" s="184"/>
      <c r="T230" s="184"/>
      <c r="U230" s="184"/>
      <c r="V230" s="184"/>
      <c r="W230" s="184"/>
      <c r="X230" s="184">
        <v>14220</v>
      </c>
      <c r="Y230" s="184"/>
      <c r="Z230" s="184"/>
      <c r="AA230" s="184"/>
      <c r="AB230" s="184"/>
      <c r="AC230" s="184"/>
      <c r="AD230" s="184"/>
      <c r="AE230" s="184"/>
      <c r="AF230" s="184"/>
      <c r="AG230" s="184"/>
      <c r="AH230" s="184"/>
      <c r="AI230" s="184"/>
      <c r="AJ230" s="184"/>
      <c r="AK230" s="184"/>
      <c r="AL230" s="184">
        <v>198265</v>
      </c>
      <c r="AM230" s="184"/>
      <c r="AN230" s="184"/>
      <c r="AO230" s="184"/>
      <c r="AP230" s="184"/>
      <c r="AQ230" s="184"/>
      <c r="AR230" s="184"/>
      <c r="AS230" s="184"/>
      <c r="AT230" s="184"/>
      <c r="AU230" s="184"/>
      <c r="AV230" s="184"/>
      <c r="AW230" s="184"/>
      <c r="AX230" s="184"/>
      <c r="AY230" s="184"/>
      <c r="AZ230" s="184"/>
      <c r="BA230" s="184"/>
      <c r="BB230" s="184">
        <v>4520</v>
      </c>
      <c r="BC230" s="184"/>
      <c r="BD230" s="184">
        <v>93992</v>
      </c>
      <c r="BE230" s="184"/>
      <c r="BF230" s="184"/>
      <c r="BG230" s="184"/>
      <c r="BH230" s="184">
        <v>1300</v>
      </c>
      <c r="BI230" s="184"/>
      <c r="BJ230" s="184"/>
      <c r="BK230" s="184"/>
      <c r="BL230" s="184"/>
      <c r="BM230" s="184">
        <v>1060</v>
      </c>
      <c r="BN230" s="184"/>
      <c r="BO230" s="184"/>
      <c r="BP230" s="184"/>
      <c r="BQ230" s="184"/>
      <c r="BR230" s="184"/>
      <c r="BS230" s="186">
        <v>812877</v>
      </c>
      <c r="BT230" s="186"/>
      <c r="BU230" s="186"/>
      <c r="BV230" s="186">
        <v>1550</v>
      </c>
      <c r="BW230" s="186"/>
      <c r="BX230" s="186"/>
      <c r="BY230" s="186"/>
      <c r="BZ230" s="186"/>
      <c r="CA230" s="186"/>
      <c r="CB230" s="186"/>
      <c r="CC230" s="186"/>
      <c r="CD230" s="186"/>
      <c r="CE230" s="186"/>
      <c r="CF230" s="186"/>
      <c r="CG230" s="186"/>
      <c r="CH230" s="186"/>
      <c r="CI230" s="186"/>
      <c r="CJ230" s="186"/>
      <c r="CK230" s="186"/>
      <c r="CL230" s="186"/>
      <c r="CM230" s="186"/>
    </row>
    <row r="231" spans="1:91" ht="42" hidden="1">
      <c r="A231" s="120">
        <v>23</v>
      </c>
      <c r="B231" s="220" t="s">
        <v>945</v>
      </c>
      <c r="C231" s="127" t="s">
        <v>1260</v>
      </c>
      <c r="D231" s="184">
        <v>18514.52</v>
      </c>
      <c r="E231" s="184"/>
      <c r="F231" s="184"/>
      <c r="G231" s="184"/>
      <c r="H231" s="184"/>
      <c r="I231" s="184"/>
      <c r="J231" s="184"/>
      <c r="K231" s="184"/>
      <c r="L231" s="184"/>
      <c r="M231" s="184"/>
      <c r="N231" s="184"/>
      <c r="O231" s="184"/>
      <c r="P231" s="184"/>
      <c r="Q231" s="184"/>
      <c r="R231" s="184"/>
      <c r="S231" s="184"/>
      <c r="T231" s="184"/>
      <c r="U231" s="184"/>
      <c r="V231" s="184"/>
      <c r="W231" s="184"/>
      <c r="X231" s="184"/>
      <c r="Y231" s="184"/>
      <c r="Z231" s="184"/>
      <c r="AA231" s="184"/>
      <c r="AB231" s="184"/>
      <c r="AC231" s="184"/>
      <c r="AD231" s="184"/>
      <c r="AE231" s="184"/>
      <c r="AF231" s="184"/>
      <c r="AG231" s="184"/>
      <c r="AH231" s="184"/>
      <c r="AI231" s="184"/>
      <c r="AJ231" s="184"/>
      <c r="AK231" s="184"/>
      <c r="AL231" s="184"/>
      <c r="AM231" s="184"/>
      <c r="AN231" s="184"/>
      <c r="AO231" s="184"/>
      <c r="AP231" s="184"/>
      <c r="AQ231" s="184"/>
      <c r="AR231" s="184"/>
      <c r="AS231" s="184"/>
      <c r="AT231" s="184"/>
      <c r="AU231" s="184"/>
      <c r="AV231" s="184"/>
      <c r="AW231" s="184"/>
      <c r="AX231" s="184"/>
      <c r="AY231" s="184"/>
      <c r="AZ231" s="184"/>
      <c r="BA231" s="184"/>
      <c r="BB231" s="184"/>
      <c r="BC231" s="184"/>
      <c r="BD231" s="184"/>
      <c r="BE231" s="184"/>
      <c r="BF231" s="184"/>
      <c r="BG231" s="184"/>
      <c r="BH231" s="184"/>
      <c r="BI231" s="184"/>
      <c r="BJ231" s="184"/>
      <c r="BK231" s="184"/>
      <c r="BL231" s="184"/>
      <c r="BM231" s="184"/>
      <c r="BN231" s="184"/>
      <c r="BO231" s="184"/>
      <c r="BP231" s="184"/>
      <c r="BQ231" s="184"/>
      <c r="BR231" s="184"/>
      <c r="BS231" s="186"/>
      <c r="BT231" s="186"/>
      <c r="BU231" s="186"/>
      <c r="BV231" s="186"/>
      <c r="BW231" s="186"/>
      <c r="BX231" s="186"/>
      <c r="BY231" s="184"/>
      <c r="BZ231" s="184"/>
      <c r="CA231" s="186"/>
      <c r="CB231" s="184"/>
      <c r="CC231" s="184"/>
      <c r="CD231" s="186"/>
      <c r="CE231" s="186"/>
      <c r="CF231" s="186"/>
      <c r="CG231" s="186"/>
      <c r="CH231" s="186"/>
      <c r="CI231" s="184"/>
      <c r="CJ231" s="186"/>
      <c r="CK231" s="184"/>
      <c r="CL231" s="186"/>
      <c r="CM231" s="186"/>
    </row>
    <row r="232" spans="1:91" ht="42" hidden="1">
      <c r="A232" s="120">
        <v>23</v>
      </c>
      <c r="B232" s="220" t="s">
        <v>946</v>
      </c>
      <c r="C232" s="127" t="s">
        <v>1261</v>
      </c>
      <c r="D232" s="184"/>
      <c r="E232" s="184"/>
      <c r="F232" s="184"/>
      <c r="G232" s="184"/>
      <c r="H232" s="184"/>
      <c r="I232" s="184"/>
      <c r="J232" s="184"/>
      <c r="K232" s="184"/>
      <c r="L232" s="184"/>
      <c r="M232" s="184"/>
      <c r="N232" s="184"/>
      <c r="O232" s="184"/>
      <c r="P232" s="184"/>
      <c r="Q232" s="184"/>
      <c r="R232" s="184"/>
      <c r="S232" s="184"/>
      <c r="T232" s="184"/>
      <c r="U232" s="184"/>
      <c r="V232" s="184"/>
      <c r="W232" s="184"/>
      <c r="X232" s="184"/>
      <c r="Y232" s="184"/>
      <c r="Z232" s="184"/>
      <c r="AA232" s="184"/>
      <c r="AB232" s="184"/>
      <c r="AC232" s="184"/>
      <c r="AD232" s="184"/>
      <c r="AE232" s="184"/>
      <c r="AF232" s="184"/>
      <c r="AG232" s="184"/>
      <c r="AH232" s="184"/>
      <c r="AI232" s="184"/>
      <c r="AJ232" s="184"/>
      <c r="AK232" s="184"/>
      <c r="AL232" s="184"/>
      <c r="AM232" s="184"/>
      <c r="AN232" s="184"/>
      <c r="AO232" s="184"/>
      <c r="AP232" s="184"/>
      <c r="AQ232" s="184"/>
      <c r="AR232" s="184"/>
      <c r="AS232" s="184"/>
      <c r="AT232" s="184"/>
      <c r="AU232" s="184"/>
      <c r="AV232" s="184"/>
      <c r="AW232" s="184"/>
      <c r="AX232" s="184"/>
      <c r="AY232" s="184"/>
      <c r="AZ232" s="184"/>
      <c r="BA232" s="184"/>
      <c r="BB232" s="184"/>
      <c r="BC232" s="184"/>
      <c r="BD232" s="184"/>
      <c r="BE232" s="184"/>
      <c r="BF232" s="184"/>
      <c r="BG232" s="184"/>
      <c r="BH232" s="184"/>
      <c r="BI232" s="184"/>
      <c r="BJ232" s="184"/>
      <c r="BK232" s="184"/>
      <c r="BL232" s="184"/>
      <c r="BM232" s="184"/>
      <c r="BN232" s="184"/>
      <c r="BO232" s="184"/>
      <c r="BP232" s="184"/>
      <c r="BQ232" s="184"/>
      <c r="BR232" s="184"/>
      <c r="BS232" s="184"/>
      <c r="BT232" s="186"/>
      <c r="BU232" s="186"/>
      <c r="BV232" s="186"/>
      <c r="BW232" s="186"/>
      <c r="BX232" s="184"/>
      <c r="BY232" s="186"/>
      <c r="BZ232" s="186"/>
      <c r="CA232" s="186"/>
      <c r="CB232" s="184"/>
      <c r="CC232" s="186"/>
      <c r="CD232" s="184"/>
      <c r="CE232" s="184"/>
      <c r="CF232" s="184"/>
      <c r="CG232" s="184"/>
      <c r="CH232" s="186"/>
      <c r="CI232" s="186"/>
      <c r="CJ232" s="186"/>
      <c r="CK232" s="186"/>
      <c r="CL232" s="184"/>
      <c r="CM232" s="186"/>
    </row>
    <row r="233" spans="1:91" ht="42" hidden="1">
      <c r="A233" s="120">
        <v>23</v>
      </c>
      <c r="B233" s="220" t="s">
        <v>947</v>
      </c>
      <c r="C233" s="127" t="s">
        <v>1262</v>
      </c>
      <c r="D233" s="184">
        <v>9952</v>
      </c>
      <c r="E233" s="184"/>
      <c r="F233" s="184"/>
      <c r="G233" s="184"/>
      <c r="H233" s="184"/>
      <c r="I233" s="184"/>
      <c r="J233" s="184"/>
      <c r="K233" s="184"/>
      <c r="L233" s="184"/>
      <c r="M233" s="184"/>
      <c r="N233" s="184"/>
      <c r="O233" s="184"/>
      <c r="P233" s="184"/>
      <c r="Q233" s="184"/>
      <c r="R233" s="184"/>
      <c r="S233" s="184"/>
      <c r="T233" s="184"/>
      <c r="U233" s="184"/>
      <c r="V233" s="184"/>
      <c r="W233" s="184"/>
      <c r="X233" s="184"/>
      <c r="Y233" s="184"/>
      <c r="Z233" s="184"/>
      <c r="AA233" s="184"/>
      <c r="AB233" s="184"/>
      <c r="AC233" s="184"/>
      <c r="AD233" s="184"/>
      <c r="AE233" s="184"/>
      <c r="AF233" s="184"/>
      <c r="AG233" s="184"/>
      <c r="AH233" s="184"/>
      <c r="AI233" s="184"/>
      <c r="AJ233" s="184"/>
      <c r="AK233" s="184"/>
      <c r="AL233" s="184"/>
      <c r="AM233" s="184"/>
      <c r="AN233" s="184"/>
      <c r="AO233" s="184"/>
      <c r="AP233" s="184"/>
      <c r="AQ233" s="184"/>
      <c r="AR233" s="184"/>
      <c r="AS233" s="184"/>
      <c r="AT233" s="184"/>
      <c r="AU233" s="184"/>
      <c r="AV233" s="184"/>
      <c r="AW233" s="184"/>
      <c r="AX233" s="184"/>
      <c r="AY233" s="184"/>
      <c r="AZ233" s="184"/>
      <c r="BA233" s="184"/>
      <c r="BB233" s="184"/>
      <c r="BC233" s="184"/>
      <c r="BD233" s="184"/>
      <c r="BE233" s="184"/>
      <c r="BF233" s="184"/>
      <c r="BG233" s="184"/>
      <c r="BH233" s="184">
        <v>10000</v>
      </c>
      <c r="BI233" s="184"/>
      <c r="BJ233" s="184"/>
      <c r="BK233" s="184"/>
      <c r="BL233" s="184"/>
      <c r="BM233" s="184"/>
      <c r="BN233" s="184"/>
      <c r="BO233" s="184"/>
      <c r="BP233" s="184"/>
      <c r="BQ233" s="184"/>
      <c r="BR233" s="184"/>
      <c r="BS233" s="184">
        <v>24000</v>
      </c>
      <c r="BT233" s="184"/>
      <c r="BU233" s="184"/>
      <c r="BV233" s="184"/>
      <c r="BW233" s="186"/>
      <c r="BX233" s="184"/>
      <c r="BY233" s="184"/>
      <c r="BZ233" s="184"/>
      <c r="CA233" s="184"/>
      <c r="CB233" s="184"/>
      <c r="CC233" s="184"/>
      <c r="CD233" s="184"/>
      <c r="CE233" s="184"/>
      <c r="CF233" s="184"/>
      <c r="CG233" s="184"/>
      <c r="CH233" s="184"/>
      <c r="CI233" s="184"/>
      <c r="CJ233" s="184"/>
      <c r="CK233" s="184"/>
      <c r="CL233" s="184"/>
      <c r="CM233" s="184"/>
    </row>
    <row r="234" spans="1:91" ht="21" hidden="1">
      <c r="A234" s="120">
        <v>24</v>
      </c>
      <c r="B234" s="220" t="s">
        <v>948</v>
      </c>
      <c r="C234" s="127" t="s">
        <v>1263</v>
      </c>
      <c r="D234" s="184"/>
      <c r="E234" s="184"/>
      <c r="F234" s="184">
        <v>120000</v>
      </c>
      <c r="G234" s="184"/>
      <c r="H234" s="184"/>
      <c r="I234" s="184"/>
      <c r="J234" s="184"/>
      <c r="K234" s="184"/>
      <c r="L234" s="184"/>
      <c r="M234" s="184"/>
      <c r="N234" s="184">
        <v>80000</v>
      </c>
      <c r="O234" s="184"/>
      <c r="P234" s="184"/>
      <c r="Q234" s="184"/>
      <c r="R234" s="184"/>
      <c r="S234" s="184"/>
      <c r="T234" s="184"/>
      <c r="U234" s="184"/>
      <c r="V234" s="184"/>
      <c r="W234" s="184"/>
      <c r="X234" s="184"/>
      <c r="Y234" s="184"/>
      <c r="Z234" s="184"/>
      <c r="AA234" s="184"/>
      <c r="AB234" s="184"/>
      <c r="AC234" s="184"/>
      <c r="AD234" s="184"/>
      <c r="AE234" s="184"/>
      <c r="AF234" s="184"/>
      <c r="AG234" s="184"/>
      <c r="AH234" s="184"/>
      <c r="AI234" s="184"/>
      <c r="AJ234" s="184"/>
      <c r="AK234" s="184"/>
      <c r="AL234" s="184"/>
      <c r="AM234" s="184"/>
      <c r="AN234" s="184"/>
      <c r="AO234" s="184">
        <v>380000</v>
      </c>
      <c r="AP234" s="184"/>
      <c r="AQ234" s="184"/>
      <c r="AR234" s="184"/>
      <c r="AS234" s="184"/>
      <c r="AT234" s="184">
        <v>80000</v>
      </c>
      <c r="AU234" s="184">
        <v>80000</v>
      </c>
      <c r="AV234" s="184">
        <v>160000</v>
      </c>
      <c r="AW234" s="184"/>
      <c r="AX234" s="184"/>
      <c r="AY234" s="184"/>
      <c r="AZ234" s="184"/>
      <c r="BA234" s="184"/>
      <c r="BB234" s="184"/>
      <c r="BC234" s="184"/>
      <c r="BD234" s="184"/>
      <c r="BE234" s="184"/>
      <c r="BF234" s="184"/>
      <c r="BG234" s="184"/>
      <c r="BH234" s="184"/>
      <c r="BI234" s="184"/>
      <c r="BJ234" s="184"/>
      <c r="BK234" s="184"/>
      <c r="BL234" s="184"/>
      <c r="BM234" s="184"/>
      <c r="BN234" s="184"/>
      <c r="BO234" s="184"/>
      <c r="BP234" s="184"/>
      <c r="BQ234" s="184"/>
      <c r="BR234" s="184"/>
      <c r="BS234" s="186"/>
      <c r="BT234" s="184"/>
      <c r="BU234" s="184"/>
      <c r="BV234" s="184"/>
      <c r="BW234" s="184"/>
      <c r="BX234" s="184">
        <v>40000</v>
      </c>
      <c r="BY234" s="184"/>
      <c r="BZ234" s="184"/>
      <c r="CA234" s="186"/>
      <c r="CB234" s="184"/>
      <c r="CC234" s="184"/>
      <c r="CD234" s="184"/>
      <c r="CE234" s="184"/>
      <c r="CF234" s="184"/>
      <c r="CG234" s="186"/>
      <c r="CH234" s="184"/>
      <c r="CI234" s="184">
        <v>120000</v>
      </c>
      <c r="CJ234" s="184"/>
      <c r="CK234" s="184"/>
      <c r="CL234" s="184"/>
      <c r="CM234" s="184"/>
    </row>
    <row r="235" spans="1:91" ht="21" hidden="1">
      <c r="A235" s="120">
        <v>24</v>
      </c>
      <c r="B235" s="220" t="s">
        <v>949</v>
      </c>
      <c r="C235" s="127" t="s">
        <v>1264</v>
      </c>
      <c r="D235" s="184"/>
      <c r="E235" s="184"/>
      <c r="F235" s="184"/>
      <c r="G235" s="184"/>
      <c r="H235" s="184"/>
      <c r="I235" s="184"/>
      <c r="J235" s="184"/>
      <c r="K235" s="184"/>
      <c r="L235" s="184"/>
      <c r="M235" s="184"/>
      <c r="N235" s="184"/>
      <c r="O235" s="184"/>
      <c r="P235" s="184">
        <v>7000</v>
      </c>
      <c r="Q235" s="184"/>
      <c r="R235" s="184"/>
      <c r="S235" s="184"/>
      <c r="T235" s="184"/>
      <c r="U235" s="184"/>
      <c r="V235" s="184"/>
      <c r="W235" s="184"/>
      <c r="X235" s="184"/>
      <c r="Y235" s="184"/>
      <c r="Z235" s="184"/>
      <c r="AA235" s="184"/>
      <c r="AB235" s="184"/>
      <c r="AC235" s="184"/>
      <c r="AD235" s="184"/>
      <c r="AE235" s="184"/>
      <c r="AF235" s="184"/>
      <c r="AG235" s="184"/>
      <c r="AH235" s="184">
        <v>5000</v>
      </c>
      <c r="AI235" s="184"/>
      <c r="AJ235" s="184"/>
      <c r="AK235" s="184"/>
      <c r="AL235" s="184">
        <v>94976</v>
      </c>
      <c r="AM235" s="184"/>
      <c r="AN235" s="184">
        <v>4140</v>
      </c>
      <c r="AO235" s="184">
        <v>21600</v>
      </c>
      <c r="AP235" s="184"/>
      <c r="AQ235" s="184">
        <v>17756</v>
      </c>
      <c r="AR235" s="184"/>
      <c r="AS235" s="184"/>
      <c r="AT235" s="184">
        <v>16540</v>
      </c>
      <c r="AU235" s="184"/>
      <c r="AV235" s="184"/>
      <c r="AW235" s="184"/>
      <c r="AX235" s="184">
        <v>17376</v>
      </c>
      <c r="AY235" s="184">
        <v>20174.53</v>
      </c>
      <c r="AZ235" s="184"/>
      <c r="BA235" s="184"/>
      <c r="BB235" s="184">
        <v>6130</v>
      </c>
      <c r="BC235" s="184">
        <v>12368</v>
      </c>
      <c r="BD235" s="184"/>
      <c r="BE235" s="184">
        <v>121000</v>
      </c>
      <c r="BF235" s="184"/>
      <c r="BG235" s="184"/>
      <c r="BH235" s="184">
        <v>2700</v>
      </c>
      <c r="BI235" s="184"/>
      <c r="BJ235" s="184"/>
      <c r="BK235" s="184"/>
      <c r="BL235" s="184"/>
      <c r="BM235" s="184"/>
      <c r="BN235" s="184"/>
      <c r="BO235" s="184"/>
      <c r="BP235" s="184"/>
      <c r="BQ235" s="184"/>
      <c r="BR235" s="184"/>
      <c r="BS235" s="184">
        <v>7796</v>
      </c>
      <c r="BT235" s="184">
        <v>7760</v>
      </c>
      <c r="BU235" s="186"/>
      <c r="BV235" s="184">
        <v>50000</v>
      </c>
      <c r="BW235" s="184"/>
      <c r="BX235" s="184"/>
      <c r="BY235" s="186">
        <v>85000</v>
      </c>
      <c r="BZ235" s="184"/>
      <c r="CA235" s="184"/>
      <c r="CB235" s="184"/>
      <c r="CC235" s="184"/>
      <c r="CD235" s="184"/>
      <c r="CE235" s="184"/>
      <c r="CF235" s="186"/>
      <c r="CG235" s="184">
        <v>6800</v>
      </c>
      <c r="CH235" s="184"/>
      <c r="CI235" s="184"/>
      <c r="CJ235" s="184"/>
      <c r="CK235" s="184">
        <v>8400</v>
      </c>
      <c r="CL235" s="184"/>
      <c r="CM235" s="184"/>
    </row>
    <row r="236" spans="1:91" ht="21" hidden="1">
      <c r="A236" s="120">
        <v>24</v>
      </c>
      <c r="B236" s="220" t="s">
        <v>950</v>
      </c>
      <c r="C236" s="127" t="s">
        <v>529</v>
      </c>
      <c r="D236" s="184">
        <v>826099</v>
      </c>
      <c r="E236" s="184">
        <v>196800</v>
      </c>
      <c r="F236" s="184">
        <v>264697.27</v>
      </c>
      <c r="G236" s="184">
        <v>184213</v>
      </c>
      <c r="H236" s="184">
        <v>22512</v>
      </c>
      <c r="I236" s="184">
        <v>92600</v>
      </c>
      <c r="J236" s="184">
        <v>128164</v>
      </c>
      <c r="K236" s="184">
        <v>715052.2</v>
      </c>
      <c r="L236" s="184">
        <v>127772</v>
      </c>
      <c r="M236" s="184"/>
      <c r="N236" s="184">
        <v>496070</v>
      </c>
      <c r="O236" s="184">
        <v>75800</v>
      </c>
      <c r="P236" s="184">
        <v>2124261</v>
      </c>
      <c r="Q236" s="184">
        <v>285513.71000000002</v>
      </c>
      <c r="R236" s="184">
        <v>820161.52</v>
      </c>
      <c r="S236" s="184">
        <v>36000</v>
      </c>
      <c r="T236" s="184">
        <v>146006.29999999999</v>
      </c>
      <c r="U236" s="184">
        <v>249331.91</v>
      </c>
      <c r="V236" s="184">
        <v>359961.14</v>
      </c>
      <c r="W236" s="184">
        <v>95496</v>
      </c>
      <c r="X236" s="184">
        <v>3279302.07</v>
      </c>
      <c r="Y236" s="184">
        <v>482685.61</v>
      </c>
      <c r="Z236" s="184">
        <v>156200</v>
      </c>
      <c r="AA236" s="184">
        <v>689208.96</v>
      </c>
      <c r="AB236" s="184">
        <v>157032</v>
      </c>
      <c r="AC236" s="184">
        <v>374352</v>
      </c>
      <c r="AD236" s="184">
        <v>342787.6</v>
      </c>
      <c r="AE236" s="184">
        <v>391615.14</v>
      </c>
      <c r="AF236" s="184"/>
      <c r="AG236" s="184">
        <v>91700</v>
      </c>
      <c r="AH236" s="184">
        <v>280958</v>
      </c>
      <c r="AI236" s="184">
        <v>627819.42000000004</v>
      </c>
      <c r="AJ236" s="184">
        <v>248162.61</v>
      </c>
      <c r="AK236" s="184">
        <v>676855.41</v>
      </c>
      <c r="AL236" s="184">
        <v>4752619.6399999997</v>
      </c>
      <c r="AM236" s="184">
        <v>590625.21</v>
      </c>
      <c r="AN236" s="184">
        <v>234217</v>
      </c>
      <c r="AO236" s="184">
        <v>1021103.15</v>
      </c>
      <c r="AP236" s="184">
        <v>546082.73</v>
      </c>
      <c r="AQ236" s="184">
        <v>337889</v>
      </c>
      <c r="AR236" s="184">
        <v>199047.51</v>
      </c>
      <c r="AS236" s="184"/>
      <c r="AT236" s="184">
        <v>661255</v>
      </c>
      <c r="AU236" s="184">
        <v>582443.24</v>
      </c>
      <c r="AV236" s="184">
        <v>337313</v>
      </c>
      <c r="AW236" s="184">
        <v>16300</v>
      </c>
      <c r="AX236" s="184">
        <v>156375.84</v>
      </c>
      <c r="AY236" s="184">
        <v>217532</v>
      </c>
      <c r="AZ236" s="184">
        <v>417307.5</v>
      </c>
      <c r="BA236" s="184">
        <v>230058</v>
      </c>
      <c r="BB236" s="184">
        <v>2257298.9900000002</v>
      </c>
      <c r="BC236" s="184">
        <v>342412.79999999999</v>
      </c>
      <c r="BD236" s="184">
        <v>3558991.25</v>
      </c>
      <c r="BE236" s="184">
        <v>333024</v>
      </c>
      <c r="BF236" s="184">
        <v>49956</v>
      </c>
      <c r="BG236" s="184">
        <v>430868.47</v>
      </c>
      <c r="BH236" s="184">
        <v>604840</v>
      </c>
      <c r="BI236" s="184">
        <v>38888</v>
      </c>
      <c r="BJ236" s="184">
        <v>33416</v>
      </c>
      <c r="BK236" s="184">
        <v>130566</v>
      </c>
      <c r="BL236" s="184">
        <v>298117.51</v>
      </c>
      <c r="BM236" s="184">
        <v>1853233.3</v>
      </c>
      <c r="BN236" s="184">
        <v>312342.98</v>
      </c>
      <c r="BO236" s="184">
        <v>701206.31</v>
      </c>
      <c r="BP236" s="184">
        <v>443978.13</v>
      </c>
      <c r="BQ236" s="184">
        <v>147775</v>
      </c>
      <c r="BR236" s="184">
        <v>551080.66</v>
      </c>
      <c r="BS236" s="186">
        <v>10783363.529999999</v>
      </c>
      <c r="BT236" s="186">
        <v>245201</v>
      </c>
      <c r="BU236" s="186">
        <v>300622.59999999998</v>
      </c>
      <c r="BV236" s="186">
        <v>2514770.4700000002</v>
      </c>
      <c r="BW236" s="184">
        <v>37500</v>
      </c>
      <c r="BX236" s="186">
        <v>122285.8</v>
      </c>
      <c r="BY236" s="186">
        <v>1147683.05</v>
      </c>
      <c r="BZ236" s="186">
        <v>183270</v>
      </c>
      <c r="CA236" s="186">
        <v>273574.40999999997</v>
      </c>
      <c r="CB236" s="186">
        <v>314803.40999999997</v>
      </c>
      <c r="CC236" s="186">
        <v>334972.82</v>
      </c>
      <c r="CD236" s="184">
        <v>93521.73</v>
      </c>
      <c r="CE236" s="184">
        <v>383468.36</v>
      </c>
      <c r="CF236" s="184">
        <v>948475.92</v>
      </c>
      <c r="CG236" s="184">
        <v>44508</v>
      </c>
      <c r="CH236" s="184">
        <v>147428</v>
      </c>
      <c r="CI236" s="184">
        <v>327360.48</v>
      </c>
      <c r="CJ236" s="186">
        <v>64577.06</v>
      </c>
      <c r="CK236" s="184">
        <v>835160.87</v>
      </c>
      <c r="CL236" s="186">
        <v>487156.55</v>
      </c>
      <c r="CM236" s="184">
        <v>106487</v>
      </c>
    </row>
    <row r="237" spans="1:91" ht="21" hidden="1">
      <c r="A237" s="120">
        <v>24</v>
      </c>
      <c r="B237" s="220" t="s">
        <v>951</v>
      </c>
      <c r="C237" s="141" t="s">
        <v>1265</v>
      </c>
      <c r="D237" s="184"/>
      <c r="E237" s="184"/>
      <c r="F237" s="184"/>
      <c r="G237" s="184"/>
      <c r="H237" s="184"/>
      <c r="I237" s="184"/>
      <c r="J237" s="184"/>
      <c r="K237" s="184"/>
      <c r="L237" s="184"/>
      <c r="M237" s="184"/>
      <c r="N237" s="184"/>
      <c r="O237" s="184"/>
      <c r="P237" s="184"/>
      <c r="Q237" s="184"/>
      <c r="R237" s="184"/>
      <c r="S237" s="184"/>
      <c r="T237" s="184"/>
      <c r="U237" s="184"/>
      <c r="V237" s="184"/>
      <c r="W237" s="184"/>
      <c r="X237" s="184"/>
      <c r="Y237" s="184"/>
      <c r="Z237" s="184"/>
      <c r="AA237" s="184"/>
      <c r="AB237" s="184"/>
      <c r="AC237" s="184"/>
      <c r="AD237" s="184"/>
      <c r="AE237" s="184"/>
      <c r="AF237" s="184"/>
      <c r="AG237" s="184"/>
      <c r="AH237" s="184"/>
      <c r="AI237" s="184"/>
      <c r="AJ237" s="184"/>
      <c r="AK237" s="184"/>
      <c r="AL237" s="184"/>
      <c r="AM237" s="184"/>
      <c r="AN237" s="184"/>
      <c r="AO237" s="184"/>
      <c r="AP237" s="184"/>
      <c r="AQ237" s="184"/>
      <c r="AR237" s="184"/>
      <c r="AS237" s="184"/>
      <c r="AT237" s="184"/>
      <c r="AU237" s="184">
        <v>396900</v>
      </c>
      <c r="AV237" s="184"/>
      <c r="AW237" s="184"/>
      <c r="AX237" s="184"/>
      <c r="AY237" s="184"/>
      <c r="AZ237" s="184"/>
      <c r="BA237" s="184"/>
      <c r="BB237" s="184"/>
      <c r="BC237" s="184"/>
      <c r="BD237" s="184"/>
      <c r="BE237" s="184"/>
      <c r="BF237" s="184"/>
      <c r="BG237" s="184"/>
      <c r="BH237" s="184"/>
      <c r="BI237" s="184"/>
      <c r="BJ237" s="184"/>
      <c r="BK237" s="184"/>
      <c r="BL237" s="184"/>
      <c r="BM237" s="184">
        <v>35600</v>
      </c>
      <c r="BN237" s="184"/>
      <c r="BO237" s="184"/>
      <c r="BP237" s="184"/>
      <c r="BQ237" s="184"/>
      <c r="BR237" s="184"/>
      <c r="BS237" s="184"/>
      <c r="BT237" s="184"/>
      <c r="BU237" s="184"/>
      <c r="BV237" s="186"/>
      <c r="BW237" s="184"/>
      <c r="BX237" s="184"/>
      <c r="BY237" s="184"/>
      <c r="BZ237" s="184"/>
      <c r="CA237" s="184"/>
      <c r="CB237" s="184"/>
      <c r="CC237" s="184"/>
      <c r="CD237" s="184"/>
      <c r="CE237" s="184"/>
      <c r="CF237" s="184"/>
      <c r="CG237" s="184"/>
      <c r="CH237" s="184"/>
      <c r="CI237" s="184"/>
      <c r="CJ237" s="184"/>
      <c r="CK237" s="184"/>
      <c r="CL237" s="184"/>
      <c r="CM237" s="184"/>
    </row>
    <row r="238" spans="1:91" ht="21" hidden="1">
      <c r="A238" s="120">
        <v>24</v>
      </c>
      <c r="B238" s="220" t="s">
        <v>952</v>
      </c>
      <c r="C238" s="141" t="s">
        <v>1266</v>
      </c>
      <c r="D238" s="184"/>
      <c r="E238" s="184"/>
      <c r="F238" s="184"/>
      <c r="G238" s="184"/>
      <c r="H238" s="184"/>
      <c r="I238" s="184"/>
      <c r="J238" s="184"/>
      <c r="K238" s="184"/>
      <c r="L238" s="184"/>
      <c r="M238" s="184"/>
      <c r="N238" s="184"/>
      <c r="O238" s="184"/>
      <c r="P238" s="184"/>
      <c r="Q238" s="184"/>
      <c r="R238" s="184"/>
      <c r="S238" s="184"/>
      <c r="T238" s="184"/>
      <c r="U238" s="184"/>
      <c r="V238" s="184">
        <v>26240.17</v>
      </c>
      <c r="W238" s="184"/>
      <c r="X238" s="184"/>
      <c r="Y238" s="184"/>
      <c r="Z238" s="184"/>
      <c r="AA238" s="184"/>
      <c r="AB238" s="184"/>
      <c r="AC238" s="184"/>
      <c r="AD238" s="184"/>
      <c r="AE238" s="184"/>
      <c r="AF238" s="184"/>
      <c r="AG238" s="184"/>
      <c r="AH238" s="184">
        <v>18550</v>
      </c>
      <c r="AI238" s="184"/>
      <c r="AJ238" s="184"/>
      <c r="AK238" s="184"/>
      <c r="AL238" s="184"/>
      <c r="AM238" s="184"/>
      <c r="AN238" s="184"/>
      <c r="AO238" s="184"/>
      <c r="AP238" s="184"/>
      <c r="AQ238" s="184"/>
      <c r="AR238" s="184"/>
      <c r="AS238" s="184">
        <v>65000</v>
      </c>
      <c r="AT238" s="184"/>
      <c r="AU238" s="184"/>
      <c r="AV238" s="184"/>
      <c r="AW238" s="184"/>
      <c r="AX238" s="184"/>
      <c r="AY238" s="184"/>
      <c r="AZ238" s="184"/>
      <c r="BA238" s="184"/>
      <c r="BB238" s="184">
        <v>550</v>
      </c>
      <c r="BC238" s="184"/>
      <c r="BD238" s="184"/>
      <c r="BE238" s="184">
        <v>3100</v>
      </c>
      <c r="BF238" s="184"/>
      <c r="BG238" s="184"/>
      <c r="BH238" s="184"/>
      <c r="BI238" s="184"/>
      <c r="BJ238" s="184"/>
      <c r="BK238" s="184"/>
      <c r="BL238" s="184"/>
      <c r="BM238" s="184"/>
      <c r="BN238" s="184"/>
      <c r="BO238" s="184"/>
      <c r="BP238" s="184"/>
      <c r="BQ238" s="184"/>
      <c r="BR238" s="184"/>
      <c r="BS238" s="184"/>
      <c r="BT238" s="184"/>
      <c r="BU238" s="184">
        <v>7000</v>
      </c>
      <c r="BV238" s="184"/>
      <c r="BW238" s="184">
        <v>6500</v>
      </c>
      <c r="BX238" s="184"/>
      <c r="BY238" s="184"/>
      <c r="BZ238" s="184"/>
      <c r="CA238" s="184"/>
      <c r="CB238" s="184"/>
      <c r="CC238" s="184"/>
      <c r="CD238" s="184"/>
      <c r="CE238" s="184"/>
      <c r="CF238" s="184"/>
      <c r="CG238" s="184"/>
      <c r="CH238" s="184"/>
      <c r="CI238" s="184">
        <v>18000</v>
      </c>
      <c r="CJ238" s="184"/>
      <c r="CK238" s="184"/>
      <c r="CL238" s="184"/>
      <c r="CM238" s="184"/>
    </row>
    <row r="239" spans="1:91" ht="21" hidden="1">
      <c r="A239" s="120">
        <v>24</v>
      </c>
      <c r="B239" s="220" t="s">
        <v>953</v>
      </c>
      <c r="C239" s="141" t="s">
        <v>1267</v>
      </c>
      <c r="D239" s="184"/>
      <c r="E239" s="184"/>
      <c r="F239" s="184"/>
      <c r="G239" s="184"/>
      <c r="H239" s="184"/>
      <c r="I239" s="184"/>
      <c r="J239" s="184"/>
      <c r="K239" s="184"/>
      <c r="L239" s="184"/>
      <c r="M239" s="184"/>
      <c r="N239" s="184"/>
      <c r="O239" s="184"/>
      <c r="P239" s="184"/>
      <c r="Q239" s="184"/>
      <c r="R239" s="184"/>
      <c r="S239" s="184"/>
      <c r="T239" s="184"/>
      <c r="U239" s="184"/>
      <c r="V239" s="184"/>
      <c r="W239" s="184"/>
      <c r="X239" s="184"/>
      <c r="Y239" s="184"/>
      <c r="Z239" s="184"/>
      <c r="AA239" s="184"/>
      <c r="AB239" s="184"/>
      <c r="AC239" s="184"/>
      <c r="AD239" s="184"/>
      <c r="AE239" s="184"/>
      <c r="AF239" s="184"/>
      <c r="AG239" s="184"/>
      <c r="AH239" s="184"/>
      <c r="AI239" s="184"/>
      <c r="AJ239" s="184"/>
      <c r="AK239" s="184"/>
      <c r="AL239" s="184"/>
      <c r="AM239" s="184"/>
      <c r="AN239" s="184"/>
      <c r="AO239" s="184"/>
      <c r="AP239" s="184"/>
      <c r="AQ239" s="184"/>
      <c r="AR239" s="184"/>
      <c r="AS239" s="184">
        <v>800</v>
      </c>
      <c r="AT239" s="184"/>
      <c r="AU239" s="184">
        <v>800</v>
      </c>
      <c r="AV239" s="184"/>
      <c r="AW239" s="184"/>
      <c r="AX239" s="184"/>
      <c r="AY239" s="184"/>
      <c r="AZ239" s="184"/>
      <c r="BA239" s="184">
        <v>3200</v>
      </c>
      <c r="BB239" s="184"/>
      <c r="BC239" s="184">
        <v>4320</v>
      </c>
      <c r="BD239" s="184"/>
      <c r="BE239" s="184"/>
      <c r="BF239" s="184"/>
      <c r="BG239" s="184"/>
      <c r="BH239" s="184"/>
      <c r="BI239" s="184"/>
      <c r="BJ239" s="184"/>
      <c r="BK239" s="184"/>
      <c r="BL239" s="184"/>
      <c r="BM239" s="184">
        <v>3440</v>
      </c>
      <c r="BN239" s="184"/>
      <c r="BO239" s="184"/>
      <c r="BP239" s="184"/>
      <c r="BQ239" s="184"/>
      <c r="BR239" s="184"/>
      <c r="BS239" s="186">
        <v>2400</v>
      </c>
      <c r="BT239" s="186"/>
      <c r="BU239" s="184"/>
      <c r="BV239" s="186"/>
      <c r="BW239" s="184"/>
      <c r="BX239" s="184"/>
      <c r="BY239" s="186"/>
      <c r="BZ239" s="186"/>
      <c r="CA239" s="184"/>
      <c r="CB239" s="184"/>
      <c r="CC239" s="184"/>
      <c r="CD239" s="186"/>
      <c r="CE239" s="184"/>
      <c r="CF239" s="186"/>
      <c r="CG239" s="184"/>
      <c r="CH239" s="184"/>
      <c r="CI239" s="184"/>
      <c r="CJ239" s="184"/>
      <c r="CK239" s="186"/>
      <c r="CL239" s="186"/>
      <c r="CM239" s="186"/>
    </row>
    <row r="240" spans="1:91" ht="21" hidden="1">
      <c r="A240" s="120">
        <v>24</v>
      </c>
      <c r="B240" s="220" t="s">
        <v>954</v>
      </c>
      <c r="C240" s="141" t="s">
        <v>1268</v>
      </c>
      <c r="D240" s="184">
        <v>222900</v>
      </c>
      <c r="E240" s="184">
        <v>54280</v>
      </c>
      <c r="F240" s="184">
        <v>27400</v>
      </c>
      <c r="G240" s="184">
        <v>37640</v>
      </c>
      <c r="H240" s="184">
        <v>20220</v>
      </c>
      <c r="I240" s="184">
        <v>42227</v>
      </c>
      <c r="J240" s="184">
        <v>70490</v>
      </c>
      <c r="K240" s="184">
        <v>32796</v>
      </c>
      <c r="L240" s="184">
        <v>24600</v>
      </c>
      <c r="M240" s="184">
        <v>77920</v>
      </c>
      <c r="N240" s="184">
        <v>162050</v>
      </c>
      <c r="O240" s="184">
        <v>12560</v>
      </c>
      <c r="P240" s="184">
        <v>150480</v>
      </c>
      <c r="Q240" s="184">
        <v>3680</v>
      </c>
      <c r="R240" s="184">
        <v>19710</v>
      </c>
      <c r="S240" s="184">
        <v>89200</v>
      </c>
      <c r="T240" s="184">
        <v>89234.96</v>
      </c>
      <c r="U240" s="184">
        <v>880</v>
      </c>
      <c r="V240" s="184"/>
      <c r="W240" s="184">
        <v>26636</v>
      </c>
      <c r="X240" s="184">
        <v>446020</v>
      </c>
      <c r="Y240" s="184"/>
      <c r="Z240" s="184">
        <v>136120</v>
      </c>
      <c r="AA240" s="184">
        <v>24460</v>
      </c>
      <c r="AB240" s="184"/>
      <c r="AC240" s="184"/>
      <c r="AD240" s="184">
        <v>26650</v>
      </c>
      <c r="AE240" s="184">
        <v>240</v>
      </c>
      <c r="AF240" s="184">
        <v>7500</v>
      </c>
      <c r="AG240" s="184">
        <v>40320</v>
      </c>
      <c r="AH240" s="184">
        <v>110260</v>
      </c>
      <c r="AI240" s="184">
        <v>3110</v>
      </c>
      <c r="AJ240" s="184">
        <v>20254</v>
      </c>
      <c r="AK240" s="184"/>
      <c r="AL240" s="184">
        <v>324074</v>
      </c>
      <c r="AM240" s="184"/>
      <c r="AN240" s="184">
        <v>120</v>
      </c>
      <c r="AO240" s="184"/>
      <c r="AP240" s="184"/>
      <c r="AQ240" s="184"/>
      <c r="AR240" s="184"/>
      <c r="AS240" s="184">
        <v>525740</v>
      </c>
      <c r="AT240" s="184"/>
      <c r="AU240" s="184">
        <v>24360</v>
      </c>
      <c r="AV240" s="184">
        <v>2400</v>
      </c>
      <c r="AW240" s="184">
        <v>44530</v>
      </c>
      <c r="AX240" s="184"/>
      <c r="AY240" s="184">
        <v>4800</v>
      </c>
      <c r="AZ240" s="184">
        <v>35440</v>
      </c>
      <c r="BA240" s="184">
        <v>2160</v>
      </c>
      <c r="BB240" s="184"/>
      <c r="BC240" s="184">
        <v>25440</v>
      </c>
      <c r="BD240" s="184">
        <v>100970</v>
      </c>
      <c r="BE240" s="184">
        <v>161196</v>
      </c>
      <c r="BF240" s="184">
        <v>8400</v>
      </c>
      <c r="BG240" s="184">
        <v>1740</v>
      </c>
      <c r="BH240" s="184">
        <v>237460</v>
      </c>
      <c r="BI240" s="184">
        <v>21160</v>
      </c>
      <c r="BJ240" s="184">
        <v>19688</v>
      </c>
      <c r="BK240" s="184">
        <v>53500</v>
      </c>
      <c r="BL240" s="184">
        <v>5520</v>
      </c>
      <c r="BM240" s="184">
        <v>103660</v>
      </c>
      <c r="BN240" s="184"/>
      <c r="BO240" s="184">
        <v>1440</v>
      </c>
      <c r="BP240" s="184"/>
      <c r="BQ240" s="184"/>
      <c r="BR240" s="184">
        <v>39200</v>
      </c>
      <c r="BS240" s="184">
        <v>148835</v>
      </c>
      <c r="BT240" s="184">
        <v>6960</v>
      </c>
      <c r="BU240" s="184"/>
      <c r="BV240" s="184"/>
      <c r="BW240" s="184">
        <v>26280</v>
      </c>
      <c r="BX240" s="184"/>
      <c r="BY240" s="184">
        <v>9920</v>
      </c>
      <c r="BZ240" s="184"/>
      <c r="CA240" s="184"/>
      <c r="CB240" s="184"/>
      <c r="CC240" s="184"/>
      <c r="CD240" s="184"/>
      <c r="CE240" s="184"/>
      <c r="CF240" s="184"/>
      <c r="CG240" s="184"/>
      <c r="CH240" s="184"/>
      <c r="CI240" s="184"/>
      <c r="CJ240" s="184"/>
      <c r="CK240" s="184"/>
      <c r="CL240" s="184">
        <v>720</v>
      </c>
      <c r="CM240" s="184"/>
    </row>
    <row r="241" spans="1:91" ht="21" hidden="1">
      <c r="A241" s="120">
        <v>24</v>
      </c>
      <c r="B241" s="220" t="s">
        <v>955</v>
      </c>
      <c r="C241" s="141" t="s">
        <v>1269</v>
      </c>
      <c r="D241" s="184"/>
      <c r="E241" s="184"/>
      <c r="F241" s="184"/>
      <c r="G241" s="184"/>
      <c r="H241" s="184"/>
      <c r="I241" s="184"/>
      <c r="J241" s="184"/>
      <c r="K241" s="184"/>
      <c r="L241" s="184"/>
      <c r="M241" s="184"/>
      <c r="N241" s="184"/>
      <c r="O241" s="184"/>
      <c r="P241" s="184"/>
      <c r="Q241" s="184"/>
      <c r="R241" s="184"/>
      <c r="S241" s="184"/>
      <c r="T241" s="184"/>
      <c r="U241" s="184"/>
      <c r="V241" s="184"/>
      <c r="W241" s="184"/>
      <c r="X241" s="184"/>
      <c r="Y241" s="184"/>
      <c r="Z241" s="184"/>
      <c r="AA241" s="184"/>
      <c r="AB241" s="184"/>
      <c r="AC241" s="184"/>
      <c r="AD241" s="184"/>
      <c r="AE241" s="184"/>
      <c r="AF241" s="184"/>
      <c r="AG241" s="184"/>
      <c r="AH241" s="184"/>
      <c r="AI241" s="184"/>
      <c r="AJ241" s="184"/>
      <c r="AK241" s="184"/>
      <c r="AL241" s="184"/>
      <c r="AM241" s="184"/>
      <c r="AN241" s="184"/>
      <c r="AO241" s="184"/>
      <c r="AP241" s="184"/>
      <c r="AQ241" s="184"/>
      <c r="AR241" s="184"/>
      <c r="AS241" s="184">
        <v>5000</v>
      </c>
      <c r="AT241" s="184"/>
      <c r="AU241" s="184">
        <v>2000</v>
      </c>
      <c r="AV241" s="184"/>
      <c r="AW241" s="184"/>
      <c r="AX241" s="184"/>
      <c r="AY241" s="184"/>
      <c r="AZ241" s="184"/>
      <c r="BA241" s="184">
        <v>8100</v>
      </c>
      <c r="BB241" s="184"/>
      <c r="BC241" s="184"/>
      <c r="BD241" s="184"/>
      <c r="BE241" s="184"/>
      <c r="BF241" s="184"/>
      <c r="BG241" s="184"/>
      <c r="BH241" s="184"/>
      <c r="BI241" s="184"/>
      <c r="BJ241" s="184"/>
      <c r="BK241" s="184"/>
      <c r="BL241" s="184"/>
      <c r="BM241" s="184"/>
      <c r="BN241" s="184"/>
      <c r="BO241" s="184"/>
      <c r="BP241" s="184"/>
      <c r="BQ241" s="184"/>
      <c r="BR241" s="184"/>
      <c r="BS241" s="184"/>
      <c r="BT241" s="184"/>
      <c r="BU241" s="184"/>
      <c r="BV241" s="184"/>
      <c r="BW241" s="184"/>
      <c r="BX241" s="184"/>
      <c r="BY241" s="186"/>
      <c r="BZ241" s="184"/>
      <c r="CA241" s="186"/>
      <c r="CB241" s="184"/>
      <c r="CC241" s="184"/>
      <c r="CD241" s="184"/>
      <c r="CE241" s="184"/>
      <c r="CF241" s="184"/>
      <c r="CG241" s="184"/>
      <c r="CH241" s="184"/>
      <c r="CI241" s="184"/>
      <c r="CJ241" s="184"/>
      <c r="CK241" s="184"/>
      <c r="CL241" s="184"/>
      <c r="CM241" s="184"/>
    </row>
    <row r="242" spans="1:91" ht="21" hidden="1">
      <c r="A242" s="120">
        <v>24</v>
      </c>
      <c r="B242" s="220" t="s">
        <v>956</v>
      </c>
      <c r="C242" s="141" t="s">
        <v>1270</v>
      </c>
      <c r="D242" s="184">
        <v>578777</v>
      </c>
      <c r="E242" s="184">
        <v>142970</v>
      </c>
      <c r="F242" s="184">
        <v>34340</v>
      </c>
      <c r="G242" s="184">
        <v>55512</v>
      </c>
      <c r="H242" s="184">
        <v>31461.1</v>
      </c>
      <c r="I242" s="184">
        <v>122537.2</v>
      </c>
      <c r="J242" s="184">
        <v>172607.14</v>
      </c>
      <c r="K242" s="184">
        <v>60639</v>
      </c>
      <c r="L242" s="184">
        <v>88801</v>
      </c>
      <c r="M242" s="184">
        <v>239720.24</v>
      </c>
      <c r="N242" s="184">
        <v>401449.26</v>
      </c>
      <c r="O242" s="184">
        <v>30396.48</v>
      </c>
      <c r="P242" s="184">
        <v>82385</v>
      </c>
      <c r="Q242" s="184"/>
      <c r="R242" s="184">
        <v>24480</v>
      </c>
      <c r="S242" s="184">
        <v>114709.31</v>
      </c>
      <c r="T242" s="184"/>
      <c r="U242" s="184"/>
      <c r="V242" s="184"/>
      <c r="W242" s="184">
        <v>39844</v>
      </c>
      <c r="X242" s="184">
        <v>623369.52</v>
      </c>
      <c r="Y242" s="184"/>
      <c r="Z242" s="184">
        <v>182383</v>
      </c>
      <c r="AA242" s="184">
        <v>63902</v>
      </c>
      <c r="AB242" s="184"/>
      <c r="AC242" s="184"/>
      <c r="AD242" s="184">
        <v>52202.5</v>
      </c>
      <c r="AE242" s="184"/>
      <c r="AF242" s="184">
        <v>27190.58</v>
      </c>
      <c r="AG242" s="184">
        <v>105734.91</v>
      </c>
      <c r="AH242" s="184">
        <v>85625</v>
      </c>
      <c r="AI242" s="184">
        <v>8499.82</v>
      </c>
      <c r="AJ242" s="184">
        <v>48317</v>
      </c>
      <c r="AK242" s="184"/>
      <c r="AL242" s="184">
        <v>391557.34</v>
      </c>
      <c r="AM242" s="184"/>
      <c r="AN242" s="184"/>
      <c r="AO242" s="184"/>
      <c r="AP242" s="184"/>
      <c r="AQ242" s="184"/>
      <c r="AR242" s="184"/>
      <c r="AS242" s="184">
        <v>992270.46</v>
      </c>
      <c r="AT242" s="184"/>
      <c r="AU242" s="184">
        <v>61170</v>
      </c>
      <c r="AV242" s="184">
        <v>14500</v>
      </c>
      <c r="AW242" s="184">
        <v>81568</v>
      </c>
      <c r="AX242" s="184"/>
      <c r="AY242" s="184">
        <v>13290</v>
      </c>
      <c r="AZ242" s="184">
        <v>54936.800000000003</v>
      </c>
      <c r="BA242" s="184"/>
      <c r="BB242" s="184"/>
      <c r="BC242" s="184"/>
      <c r="BD242" s="184">
        <v>100415</v>
      </c>
      <c r="BE242" s="184">
        <v>313239</v>
      </c>
      <c r="BF242" s="184">
        <v>18500</v>
      </c>
      <c r="BG242" s="184"/>
      <c r="BH242" s="184">
        <v>368834.54</v>
      </c>
      <c r="BI242" s="184">
        <v>40615</v>
      </c>
      <c r="BJ242" s="184">
        <v>24911.55</v>
      </c>
      <c r="BK242" s="184">
        <v>104224.45</v>
      </c>
      <c r="BL242" s="184">
        <v>7447</v>
      </c>
      <c r="BM242" s="184">
        <v>109727</v>
      </c>
      <c r="BN242" s="184"/>
      <c r="BO242" s="184">
        <v>1000</v>
      </c>
      <c r="BP242" s="184"/>
      <c r="BQ242" s="184"/>
      <c r="BR242" s="184">
        <v>122957</v>
      </c>
      <c r="BS242" s="184">
        <v>119012.54</v>
      </c>
      <c r="BT242" s="184">
        <v>9208</v>
      </c>
      <c r="BU242" s="184"/>
      <c r="BV242" s="186"/>
      <c r="BW242" s="184">
        <v>34510</v>
      </c>
      <c r="BX242" s="184"/>
      <c r="BY242" s="184">
        <v>11319</v>
      </c>
      <c r="BZ242" s="184"/>
      <c r="CA242" s="184"/>
      <c r="CB242" s="184"/>
      <c r="CC242" s="184"/>
      <c r="CD242" s="186"/>
      <c r="CE242" s="184"/>
      <c r="CF242" s="184"/>
      <c r="CG242" s="184"/>
      <c r="CH242" s="184"/>
      <c r="CI242" s="184"/>
      <c r="CJ242" s="184"/>
      <c r="CK242" s="184"/>
      <c r="CL242" s="184"/>
      <c r="CM242" s="184"/>
    </row>
    <row r="243" spans="1:91" ht="21" hidden="1">
      <c r="A243" s="120">
        <v>24</v>
      </c>
      <c r="B243" s="220" t="s">
        <v>957</v>
      </c>
      <c r="C243" s="141" t="s">
        <v>1271</v>
      </c>
      <c r="D243" s="184"/>
      <c r="E243" s="184"/>
      <c r="F243" s="184"/>
      <c r="G243" s="184"/>
      <c r="H243" s="184"/>
      <c r="I243" s="184"/>
      <c r="J243" s="184"/>
      <c r="K243" s="184"/>
      <c r="L243" s="184"/>
      <c r="M243" s="184"/>
      <c r="N243" s="184"/>
      <c r="O243" s="184"/>
      <c r="P243" s="184"/>
      <c r="Q243" s="184"/>
      <c r="R243" s="184"/>
      <c r="S243" s="184"/>
      <c r="T243" s="184"/>
      <c r="U243" s="184"/>
      <c r="V243" s="184"/>
      <c r="W243" s="184"/>
      <c r="X243" s="184"/>
      <c r="Y243" s="184"/>
      <c r="Z243" s="184"/>
      <c r="AA243" s="184"/>
      <c r="AB243" s="184"/>
      <c r="AC243" s="184"/>
      <c r="AD243" s="184"/>
      <c r="AE243" s="184"/>
      <c r="AF243" s="184"/>
      <c r="AG243" s="184"/>
      <c r="AH243" s="184"/>
      <c r="AI243" s="184"/>
      <c r="AJ243" s="184"/>
      <c r="AK243" s="184"/>
      <c r="AL243" s="184"/>
      <c r="AM243" s="184"/>
      <c r="AN243" s="184"/>
      <c r="AO243" s="184"/>
      <c r="AP243" s="184"/>
      <c r="AQ243" s="184"/>
      <c r="AR243" s="184"/>
      <c r="AS243" s="184">
        <v>983.2</v>
      </c>
      <c r="AT243" s="184"/>
      <c r="AU243" s="184">
        <v>1056</v>
      </c>
      <c r="AV243" s="184"/>
      <c r="AW243" s="184">
        <v>1120</v>
      </c>
      <c r="AX243" s="184"/>
      <c r="AY243" s="184"/>
      <c r="AZ243" s="184"/>
      <c r="BA243" s="184">
        <v>3170</v>
      </c>
      <c r="BB243" s="184"/>
      <c r="BC243" s="184"/>
      <c r="BD243" s="184"/>
      <c r="BE243" s="184"/>
      <c r="BF243" s="184"/>
      <c r="BG243" s="184"/>
      <c r="BH243" s="184"/>
      <c r="BI243" s="184"/>
      <c r="BJ243" s="184"/>
      <c r="BK243" s="184"/>
      <c r="BL243" s="184"/>
      <c r="BM243" s="184">
        <v>1654</v>
      </c>
      <c r="BN243" s="184"/>
      <c r="BO243" s="184"/>
      <c r="BP243" s="184"/>
      <c r="BQ243" s="184"/>
      <c r="BR243" s="184"/>
      <c r="BS243" s="184">
        <v>12230.83</v>
      </c>
      <c r="BT243" s="184"/>
      <c r="BU243" s="184"/>
      <c r="BV243" s="184"/>
      <c r="BW243" s="184"/>
      <c r="BX243" s="184"/>
      <c r="BY243" s="184"/>
      <c r="BZ243" s="184"/>
      <c r="CA243" s="184"/>
      <c r="CB243" s="184"/>
      <c r="CC243" s="184"/>
      <c r="CD243" s="184"/>
      <c r="CE243" s="184"/>
      <c r="CF243" s="184"/>
      <c r="CG243" s="184"/>
      <c r="CH243" s="184"/>
      <c r="CI243" s="184"/>
      <c r="CJ243" s="184"/>
      <c r="CK243" s="184"/>
      <c r="CL243" s="184"/>
      <c r="CM243" s="184"/>
    </row>
    <row r="244" spans="1:91" ht="21" hidden="1">
      <c r="A244" s="120">
        <v>24</v>
      </c>
      <c r="B244" s="220" t="s">
        <v>958</v>
      </c>
      <c r="C244" s="141" t="s">
        <v>1272</v>
      </c>
      <c r="D244" s="184">
        <v>657823.89</v>
      </c>
      <c r="E244" s="184">
        <v>131108.38</v>
      </c>
      <c r="F244" s="184">
        <v>64450</v>
      </c>
      <c r="G244" s="184">
        <v>67901</v>
      </c>
      <c r="H244" s="184">
        <v>23678</v>
      </c>
      <c r="I244" s="184">
        <v>89928.67</v>
      </c>
      <c r="J244" s="184">
        <v>131072.99</v>
      </c>
      <c r="K244" s="184">
        <v>111719</v>
      </c>
      <c r="L244" s="184">
        <v>59754</v>
      </c>
      <c r="M244" s="184">
        <v>391251.28</v>
      </c>
      <c r="N244" s="184">
        <v>336180.66</v>
      </c>
      <c r="O244" s="184">
        <v>47890.43</v>
      </c>
      <c r="P244" s="184">
        <v>187005</v>
      </c>
      <c r="Q244" s="184"/>
      <c r="R244" s="184">
        <v>19468</v>
      </c>
      <c r="S244" s="184">
        <v>45547.28</v>
      </c>
      <c r="T244" s="184"/>
      <c r="U244" s="184">
        <v>4620</v>
      </c>
      <c r="V244" s="184"/>
      <c r="W244" s="184">
        <v>51109</v>
      </c>
      <c r="X244" s="184">
        <v>413917.7</v>
      </c>
      <c r="Y244" s="184">
        <v>480</v>
      </c>
      <c r="Z244" s="184">
        <v>88839.91</v>
      </c>
      <c r="AA244" s="184">
        <v>81528.259999999995</v>
      </c>
      <c r="AB244" s="184">
        <v>112955.55</v>
      </c>
      <c r="AC244" s="184">
        <v>6408</v>
      </c>
      <c r="AD244" s="184">
        <v>25021.040000000001</v>
      </c>
      <c r="AE244" s="184"/>
      <c r="AF244" s="184">
        <v>33338</v>
      </c>
      <c r="AG244" s="184">
        <v>78635.48</v>
      </c>
      <c r="AH244" s="184">
        <v>72179.42</v>
      </c>
      <c r="AI244" s="184">
        <v>10000</v>
      </c>
      <c r="AJ244" s="184">
        <v>47126.559999999998</v>
      </c>
      <c r="AK244" s="184">
        <v>4948</v>
      </c>
      <c r="AL244" s="184">
        <v>499802.92</v>
      </c>
      <c r="AM244" s="184"/>
      <c r="AN244" s="184"/>
      <c r="AO244" s="184"/>
      <c r="AP244" s="184"/>
      <c r="AQ244" s="184"/>
      <c r="AR244" s="184"/>
      <c r="AS244" s="184">
        <v>1559221.28</v>
      </c>
      <c r="AT244" s="184"/>
      <c r="AU244" s="184">
        <v>82894.62</v>
      </c>
      <c r="AV244" s="184">
        <v>6070</v>
      </c>
      <c r="AW244" s="184">
        <v>160086</v>
      </c>
      <c r="AX244" s="184"/>
      <c r="AY244" s="184">
        <v>26280</v>
      </c>
      <c r="AZ244" s="184">
        <v>47646</v>
      </c>
      <c r="BA244" s="184">
        <v>500</v>
      </c>
      <c r="BB244" s="184"/>
      <c r="BC244" s="184">
        <v>5232</v>
      </c>
      <c r="BD244" s="184">
        <v>165199.53</v>
      </c>
      <c r="BE244" s="184">
        <v>254267.64</v>
      </c>
      <c r="BF244" s="184">
        <v>8224</v>
      </c>
      <c r="BG244" s="184"/>
      <c r="BH244" s="184">
        <v>285335.53999999998</v>
      </c>
      <c r="BI244" s="184">
        <v>50613.72</v>
      </c>
      <c r="BJ244" s="184">
        <v>28950</v>
      </c>
      <c r="BK244" s="184">
        <v>90585.4</v>
      </c>
      <c r="BL244" s="184">
        <v>33070</v>
      </c>
      <c r="BM244" s="184">
        <v>196280</v>
      </c>
      <c r="BN244" s="184">
        <v>2088</v>
      </c>
      <c r="BO244" s="184">
        <v>6720</v>
      </c>
      <c r="BP244" s="184"/>
      <c r="BQ244" s="184"/>
      <c r="BR244" s="184">
        <v>269419.58</v>
      </c>
      <c r="BS244" s="184">
        <v>275068.02</v>
      </c>
      <c r="BT244" s="186">
        <v>5364</v>
      </c>
      <c r="BU244" s="184"/>
      <c r="BV244" s="184"/>
      <c r="BW244" s="184">
        <v>30376</v>
      </c>
      <c r="BX244" s="184"/>
      <c r="BY244" s="184">
        <v>8899.82</v>
      </c>
      <c r="BZ244" s="184"/>
      <c r="CA244" s="186"/>
      <c r="CB244" s="184"/>
      <c r="CC244" s="184">
        <v>10870</v>
      </c>
      <c r="CD244" s="184">
        <v>4754</v>
      </c>
      <c r="CE244" s="184"/>
      <c r="CF244" s="184"/>
      <c r="CG244" s="186"/>
      <c r="CH244" s="184">
        <v>81668</v>
      </c>
      <c r="CI244" s="184"/>
      <c r="CJ244" s="184"/>
      <c r="CK244" s="184">
        <v>1100</v>
      </c>
      <c r="CL244" s="184"/>
      <c r="CM244" s="184"/>
    </row>
    <row r="245" spans="1:91" ht="21" hidden="1">
      <c r="A245" s="120">
        <v>28</v>
      </c>
      <c r="B245" s="220" t="s">
        <v>959</v>
      </c>
      <c r="C245" s="141" t="s">
        <v>530</v>
      </c>
      <c r="D245" s="184">
        <v>2450993.21</v>
      </c>
      <c r="E245" s="184">
        <v>477224.67</v>
      </c>
      <c r="F245" s="184">
        <v>558449.5</v>
      </c>
      <c r="G245" s="184">
        <v>380702.5</v>
      </c>
      <c r="H245" s="184">
        <v>294865.75</v>
      </c>
      <c r="I245" s="184">
        <v>457719.33</v>
      </c>
      <c r="J245" s="184">
        <v>538571.4</v>
      </c>
      <c r="K245" s="184">
        <v>710796.33</v>
      </c>
      <c r="L245" s="184">
        <v>377762.39</v>
      </c>
      <c r="M245" s="184">
        <v>651801.35</v>
      </c>
      <c r="N245" s="184">
        <v>1221139.45</v>
      </c>
      <c r="O245" s="184">
        <v>252357.85</v>
      </c>
      <c r="P245" s="184">
        <v>1383017.12</v>
      </c>
      <c r="Q245" s="184">
        <v>335101.53000000003</v>
      </c>
      <c r="R245" s="184">
        <v>473550.08000000002</v>
      </c>
      <c r="S245" s="184">
        <v>828302</v>
      </c>
      <c r="T245" s="184">
        <v>517758.38</v>
      </c>
      <c r="U245" s="184">
        <v>118268.8</v>
      </c>
      <c r="V245" s="184">
        <v>471153.73</v>
      </c>
      <c r="W245" s="184">
        <v>79278.86</v>
      </c>
      <c r="X245" s="184">
        <v>4239569.54</v>
      </c>
      <c r="Y245" s="184">
        <v>343456.81</v>
      </c>
      <c r="Z245" s="184">
        <v>683647.07</v>
      </c>
      <c r="AA245" s="184">
        <v>461030.39</v>
      </c>
      <c r="AB245" s="184">
        <v>134670</v>
      </c>
      <c r="AC245" s="184">
        <v>327290.15999999997</v>
      </c>
      <c r="AD245" s="184">
        <v>454763.92</v>
      </c>
      <c r="AE245" s="184">
        <v>1555379.85</v>
      </c>
      <c r="AF245" s="184">
        <v>290594.5</v>
      </c>
      <c r="AG245" s="184">
        <v>243840.52</v>
      </c>
      <c r="AH245" s="184">
        <v>509397</v>
      </c>
      <c r="AI245" s="184">
        <v>626705.44999999995</v>
      </c>
      <c r="AJ245" s="184">
        <v>689786.2</v>
      </c>
      <c r="AK245" s="184">
        <v>376025.4</v>
      </c>
      <c r="AL245" s="184">
        <v>6328701.54</v>
      </c>
      <c r="AM245" s="184">
        <v>1315949</v>
      </c>
      <c r="AN245" s="184">
        <v>495827.8</v>
      </c>
      <c r="AO245" s="184">
        <v>1072219.3</v>
      </c>
      <c r="AP245" s="184">
        <v>921107</v>
      </c>
      <c r="AQ245" s="184">
        <v>745377</v>
      </c>
      <c r="AR245" s="184">
        <v>179650</v>
      </c>
      <c r="AS245" s="184">
        <v>2464673.86</v>
      </c>
      <c r="AT245" s="184">
        <v>736837.1</v>
      </c>
      <c r="AU245" s="184">
        <v>626756</v>
      </c>
      <c r="AV245" s="184">
        <v>992338.75</v>
      </c>
      <c r="AW245" s="184">
        <v>835091</v>
      </c>
      <c r="AX245" s="184">
        <v>400076.5</v>
      </c>
      <c r="AY245" s="184">
        <v>459084</v>
      </c>
      <c r="AZ245" s="184">
        <v>417191.7</v>
      </c>
      <c r="BA245" s="184">
        <v>379331.88</v>
      </c>
      <c r="BB245" s="184">
        <v>1915337.15</v>
      </c>
      <c r="BC245" s="184">
        <v>261290.99</v>
      </c>
      <c r="BD245" s="184">
        <v>2542261.66</v>
      </c>
      <c r="BE245" s="184">
        <v>552800</v>
      </c>
      <c r="BF245" s="184">
        <v>327470</v>
      </c>
      <c r="BG245" s="184">
        <v>269602.65000000002</v>
      </c>
      <c r="BH245" s="184">
        <v>1164321.56</v>
      </c>
      <c r="BI245" s="184">
        <v>209961.7</v>
      </c>
      <c r="BJ245" s="184">
        <v>199905</v>
      </c>
      <c r="BK245" s="184">
        <v>666516</v>
      </c>
      <c r="BL245" s="184">
        <v>240957.75</v>
      </c>
      <c r="BM245" s="184">
        <v>3116139.25</v>
      </c>
      <c r="BN245" s="184">
        <v>712555.71</v>
      </c>
      <c r="BO245" s="184">
        <v>357909.2</v>
      </c>
      <c r="BP245" s="184">
        <v>683781</v>
      </c>
      <c r="BQ245" s="184">
        <v>544818.63</v>
      </c>
      <c r="BR245" s="184">
        <v>426867</v>
      </c>
      <c r="BS245" s="184">
        <v>7405478.2699999996</v>
      </c>
      <c r="BT245" s="184">
        <v>760338.5</v>
      </c>
      <c r="BU245" s="184">
        <v>966813</v>
      </c>
      <c r="BV245" s="186">
        <v>2010818.7</v>
      </c>
      <c r="BW245" s="184">
        <v>105762</v>
      </c>
      <c r="BX245" s="184">
        <v>406552.34</v>
      </c>
      <c r="BY245" s="184">
        <v>795874.55</v>
      </c>
      <c r="BZ245" s="184">
        <v>352885</v>
      </c>
      <c r="CA245" s="186">
        <v>348683.71</v>
      </c>
      <c r="CB245" s="184">
        <v>519784.57</v>
      </c>
      <c r="CC245" s="184">
        <v>1914712.84</v>
      </c>
      <c r="CD245" s="186">
        <v>2019107.89</v>
      </c>
      <c r="CE245" s="184">
        <v>705749.98</v>
      </c>
      <c r="CF245" s="184">
        <v>477937.84</v>
      </c>
      <c r="CG245" s="186">
        <v>239954.27</v>
      </c>
      <c r="CH245" s="186">
        <v>199241.91</v>
      </c>
      <c r="CI245" s="184">
        <v>302598.18</v>
      </c>
      <c r="CJ245" s="184">
        <v>482406.15</v>
      </c>
      <c r="CK245" s="184">
        <v>1117107</v>
      </c>
      <c r="CL245" s="186">
        <v>201344.05</v>
      </c>
      <c r="CM245" s="184">
        <v>144696.9</v>
      </c>
    </row>
    <row r="246" spans="1:91" ht="21" hidden="1">
      <c r="A246" s="120">
        <v>28</v>
      </c>
      <c r="B246" s="220" t="s">
        <v>960</v>
      </c>
      <c r="C246" s="141" t="s">
        <v>531</v>
      </c>
      <c r="D246" s="184"/>
      <c r="E246" s="184"/>
      <c r="F246" s="184">
        <v>5780</v>
      </c>
      <c r="G246" s="184"/>
      <c r="H246" s="184"/>
      <c r="I246" s="184"/>
      <c r="J246" s="184">
        <v>1950</v>
      </c>
      <c r="K246" s="184"/>
      <c r="L246" s="184"/>
      <c r="M246" s="184">
        <v>35400</v>
      </c>
      <c r="N246" s="184">
        <v>31700</v>
      </c>
      <c r="O246" s="184">
        <v>8400</v>
      </c>
      <c r="P246" s="184">
        <v>183517</v>
      </c>
      <c r="Q246" s="184"/>
      <c r="R246" s="184">
        <v>28010</v>
      </c>
      <c r="S246" s="184">
        <v>67640</v>
      </c>
      <c r="T246" s="184">
        <v>6510</v>
      </c>
      <c r="U246" s="184">
        <v>36837</v>
      </c>
      <c r="V246" s="184">
        <v>2700</v>
      </c>
      <c r="W246" s="184"/>
      <c r="X246" s="184">
        <v>263291.5</v>
      </c>
      <c r="Y246" s="184">
        <v>48900</v>
      </c>
      <c r="Z246" s="184">
        <v>9600</v>
      </c>
      <c r="AA246" s="184">
        <v>54904.52</v>
      </c>
      <c r="AB246" s="184">
        <v>22690</v>
      </c>
      <c r="AC246" s="184">
        <v>79400</v>
      </c>
      <c r="AD246" s="184">
        <v>23760</v>
      </c>
      <c r="AE246" s="184"/>
      <c r="AF246" s="184">
        <v>7000</v>
      </c>
      <c r="AG246" s="184">
        <v>7750</v>
      </c>
      <c r="AH246" s="184"/>
      <c r="AI246" s="184">
        <v>81420</v>
      </c>
      <c r="AJ246" s="184">
        <v>71200.009999999995</v>
      </c>
      <c r="AK246" s="184">
        <v>440</v>
      </c>
      <c r="AL246" s="184"/>
      <c r="AM246" s="184"/>
      <c r="AN246" s="184"/>
      <c r="AO246" s="184"/>
      <c r="AP246" s="184">
        <v>26170</v>
      </c>
      <c r="AQ246" s="184">
        <v>37165</v>
      </c>
      <c r="AR246" s="184"/>
      <c r="AS246" s="184"/>
      <c r="AT246" s="184">
        <v>13855</v>
      </c>
      <c r="AU246" s="184">
        <v>20600</v>
      </c>
      <c r="AV246" s="184">
        <v>44400</v>
      </c>
      <c r="AW246" s="184"/>
      <c r="AX246" s="184">
        <v>9020</v>
      </c>
      <c r="AY246" s="184">
        <v>32400</v>
      </c>
      <c r="AZ246" s="184"/>
      <c r="BA246" s="184">
        <v>65520</v>
      </c>
      <c r="BB246" s="184">
        <v>80196</v>
      </c>
      <c r="BC246" s="184">
        <v>62880</v>
      </c>
      <c r="BD246" s="184">
        <v>59278</v>
      </c>
      <c r="BE246" s="184"/>
      <c r="BF246" s="184">
        <v>43600</v>
      </c>
      <c r="BG246" s="184">
        <v>19297</v>
      </c>
      <c r="BH246" s="184">
        <v>26950</v>
      </c>
      <c r="BI246" s="184"/>
      <c r="BJ246" s="184"/>
      <c r="BK246" s="184"/>
      <c r="BL246" s="184"/>
      <c r="BM246" s="184">
        <v>38160</v>
      </c>
      <c r="BN246" s="184"/>
      <c r="BO246" s="184">
        <v>48130</v>
      </c>
      <c r="BP246" s="184"/>
      <c r="BQ246" s="184">
        <v>40428</v>
      </c>
      <c r="BR246" s="184">
        <v>19126</v>
      </c>
      <c r="BS246" s="184"/>
      <c r="BT246" s="184">
        <v>4780</v>
      </c>
      <c r="BU246" s="184"/>
      <c r="BV246" s="186">
        <v>72420</v>
      </c>
      <c r="BW246" s="184">
        <v>10100</v>
      </c>
      <c r="BX246" s="186"/>
      <c r="BY246" s="184">
        <v>86090</v>
      </c>
      <c r="BZ246" s="184">
        <v>10252</v>
      </c>
      <c r="CA246" s="184"/>
      <c r="CB246" s="184">
        <v>19859</v>
      </c>
      <c r="CC246" s="184">
        <v>204420.2</v>
      </c>
      <c r="CD246" s="184">
        <v>10500</v>
      </c>
      <c r="CE246" s="184">
        <v>81600</v>
      </c>
      <c r="CF246" s="184">
        <v>3715</v>
      </c>
      <c r="CG246" s="184"/>
      <c r="CH246" s="184">
        <v>27735</v>
      </c>
      <c r="CI246" s="184">
        <v>102105</v>
      </c>
      <c r="CJ246" s="184">
        <v>300</v>
      </c>
      <c r="CK246" s="184"/>
      <c r="CL246" s="184"/>
      <c r="CM246" s="184">
        <v>968</v>
      </c>
    </row>
    <row r="247" spans="1:91" ht="21" hidden="1">
      <c r="A247" s="120">
        <v>28</v>
      </c>
      <c r="B247" s="220" t="s">
        <v>961</v>
      </c>
      <c r="C247" s="141" t="s">
        <v>532</v>
      </c>
      <c r="D247" s="184">
        <v>509567</v>
      </c>
      <c r="E247" s="184">
        <v>164429.67000000001</v>
      </c>
      <c r="F247" s="184">
        <v>101017</v>
      </c>
      <c r="G247" s="184">
        <v>165761</v>
      </c>
      <c r="H247" s="184">
        <v>98451</v>
      </c>
      <c r="I247" s="184">
        <v>112243.5</v>
      </c>
      <c r="J247" s="184">
        <v>160574</v>
      </c>
      <c r="K247" s="184">
        <v>188784</v>
      </c>
      <c r="L247" s="184">
        <v>350355.5</v>
      </c>
      <c r="M247" s="184">
        <v>84468</v>
      </c>
      <c r="N247" s="184">
        <v>275102</v>
      </c>
      <c r="O247" s="184">
        <v>18627</v>
      </c>
      <c r="P247" s="184">
        <v>545203.5</v>
      </c>
      <c r="Q247" s="184">
        <v>104732</v>
      </c>
      <c r="R247" s="184">
        <v>98110</v>
      </c>
      <c r="S247" s="184">
        <v>193380</v>
      </c>
      <c r="T247" s="184">
        <v>112587</v>
      </c>
      <c r="U247" s="184">
        <v>218052.5</v>
      </c>
      <c r="V247" s="184">
        <v>214469.67</v>
      </c>
      <c r="W247" s="184">
        <v>45584</v>
      </c>
      <c r="X247" s="184">
        <v>2168889.1</v>
      </c>
      <c r="Y247" s="184">
        <v>159997</v>
      </c>
      <c r="Z247" s="184">
        <v>113033</v>
      </c>
      <c r="AA247" s="184">
        <v>167845</v>
      </c>
      <c r="AB247" s="184">
        <v>170026</v>
      </c>
      <c r="AC247" s="184">
        <v>66560</v>
      </c>
      <c r="AD247" s="184">
        <v>161371</v>
      </c>
      <c r="AE247" s="184">
        <v>383518.33</v>
      </c>
      <c r="AF247" s="184">
        <v>115541</v>
      </c>
      <c r="AG247" s="184">
        <v>96172</v>
      </c>
      <c r="AH247" s="184">
        <v>37733</v>
      </c>
      <c r="AI247" s="184">
        <v>299965</v>
      </c>
      <c r="AJ247" s="184">
        <v>68126</v>
      </c>
      <c r="AK247" s="184">
        <v>186745.94</v>
      </c>
      <c r="AL247" s="184">
        <v>1512965</v>
      </c>
      <c r="AM247" s="184">
        <v>739919</v>
      </c>
      <c r="AN247" s="184">
        <v>111133</v>
      </c>
      <c r="AO247" s="184">
        <v>252650</v>
      </c>
      <c r="AP247" s="184">
        <v>278299.25</v>
      </c>
      <c r="AQ247" s="184">
        <v>281193</v>
      </c>
      <c r="AR247" s="184">
        <v>74075</v>
      </c>
      <c r="AS247" s="184">
        <v>437178</v>
      </c>
      <c r="AT247" s="184">
        <v>85027.17</v>
      </c>
      <c r="AU247" s="184">
        <v>747714</v>
      </c>
      <c r="AV247" s="184">
        <v>60710</v>
      </c>
      <c r="AW247" s="184">
        <v>201491</v>
      </c>
      <c r="AX247" s="184">
        <v>109423.4</v>
      </c>
      <c r="AY247" s="184">
        <v>299850</v>
      </c>
      <c r="AZ247" s="184">
        <v>76941</v>
      </c>
      <c r="BA247" s="184">
        <v>147530</v>
      </c>
      <c r="BB247" s="184">
        <v>126616</v>
      </c>
      <c r="BC247" s="184">
        <v>368435.25</v>
      </c>
      <c r="BD247" s="184">
        <v>884685</v>
      </c>
      <c r="BE247" s="184">
        <v>119272</v>
      </c>
      <c r="BF247" s="184">
        <v>30370</v>
      </c>
      <c r="BG247" s="184">
        <v>250982.64</v>
      </c>
      <c r="BH247" s="184">
        <v>617577</v>
      </c>
      <c r="BI247" s="184">
        <v>80885</v>
      </c>
      <c r="BJ247" s="184">
        <v>65619</v>
      </c>
      <c r="BK247" s="184">
        <v>132440</v>
      </c>
      <c r="BL247" s="184">
        <v>66974.66</v>
      </c>
      <c r="BM247" s="184">
        <v>277705.03000000003</v>
      </c>
      <c r="BN247" s="184">
        <v>385973.2</v>
      </c>
      <c r="BO247" s="184">
        <v>271415</v>
      </c>
      <c r="BP247" s="184">
        <v>188159.5</v>
      </c>
      <c r="BQ247" s="184">
        <v>360196</v>
      </c>
      <c r="BR247" s="184">
        <v>105279</v>
      </c>
      <c r="BS247" s="186">
        <v>1566200.46</v>
      </c>
      <c r="BT247" s="186">
        <v>103327.6</v>
      </c>
      <c r="BU247" s="186"/>
      <c r="BV247" s="186">
        <v>249530</v>
      </c>
      <c r="BW247" s="186">
        <v>55454</v>
      </c>
      <c r="BX247" s="186">
        <v>309546</v>
      </c>
      <c r="BY247" s="186">
        <v>149739</v>
      </c>
      <c r="BZ247" s="186">
        <v>22200</v>
      </c>
      <c r="CA247" s="186">
        <v>77332.509999999995</v>
      </c>
      <c r="CB247" s="186">
        <v>24570</v>
      </c>
      <c r="CC247" s="186">
        <v>129656</v>
      </c>
      <c r="CD247" s="186">
        <v>256236.34</v>
      </c>
      <c r="CE247" s="186">
        <v>226913.35</v>
      </c>
      <c r="CF247" s="186">
        <v>217250</v>
      </c>
      <c r="CG247" s="186">
        <v>112163</v>
      </c>
      <c r="CH247" s="186">
        <v>39691</v>
      </c>
      <c r="CI247" s="186">
        <v>36858.400000000001</v>
      </c>
      <c r="CJ247" s="186">
        <v>84055</v>
      </c>
      <c r="CK247" s="186">
        <v>285251</v>
      </c>
      <c r="CL247" s="186">
        <v>52438</v>
      </c>
      <c r="CM247" s="186">
        <v>26153.35</v>
      </c>
    </row>
    <row r="248" spans="1:91" ht="21" hidden="1">
      <c r="A248" s="120">
        <v>28</v>
      </c>
      <c r="B248" s="220" t="s">
        <v>962</v>
      </c>
      <c r="C248" s="123" t="s">
        <v>533</v>
      </c>
      <c r="D248" s="184">
        <v>17635</v>
      </c>
      <c r="E248" s="184"/>
      <c r="F248" s="184">
        <v>960</v>
      </c>
      <c r="G248" s="184">
        <v>40535</v>
      </c>
      <c r="H248" s="184">
        <v>11342</v>
      </c>
      <c r="I248" s="184"/>
      <c r="J248" s="184">
        <v>6855</v>
      </c>
      <c r="K248" s="184">
        <v>4800</v>
      </c>
      <c r="L248" s="184">
        <v>132788</v>
      </c>
      <c r="M248" s="184"/>
      <c r="N248" s="184">
        <v>50095</v>
      </c>
      <c r="O248" s="184"/>
      <c r="P248" s="184">
        <v>124690</v>
      </c>
      <c r="Q248" s="184"/>
      <c r="R248" s="184"/>
      <c r="S248" s="184"/>
      <c r="T248" s="184"/>
      <c r="U248" s="184">
        <v>1200</v>
      </c>
      <c r="V248" s="184"/>
      <c r="W248" s="184"/>
      <c r="X248" s="184">
        <v>11105</v>
      </c>
      <c r="Y248" s="184"/>
      <c r="Z248" s="184"/>
      <c r="AA248" s="184">
        <v>10070</v>
      </c>
      <c r="AB248" s="184">
        <v>450</v>
      </c>
      <c r="AC248" s="184">
        <v>16150</v>
      </c>
      <c r="AD248" s="184"/>
      <c r="AE248" s="184"/>
      <c r="AF248" s="184"/>
      <c r="AG248" s="184"/>
      <c r="AH248" s="184"/>
      <c r="AI248" s="184"/>
      <c r="AJ248" s="184">
        <v>3250</v>
      </c>
      <c r="AK248" s="184">
        <v>4830</v>
      </c>
      <c r="AL248" s="184">
        <v>132460</v>
      </c>
      <c r="AM248" s="184">
        <v>228934</v>
      </c>
      <c r="AN248" s="184">
        <v>3550</v>
      </c>
      <c r="AO248" s="184">
        <v>26070</v>
      </c>
      <c r="AP248" s="184">
        <v>1780</v>
      </c>
      <c r="AQ248" s="184">
        <v>18809</v>
      </c>
      <c r="AR248" s="184"/>
      <c r="AS248" s="184">
        <v>4640</v>
      </c>
      <c r="AT248" s="184">
        <v>3280</v>
      </c>
      <c r="AU248" s="184">
        <v>57470</v>
      </c>
      <c r="AV248" s="184">
        <v>96974</v>
      </c>
      <c r="AW248" s="184"/>
      <c r="AX248" s="184"/>
      <c r="AY248" s="184"/>
      <c r="AZ248" s="184"/>
      <c r="BA248" s="184"/>
      <c r="BB248" s="184">
        <v>16100</v>
      </c>
      <c r="BC248" s="184"/>
      <c r="BD248" s="184">
        <v>31490</v>
      </c>
      <c r="BE248" s="184"/>
      <c r="BF248" s="184"/>
      <c r="BG248" s="184"/>
      <c r="BH248" s="184">
        <v>142906</v>
      </c>
      <c r="BI248" s="184">
        <v>1580</v>
      </c>
      <c r="BJ248" s="184">
        <v>16440</v>
      </c>
      <c r="BK248" s="184">
        <v>21705</v>
      </c>
      <c r="BL248" s="184">
        <v>610</v>
      </c>
      <c r="BM248" s="184">
        <v>150715</v>
      </c>
      <c r="BN248" s="184"/>
      <c r="BO248" s="184">
        <v>17400</v>
      </c>
      <c r="BP248" s="184"/>
      <c r="BQ248" s="184"/>
      <c r="BR248" s="184">
        <v>7120</v>
      </c>
      <c r="BS248" s="186"/>
      <c r="BT248" s="184">
        <v>9430</v>
      </c>
      <c r="BU248" s="186"/>
      <c r="BV248" s="184">
        <v>23593.5</v>
      </c>
      <c r="BW248" s="184"/>
      <c r="BX248" s="184"/>
      <c r="BY248" s="186"/>
      <c r="BZ248" s="184">
        <v>39366</v>
      </c>
      <c r="CA248" s="184"/>
      <c r="CB248" s="184">
        <v>5960</v>
      </c>
      <c r="CC248" s="184">
        <v>98910</v>
      </c>
      <c r="CD248" s="186">
        <v>2280</v>
      </c>
      <c r="CE248" s="186">
        <v>124681.5</v>
      </c>
      <c r="CF248" s="184">
        <v>6930.02</v>
      </c>
      <c r="CG248" s="184"/>
      <c r="CH248" s="184"/>
      <c r="CI248" s="184">
        <v>15100</v>
      </c>
      <c r="CJ248" s="184"/>
      <c r="CK248" s="184"/>
      <c r="CL248" s="184"/>
      <c r="CM248" s="184">
        <v>3640</v>
      </c>
    </row>
    <row r="249" spans="1:91" ht="21" hidden="1">
      <c r="A249" s="120">
        <v>28</v>
      </c>
      <c r="B249" s="220" t="s">
        <v>963</v>
      </c>
      <c r="C249" s="123" t="s">
        <v>534</v>
      </c>
      <c r="D249" s="184">
        <v>465320</v>
      </c>
      <c r="E249" s="184">
        <v>96610</v>
      </c>
      <c r="F249" s="184">
        <v>891180</v>
      </c>
      <c r="G249" s="184">
        <v>212705</v>
      </c>
      <c r="H249" s="184">
        <v>246090</v>
      </c>
      <c r="I249" s="184">
        <v>188550</v>
      </c>
      <c r="J249" s="184">
        <v>437878</v>
      </c>
      <c r="K249" s="184">
        <v>848515</v>
      </c>
      <c r="L249" s="184">
        <v>296799</v>
      </c>
      <c r="M249" s="184">
        <v>114990</v>
      </c>
      <c r="N249" s="184">
        <v>536570</v>
      </c>
      <c r="O249" s="184">
        <v>12999</v>
      </c>
      <c r="P249" s="184">
        <v>303240</v>
      </c>
      <c r="Q249" s="184">
        <v>348090</v>
      </c>
      <c r="R249" s="184">
        <v>34030</v>
      </c>
      <c r="S249" s="184">
        <v>437280</v>
      </c>
      <c r="T249" s="184">
        <v>125433</v>
      </c>
      <c r="U249" s="184">
        <v>163485</v>
      </c>
      <c r="V249" s="184">
        <v>297800</v>
      </c>
      <c r="W249" s="184">
        <v>77070</v>
      </c>
      <c r="X249" s="184">
        <v>1758355</v>
      </c>
      <c r="Y249" s="184">
        <v>150430</v>
      </c>
      <c r="Z249" s="184">
        <v>570665</v>
      </c>
      <c r="AA249" s="184">
        <v>404085</v>
      </c>
      <c r="AB249" s="184">
        <v>228235</v>
      </c>
      <c r="AC249" s="184">
        <v>228340</v>
      </c>
      <c r="AD249" s="184">
        <v>437496</v>
      </c>
      <c r="AE249" s="184">
        <v>1855195</v>
      </c>
      <c r="AF249" s="184">
        <v>196120</v>
      </c>
      <c r="AG249" s="184">
        <v>254800</v>
      </c>
      <c r="AH249" s="184">
        <v>143980</v>
      </c>
      <c r="AI249" s="184">
        <v>329370</v>
      </c>
      <c r="AJ249" s="184">
        <v>83330</v>
      </c>
      <c r="AK249" s="184">
        <v>363595</v>
      </c>
      <c r="AL249" s="184">
        <v>2582825.9</v>
      </c>
      <c r="AM249" s="184">
        <v>376990</v>
      </c>
      <c r="AN249" s="184">
        <v>230240</v>
      </c>
      <c r="AO249" s="184">
        <v>398345</v>
      </c>
      <c r="AP249" s="184">
        <v>281370</v>
      </c>
      <c r="AQ249" s="184">
        <v>384265</v>
      </c>
      <c r="AR249" s="184">
        <v>140850</v>
      </c>
      <c r="AS249" s="184">
        <v>624491.54</v>
      </c>
      <c r="AT249" s="184">
        <v>166066.5</v>
      </c>
      <c r="AU249" s="184">
        <v>1534002</v>
      </c>
      <c r="AV249" s="184">
        <v>339885</v>
      </c>
      <c r="AW249" s="184">
        <v>180902</v>
      </c>
      <c r="AX249" s="184">
        <v>171739.98</v>
      </c>
      <c r="AY249" s="184">
        <v>410303.52</v>
      </c>
      <c r="AZ249" s="184">
        <v>633840</v>
      </c>
      <c r="BA249" s="184">
        <v>255005</v>
      </c>
      <c r="BB249" s="184">
        <v>1955220</v>
      </c>
      <c r="BC249" s="184">
        <v>132080</v>
      </c>
      <c r="BD249" s="184">
        <v>374330</v>
      </c>
      <c r="BE249" s="184">
        <v>457600</v>
      </c>
      <c r="BF249" s="184">
        <v>312603</v>
      </c>
      <c r="BG249" s="184">
        <v>105224</v>
      </c>
      <c r="BH249" s="184">
        <v>287175.2</v>
      </c>
      <c r="BI249" s="184">
        <v>238000</v>
      </c>
      <c r="BJ249" s="184">
        <v>71568</v>
      </c>
      <c r="BK249" s="184">
        <v>220080</v>
      </c>
      <c r="BL249" s="184">
        <v>200883</v>
      </c>
      <c r="BM249" s="184">
        <v>1341576</v>
      </c>
      <c r="BN249" s="184">
        <v>206320</v>
      </c>
      <c r="BO249" s="184">
        <v>321290</v>
      </c>
      <c r="BP249" s="184">
        <v>499485</v>
      </c>
      <c r="BQ249" s="184">
        <v>176198</v>
      </c>
      <c r="BR249" s="184">
        <v>196207</v>
      </c>
      <c r="BS249" s="184">
        <v>3859827.49</v>
      </c>
      <c r="BT249" s="184">
        <v>138870</v>
      </c>
      <c r="BU249" s="184">
        <v>181410</v>
      </c>
      <c r="BV249" s="186">
        <v>216445</v>
      </c>
      <c r="BW249" s="184">
        <v>113160</v>
      </c>
      <c r="BX249" s="184">
        <v>415385</v>
      </c>
      <c r="BY249" s="184">
        <v>367220</v>
      </c>
      <c r="BZ249" s="184">
        <v>185128</v>
      </c>
      <c r="CA249" s="184">
        <v>34026</v>
      </c>
      <c r="CB249" s="184">
        <v>94750</v>
      </c>
      <c r="CC249" s="184">
        <v>108820</v>
      </c>
      <c r="CD249" s="184">
        <v>258630</v>
      </c>
      <c r="CE249" s="184">
        <v>127720</v>
      </c>
      <c r="CF249" s="184">
        <v>362580</v>
      </c>
      <c r="CG249" s="184">
        <v>49900</v>
      </c>
      <c r="CH249" s="184">
        <v>383985</v>
      </c>
      <c r="CI249" s="184">
        <v>285095</v>
      </c>
      <c r="CJ249" s="184">
        <v>161025</v>
      </c>
      <c r="CK249" s="184">
        <v>82550</v>
      </c>
      <c r="CL249" s="186">
        <v>31050</v>
      </c>
      <c r="CM249" s="184">
        <v>62084</v>
      </c>
    </row>
    <row r="250" spans="1:91" ht="21" hidden="1">
      <c r="A250" s="120">
        <v>28</v>
      </c>
      <c r="B250" s="220" t="s">
        <v>964</v>
      </c>
      <c r="C250" s="123" t="s">
        <v>535</v>
      </c>
      <c r="D250" s="184">
        <v>4306932.2699999996</v>
      </c>
      <c r="E250" s="184">
        <v>1079728.94</v>
      </c>
      <c r="F250" s="184">
        <v>878468.5</v>
      </c>
      <c r="G250" s="184">
        <v>785915</v>
      </c>
      <c r="H250" s="184">
        <v>485649</v>
      </c>
      <c r="I250" s="184">
        <v>579251</v>
      </c>
      <c r="J250" s="184">
        <v>1039566.4</v>
      </c>
      <c r="K250" s="184">
        <v>1736210.5</v>
      </c>
      <c r="L250" s="184">
        <v>1075987.3</v>
      </c>
      <c r="M250" s="184">
        <v>945854.64</v>
      </c>
      <c r="N250" s="184">
        <v>2099780.7200000002</v>
      </c>
      <c r="O250" s="184">
        <v>165291.10999999999</v>
      </c>
      <c r="P250" s="184">
        <v>5164049.7</v>
      </c>
      <c r="Q250" s="184">
        <v>574460</v>
      </c>
      <c r="R250" s="184">
        <v>1241142.3</v>
      </c>
      <c r="S250" s="184">
        <v>1740101.15</v>
      </c>
      <c r="T250" s="184">
        <v>782979.97</v>
      </c>
      <c r="U250" s="184">
        <v>1212515.08</v>
      </c>
      <c r="V250" s="184">
        <v>526936.59</v>
      </c>
      <c r="W250" s="184">
        <v>191280</v>
      </c>
      <c r="X250" s="184">
        <v>5319177.7699999996</v>
      </c>
      <c r="Y250" s="184">
        <v>450495.5</v>
      </c>
      <c r="Z250" s="184">
        <v>1192298.67</v>
      </c>
      <c r="AA250" s="184">
        <v>904445.5</v>
      </c>
      <c r="AB250" s="184">
        <v>314316</v>
      </c>
      <c r="AC250" s="184">
        <v>428775.5</v>
      </c>
      <c r="AD250" s="184">
        <v>720535.78</v>
      </c>
      <c r="AE250" s="184">
        <v>2869069.73</v>
      </c>
      <c r="AF250" s="184">
        <v>777160</v>
      </c>
      <c r="AG250" s="184">
        <v>599979.75</v>
      </c>
      <c r="AH250" s="184">
        <v>1265513</v>
      </c>
      <c r="AI250" s="184">
        <v>1624543.15</v>
      </c>
      <c r="AJ250" s="184">
        <v>651211.75</v>
      </c>
      <c r="AK250" s="184">
        <v>860918.3</v>
      </c>
      <c r="AL250" s="184">
        <v>6221174.7400000002</v>
      </c>
      <c r="AM250" s="184">
        <v>1617857.62</v>
      </c>
      <c r="AN250" s="184">
        <v>739055</v>
      </c>
      <c r="AO250" s="184">
        <v>1313353.51</v>
      </c>
      <c r="AP250" s="184">
        <v>1420416.81</v>
      </c>
      <c r="AQ250" s="184">
        <v>973316.5</v>
      </c>
      <c r="AR250" s="184">
        <v>346188.5</v>
      </c>
      <c r="AS250" s="184">
        <v>3167136.2</v>
      </c>
      <c r="AT250" s="184">
        <v>552480.56999999995</v>
      </c>
      <c r="AU250" s="184">
        <v>898011</v>
      </c>
      <c r="AV250" s="184">
        <v>1075601.2</v>
      </c>
      <c r="AW250" s="184">
        <v>562464</v>
      </c>
      <c r="AX250" s="184">
        <v>368538.4</v>
      </c>
      <c r="AY250" s="184">
        <v>1004493.35</v>
      </c>
      <c r="AZ250" s="184">
        <v>746375.94</v>
      </c>
      <c r="BA250" s="184">
        <v>1265430.56</v>
      </c>
      <c r="BB250" s="184">
        <v>2122778.5</v>
      </c>
      <c r="BC250" s="184">
        <v>448349.5</v>
      </c>
      <c r="BD250" s="184">
        <v>3795002.5</v>
      </c>
      <c r="BE250" s="184">
        <v>758272</v>
      </c>
      <c r="BF250" s="184">
        <v>456354</v>
      </c>
      <c r="BG250" s="184">
        <v>607724.68999999994</v>
      </c>
      <c r="BH250" s="184">
        <v>4312646.87</v>
      </c>
      <c r="BI250" s="184">
        <v>445459.97</v>
      </c>
      <c r="BJ250" s="184">
        <v>536701.21</v>
      </c>
      <c r="BK250" s="184">
        <v>435885</v>
      </c>
      <c r="BL250" s="184">
        <v>562923.74</v>
      </c>
      <c r="BM250" s="184">
        <v>4073367</v>
      </c>
      <c r="BN250" s="184">
        <v>1571948.98</v>
      </c>
      <c r="BO250" s="184">
        <v>585064.76</v>
      </c>
      <c r="BP250" s="184">
        <v>870420</v>
      </c>
      <c r="BQ250" s="184">
        <v>1674894.35</v>
      </c>
      <c r="BR250" s="184">
        <v>455631</v>
      </c>
      <c r="BS250" s="184">
        <v>13435758.08</v>
      </c>
      <c r="BT250" s="184">
        <v>1645476.1</v>
      </c>
      <c r="BU250" s="184">
        <v>1765889.5</v>
      </c>
      <c r="BV250" s="184">
        <v>4730245.9800000004</v>
      </c>
      <c r="BW250" s="184">
        <v>192368.7</v>
      </c>
      <c r="BX250" s="184">
        <v>675652.84</v>
      </c>
      <c r="BY250" s="184">
        <v>2099383.39</v>
      </c>
      <c r="BZ250" s="184">
        <v>1078602</v>
      </c>
      <c r="CA250" s="184">
        <v>442419</v>
      </c>
      <c r="CB250" s="184">
        <v>1141802.6599999999</v>
      </c>
      <c r="CC250" s="184">
        <v>4242641</v>
      </c>
      <c r="CD250" s="184">
        <v>1754866.53</v>
      </c>
      <c r="CE250" s="184">
        <v>1147376.27</v>
      </c>
      <c r="CF250" s="184">
        <v>1735135.05</v>
      </c>
      <c r="CG250" s="184">
        <v>359384.33</v>
      </c>
      <c r="CH250" s="184">
        <v>380543.07</v>
      </c>
      <c r="CI250" s="184">
        <v>787022</v>
      </c>
      <c r="CJ250" s="184">
        <v>522064.22</v>
      </c>
      <c r="CK250" s="184">
        <v>2469251.3199999998</v>
      </c>
      <c r="CL250" s="184">
        <v>291183.28999999998</v>
      </c>
      <c r="CM250" s="184">
        <v>362746.11</v>
      </c>
    </row>
    <row r="251" spans="1:91" ht="21" hidden="1">
      <c r="A251" s="120">
        <v>28</v>
      </c>
      <c r="B251" s="220" t="s">
        <v>965</v>
      </c>
      <c r="C251" s="123" t="s">
        <v>536</v>
      </c>
      <c r="D251" s="184">
        <v>342738</v>
      </c>
      <c r="E251" s="184">
        <v>81045</v>
      </c>
      <c r="F251" s="184">
        <v>90826</v>
      </c>
      <c r="G251" s="184">
        <v>370437.9</v>
      </c>
      <c r="H251" s="184">
        <v>85453.5</v>
      </c>
      <c r="I251" s="184">
        <v>186263</v>
      </c>
      <c r="J251" s="184">
        <v>299229</v>
      </c>
      <c r="K251" s="184">
        <v>175730</v>
      </c>
      <c r="L251" s="184">
        <v>89987</v>
      </c>
      <c r="M251" s="184">
        <v>124889</v>
      </c>
      <c r="N251" s="184">
        <v>235460</v>
      </c>
      <c r="O251" s="184">
        <v>87598.93</v>
      </c>
      <c r="P251" s="184">
        <v>462557.5</v>
      </c>
      <c r="Q251" s="184">
        <v>62317.95</v>
      </c>
      <c r="R251" s="184">
        <v>167437.35</v>
      </c>
      <c r="S251" s="184">
        <v>760960.7</v>
      </c>
      <c r="T251" s="184">
        <v>58803.24</v>
      </c>
      <c r="U251" s="184">
        <v>209089</v>
      </c>
      <c r="V251" s="184">
        <v>332420.27</v>
      </c>
      <c r="W251" s="184">
        <v>96482</v>
      </c>
      <c r="X251" s="184">
        <v>1659306.9</v>
      </c>
      <c r="Y251" s="184">
        <v>96674</v>
      </c>
      <c r="Z251" s="184">
        <v>234989</v>
      </c>
      <c r="AA251" s="184">
        <v>102603</v>
      </c>
      <c r="AB251" s="184">
        <v>242990</v>
      </c>
      <c r="AC251" s="184">
        <v>195740</v>
      </c>
      <c r="AD251" s="184">
        <v>80621</v>
      </c>
      <c r="AE251" s="184">
        <v>409990</v>
      </c>
      <c r="AF251" s="184">
        <v>123942.81</v>
      </c>
      <c r="AG251" s="184">
        <v>169152.75</v>
      </c>
      <c r="AH251" s="184">
        <v>315132</v>
      </c>
      <c r="AI251" s="184">
        <v>112605</v>
      </c>
      <c r="AJ251" s="184">
        <v>104048.25</v>
      </c>
      <c r="AK251" s="184">
        <v>590237.91</v>
      </c>
      <c r="AL251" s="184">
        <v>1990793.35</v>
      </c>
      <c r="AM251" s="184">
        <v>1959866.02</v>
      </c>
      <c r="AN251" s="184">
        <v>59325</v>
      </c>
      <c r="AO251" s="184">
        <v>163696</v>
      </c>
      <c r="AP251" s="184">
        <v>326266.99</v>
      </c>
      <c r="AQ251" s="184">
        <v>452061.94</v>
      </c>
      <c r="AR251" s="184">
        <v>64019.88</v>
      </c>
      <c r="AS251" s="184">
        <v>2568965.4500000002</v>
      </c>
      <c r="AT251" s="184">
        <v>147278</v>
      </c>
      <c r="AU251" s="184">
        <v>695240</v>
      </c>
      <c r="AV251" s="184">
        <v>163128</v>
      </c>
      <c r="AW251" s="184">
        <v>221604.58</v>
      </c>
      <c r="AX251" s="184">
        <v>236043.1</v>
      </c>
      <c r="AY251" s="184">
        <v>101062</v>
      </c>
      <c r="AZ251" s="184">
        <v>75482</v>
      </c>
      <c r="BA251" s="184">
        <v>124103</v>
      </c>
      <c r="BB251" s="184">
        <v>254775</v>
      </c>
      <c r="BC251" s="184">
        <v>1446511.29</v>
      </c>
      <c r="BD251" s="184">
        <v>482191.5</v>
      </c>
      <c r="BE251" s="184">
        <v>34950</v>
      </c>
      <c r="BF251" s="184">
        <v>36913</v>
      </c>
      <c r="BG251" s="184">
        <v>242576.26</v>
      </c>
      <c r="BH251" s="184">
        <v>381969.46</v>
      </c>
      <c r="BI251" s="184">
        <v>48340.7</v>
      </c>
      <c r="BJ251" s="184">
        <v>153974.5</v>
      </c>
      <c r="BK251" s="184">
        <v>85200</v>
      </c>
      <c r="BL251" s="184">
        <v>116155</v>
      </c>
      <c r="BM251" s="184">
        <v>257808</v>
      </c>
      <c r="BN251" s="184">
        <v>233279</v>
      </c>
      <c r="BO251" s="184">
        <v>116641</v>
      </c>
      <c r="BP251" s="184">
        <v>103193</v>
      </c>
      <c r="BQ251" s="184">
        <v>449246.8</v>
      </c>
      <c r="BR251" s="184">
        <v>736785</v>
      </c>
      <c r="BS251" s="184">
        <v>4130778.82</v>
      </c>
      <c r="BT251" s="186">
        <v>38989</v>
      </c>
      <c r="BU251" s="184">
        <v>327475</v>
      </c>
      <c r="BV251" s="184">
        <v>242188</v>
      </c>
      <c r="BW251" s="184">
        <v>28103</v>
      </c>
      <c r="BX251" s="184">
        <v>188473</v>
      </c>
      <c r="BY251" s="184"/>
      <c r="BZ251" s="184">
        <v>78760</v>
      </c>
      <c r="CA251" s="184">
        <v>43256</v>
      </c>
      <c r="CB251" s="184">
        <v>110824</v>
      </c>
      <c r="CC251" s="184">
        <v>314259.59999999998</v>
      </c>
      <c r="CD251" s="184">
        <v>482348.4</v>
      </c>
      <c r="CE251" s="184">
        <v>111328.69</v>
      </c>
      <c r="CF251" s="184">
        <v>144175.82</v>
      </c>
      <c r="CG251" s="184">
        <v>88988</v>
      </c>
      <c r="CH251" s="184">
        <v>115525</v>
      </c>
      <c r="CI251" s="184">
        <v>351899.08</v>
      </c>
      <c r="CJ251" s="184">
        <v>41687</v>
      </c>
      <c r="CK251" s="184">
        <v>829282.75</v>
      </c>
      <c r="CL251" s="184">
        <v>70935.25</v>
      </c>
      <c r="CM251" s="184">
        <v>17292.75</v>
      </c>
    </row>
    <row r="252" spans="1:91" ht="21" hidden="1">
      <c r="A252" s="120">
        <v>28</v>
      </c>
      <c r="B252" s="220" t="s">
        <v>966</v>
      </c>
      <c r="C252" s="123" t="s">
        <v>537</v>
      </c>
      <c r="D252" s="184"/>
      <c r="E252" s="184">
        <v>133097.75</v>
      </c>
      <c r="F252" s="184">
        <v>244274</v>
      </c>
      <c r="G252" s="184">
        <v>11915</v>
      </c>
      <c r="H252" s="184">
        <v>196350</v>
      </c>
      <c r="I252" s="184">
        <v>78200</v>
      </c>
      <c r="J252" s="184">
        <v>209490.5</v>
      </c>
      <c r="K252" s="184">
        <v>242984</v>
      </c>
      <c r="L252" s="184"/>
      <c r="M252" s="184">
        <v>1598644.58</v>
      </c>
      <c r="N252" s="184">
        <v>12690</v>
      </c>
      <c r="O252" s="184"/>
      <c r="P252" s="184"/>
      <c r="Q252" s="184"/>
      <c r="R252" s="184">
        <v>31758</v>
      </c>
      <c r="S252" s="184"/>
      <c r="T252" s="184"/>
      <c r="U252" s="184">
        <v>69874</v>
      </c>
      <c r="V252" s="184"/>
      <c r="W252" s="184"/>
      <c r="X252" s="184">
        <v>54740</v>
      </c>
      <c r="Y252" s="184">
        <v>26225</v>
      </c>
      <c r="Z252" s="184">
        <v>102911.25</v>
      </c>
      <c r="AA252" s="184">
        <v>1804</v>
      </c>
      <c r="AB252" s="184">
        <v>9104.7999999999993</v>
      </c>
      <c r="AC252" s="184"/>
      <c r="AD252" s="184">
        <v>28451</v>
      </c>
      <c r="AE252" s="184">
        <v>35915</v>
      </c>
      <c r="AF252" s="184">
        <v>2740</v>
      </c>
      <c r="AG252" s="184">
        <v>42236</v>
      </c>
      <c r="AH252" s="184">
        <v>210289.8</v>
      </c>
      <c r="AI252" s="184">
        <v>169284</v>
      </c>
      <c r="AJ252" s="184">
        <v>51170.8</v>
      </c>
      <c r="AK252" s="184">
        <v>4380</v>
      </c>
      <c r="AL252" s="184"/>
      <c r="AM252" s="184">
        <v>3925</v>
      </c>
      <c r="AN252" s="184">
        <v>23740</v>
      </c>
      <c r="AO252" s="184">
        <v>133540.5</v>
      </c>
      <c r="AP252" s="184">
        <v>42120</v>
      </c>
      <c r="AQ252" s="184">
        <v>31386</v>
      </c>
      <c r="AR252" s="184">
        <v>8234</v>
      </c>
      <c r="AS252" s="184">
        <v>156061.1</v>
      </c>
      <c r="AT252" s="184">
        <v>66743</v>
      </c>
      <c r="AU252" s="184">
        <v>2189878</v>
      </c>
      <c r="AV252" s="184"/>
      <c r="AW252" s="184">
        <v>10729</v>
      </c>
      <c r="AX252" s="184">
        <v>1260</v>
      </c>
      <c r="AY252" s="184">
        <v>7800</v>
      </c>
      <c r="AZ252" s="184">
        <v>39509</v>
      </c>
      <c r="BA252" s="184">
        <v>103948</v>
      </c>
      <c r="BB252" s="184">
        <v>2070</v>
      </c>
      <c r="BC252" s="184">
        <v>85680</v>
      </c>
      <c r="BD252" s="184">
        <v>114990</v>
      </c>
      <c r="BE252" s="184">
        <v>12970</v>
      </c>
      <c r="BF252" s="184"/>
      <c r="BG252" s="184">
        <v>107764.2</v>
      </c>
      <c r="BH252" s="184">
        <v>5510</v>
      </c>
      <c r="BI252" s="184">
        <v>68308.5</v>
      </c>
      <c r="BJ252" s="184">
        <v>95850</v>
      </c>
      <c r="BK252" s="184">
        <v>1480</v>
      </c>
      <c r="BL252" s="184">
        <v>9451</v>
      </c>
      <c r="BM252" s="184">
        <v>1860</v>
      </c>
      <c r="BN252" s="184">
        <v>550</v>
      </c>
      <c r="BO252" s="184">
        <v>7975</v>
      </c>
      <c r="BP252" s="184">
        <v>1926</v>
      </c>
      <c r="BQ252" s="184">
        <v>665871.69999999995</v>
      </c>
      <c r="BR252" s="184"/>
      <c r="BS252" s="184">
        <v>7041343.2300000004</v>
      </c>
      <c r="BT252" s="184">
        <v>125446</v>
      </c>
      <c r="BU252" s="184">
        <v>141870</v>
      </c>
      <c r="BV252" s="184">
        <v>12599.4</v>
      </c>
      <c r="BW252" s="184">
        <v>88141</v>
      </c>
      <c r="BX252" s="184">
        <v>7350</v>
      </c>
      <c r="BY252" s="184">
        <v>714230.05</v>
      </c>
      <c r="BZ252" s="184">
        <v>132685.29</v>
      </c>
      <c r="CA252" s="184">
        <v>50058</v>
      </c>
      <c r="CB252" s="184">
        <v>1786</v>
      </c>
      <c r="CC252" s="184">
        <v>117765</v>
      </c>
      <c r="CD252" s="184">
        <v>5224</v>
      </c>
      <c r="CE252" s="184">
        <v>690</v>
      </c>
      <c r="CF252" s="184">
        <v>347883</v>
      </c>
      <c r="CG252" s="184">
        <v>20200</v>
      </c>
      <c r="CH252" s="184">
        <v>191220</v>
      </c>
      <c r="CI252" s="184">
        <v>6999</v>
      </c>
      <c r="CJ252" s="184">
        <v>354183.1</v>
      </c>
      <c r="CK252" s="184">
        <v>253197.5</v>
      </c>
      <c r="CL252" s="184">
        <v>5600</v>
      </c>
      <c r="CM252" s="184">
        <v>1764</v>
      </c>
    </row>
    <row r="253" spans="1:91" ht="21" hidden="1">
      <c r="A253" s="120">
        <v>28</v>
      </c>
      <c r="B253" s="220" t="s">
        <v>967</v>
      </c>
      <c r="C253" s="123" t="s">
        <v>538</v>
      </c>
      <c r="D253" s="184"/>
      <c r="E253" s="184"/>
      <c r="F253" s="184"/>
      <c r="G253" s="184"/>
      <c r="H253" s="184"/>
      <c r="I253" s="184"/>
      <c r="J253" s="184"/>
      <c r="K253" s="184"/>
      <c r="L253" s="184"/>
      <c r="M253" s="184"/>
      <c r="N253" s="184"/>
      <c r="O253" s="184"/>
      <c r="P253" s="184"/>
      <c r="Q253" s="184"/>
      <c r="R253" s="184"/>
      <c r="S253" s="184"/>
      <c r="T253" s="184"/>
      <c r="U253" s="184"/>
      <c r="V253" s="184"/>
      <c r="W253" s="184"/>
      <c r="X253" s="184"/>
      <c r="Y253" s="184"/>
      <c r="Z253" s="184"/>
      <c r="AA253" s="184"/>
      <c r="AB253" s="184"/>
      <c r="AC253" s="184"/>
      <c r="AD253" s="184"/>
      <c r="AE253" s="184"/>
      <c r="AF253" s="184"/>
      <c r="AG253" s="184"/>
      <c r="AH253" s="184"/>
      <c r="AI253" s="184"/>
      <c r="AJ253" s="184"/>
      <c r="AK253" s="184"/>
      <c r="AL253" s="184"/>
      <c r="AM253" s="184"/>
      <c r="AN253" s="184"/>
      <c r="AO253" s="184"/>
      <c r="AP253" s="184">
        <v>9452</v>
      </c>
      <c r="AQ253" s="184"/>
      <c r="AR253" s="184"/>
      <c r="AS253" s="184"/>
      <c r="AT253" s="184"/>
      <c r="AU253" s="184"/>
      <c r="AV253" s="184"/>
      <c r="AW253" s="184"/>
      <c r="AX253" s="184"/>
      <c r="AY253" s="184"/>
      <c r="AZ253" s="184"/>
      <c r="BA253" s="184"/>
      <c r="BB253" s="184"/>
      <c r="BC253" s="184"/>
      <c r="BD253" s="184"/>
      <c r="BE253" s="184"/>
      <c r="BF253" s="184"/>
      <c r="BG253" s="184"/>
      <c r="BH253" s="184"/>
      <c r="BI253" s="184"/>
      <c r="BJ253" s="184"/>
      <c r="BK253" s="184"/>
      <c r="BL253" s="184"/>
      <c r="BM253" s="184"/>
      <c r="BN253" s="184"/>
      <c r="BO253" s="184"/>
      <c r="BP253" s="184"/>
      <c r="BQ253" s="184"/>
      <c r="BR253" s="184"/>
      <c r="BS253" s="186"/>
      <c r="BT253" s="186"/>
      <c r="BU253" s="186"/>
      <c r="BV253" s="186"/>
      <c r="BW253" s="186">
        <v>2194105</v>
      </c>
      <c r="BX253" s="184"/>
      <c r="BY253" s="186"/>
      <c r="BZ253" s="184"/>
      <c r="CA253" s="186"/>
      <c r="CB253" s="184"/>
      <c r="CC253" s="186"/>
      <c r="CD253" s="186"/>
      <c r="CE253" s="186"/>
      <c r="CF253" s="186"/>
      <c r="CG253" s="186"/>
      <c r="CH253" s="184"/>
      <c r="CI253" s="186"/>
      <c r="CJ253" s="186"/>
      <c r="CK253" s="186"/>
      <c r="CL253" s="186"/>
      <c r="CM253" s="186"/>
    </row>
    <row r="254" spans="1:91" ht="21" hidden="1">
      <c r="A254" s="120">
        <v>29</v>
      </c>
      <c r="B254" s="220" t="s">
        <v>968</v>
      </c>
      <c r="C254" s="123" t="s">
        <v>539</v>
      </c>
      <c r="D254" s="184">
        <v>1318508</v>
      </c>
      <c r="E254" s="184">
        <v>593200</v>
      </c>
      <c r="F254" s="184">
        <v>2790908.31</v>
      </c>
      <c r="G254" s="184">
        <v>600273</v>
      </c>
      <c r="H254" s="184">
        <v>490000</v>
      </c>
      <c r="I254" s="184"/>
      <c r="J254" s="184"/>
      <c r="K254" s="184"/>
      <c r="L254" s="184">
        <v>1500500</v>
      </c>
      <c r="M254" s="184"/>
      <c r="N254" s="184">
        <v>366789.42</v>
      </c>
      <c r="O254" s="184"/>
      <c r="P254" s="184">
        <v>2000319</v>
      </c>
      <c r="Q254" s="184">
        <v>1214000</v>
      </c>
      <c r="R254" s="184">
        <v>1402856.5</v>
      </c>
      <c r="S254" s="184">
        <v>852620</v>
      </c>
      <c r="T254" s="184">
        <v>1028840</v>
      </c>
      <c r="U254" s="184">
        <v>279363</v>
      </c>
      <c r="V254" s="184">
        <v>214800</v>
      </c>
      <c r="W254" s="184"/>
      <c r="X254" s="184">
        <v>12925678.640000001</v>
      </c>
      <c r="Y254" s="184"/>
      <c r="Z254" s="184">
        <v>28000</v>
      </c>
      <c r="AA254" s="184">
        <v>160000</v>
      </c>
      <c r="AB254" s="184">
        <v>606300</v>
      </c>
      <c r="AC254" s="184">
        <v>769000</v>
      </c>
      <c r="AD254" s="184"/>
      <c r="AE254" s="184">
        <v>628400</v>
      </c>
      <c r="AF254" s="184">
        <v>375500</v>
      </c>
      <c r="AG254" s="184"/>
      <c r="AH254" s="184">
        <v>35000</v>
      </c>
      <c r="AI254" s="184">
        <v>79350</v>
      </c>
      <c r="AJ254" s="184">
        <v>1366800</v>
      </c>
      <c r="AK254" s="184"/>
      <c r="AL254" s="184">
        <v>646600</v>
      </c>
      <c r="AM254" s="184">
        <v>1022666</v>
      </c>
      <c r="AN254" s="184">
        <v>444000</v>
      </c>
      <c r="AO254" s="184"/>
      <c r="AP254" s="184">
        <v>1700</v>
      </c>
      <c r="AQ254" s="184"/>
      <c r="AR254" s="184"/>
      <c r="AS254" s="184"/>
      <c r="AT254" s="184">
        <v>3157773</v>
      </c>
      <c r="AU254" s="184">
        <v>4136319</v>
      </c>
      <c r="AV254" s="184"/>
      <c r="AW254" s="184">
        <v>324661</v>
      </c>
      <c r="AX254" s="184"/>
      <c r="AY254" s="184">
        <v>30000</v>
      </c>
      <c r="AZ254" s="184"/>
      <c r="BA254" s="184">
        <v>78700</v>
      </c>
      <c r="BB254" s="184">
        <v>1493500</v>
      </c>
      <c r="BC254" s="184"/>
      <c r="BD254" s="184">
        <v>1656025</v>
      </c>
      <c r="BE254" s="184">
        <v>1126000</v>
      </c>
      <c r="BF254" s="184">
        <v>1236800</v>
      </c>
      <c r="BG254" s="184"/>
      <c r="BH254" s="184">
        <v>1066311</v>
      </c>
      <c r="BI254" s="184">
        <v>3000</v>
      </c>
      <c r="BJ254" s="184"/>
      <c r="BK254" s="184">
        <v>181100</v>
      </c>
      <c r="BL254" s="184"/>
      <c r="BM254" s="184">
        <v>221988</v>
      </c>
      <c r="BN254" s="184">
        <v>671484</v>
      </c>
      <c r="BO254" s="184">
        <v>190390</v>
      </c>
      <c r="BP254" s="184"/>
      <c r="BQ254" s="184"/>
      <c r="BR254" s="184">
        <v>679900</v>
      </c>
      <c r="BS254" s="186">
        <v>18008484.18</v>
      </c>
      <c r="BT254" s="184"/>
      <c r="BU254" s="186">
        <v>215600</v>
      </c>
      <c r="BV254" s="186">
        <v>364053</v>
      </c>
      <c r="BW254" s="184"/>
      <c r="BX254" s="184"/>
      <c r="BY254" s="186">
        <v>332798</v>
      </c>
      <c r="BZ254" s="184">
        <v>637390</v>
      </c>
      <c r="CA254" s="184">
        <v>774837</v>
      </c>
      <c r="CB254" s="184">
        <v>335000</v>
      </c>
      <c r="CC254" s="184">
        <v>1386421</v>
      </c>
      <c r="CD254" s="186">
        <v>65270</v>
      </c>
      <c r="CE254" s="184"/>
      <c r="CF254" s="184"/>
      <c r="CG254" s="186">
        <v>390000</v>
      </c>
      <c r="CH254" s="184"/>
      <c r="CI254" s="184">
        <v>3104235</v>
      </c>
      <c r="CJ254" s="184">
        <v>35000</v>
      </c>
      <c r="CK254" s="186"/>
      <c r="CL254" s="184">
        <v>4700</v>
      </c>
      <c r="CM254" s="184">
        <v>119780</v>
      </c>
    </row>
    <row r="255" spans="1:91" ht="21" hidden="1">
      <c r="A255" s="120">
        <v>29</v>
      </c>
      <c r="B255" s="220" t="s">
        <v>969</v>
      </c>
      <c r="C255" s="123" t="s">
        <v>540</v>
      </c>
      <c r="D255" s="184"/>
      <c r="E255" s="184">
        <v>66700</v>
      </c>
      <c r="F255" s="184">
        <v>243000</v>
      </c>
      <c r="G255" s="184">
        <v>178360</v>
      </c>
      <c r="H255" s="184">
        <v>28695</v>
      </c>
      <c r="I255" s="184">
        <v>1000</v>
      </c>
      <c r="J255" s="184"/>
      <c r="K255" s="184">
        <v>44574</v>
      </c>
      <c r="L255" s="184">
        <v>18202.25</v>
      </c>
      <c r="M255" s="184"/>
      <c r="N255" s="184">
        <v>6500</v>
      </c>
      <c r="O255" s="184">
        <v>164450</v>
      </c>
      <c r="P255" s="184">
        <v>902800</v>
      </c>
      <c r="Q255" s="184">
        <v>88810</v>
      </c>
      <c r="R255" s="184">
        <v>123200</v>
      </c>
      <c r="S255" s="184">
        <v>33155</v>
      </c>
      <c r="T255" s="184">
        <v>36341.5</v>
      </c>
      <c r="U255" s="184">
        <v>13300</v>
      </c>
      <c r="V255" s="184"/>
      <c r="W255" s="184"/>
      <c r="X255" s="184">
        <v>73700</v>
      </c>
      <c r="Y255" s="184"/>
      <c r="Z255" s="184"/>
      <c r="AA255" s="184"/>
      <c r="AB255" s="184"/>
      <c r="AC255" s="184"/>
      <c r="AD255" s="184"/>
      <c r="AE255" s="184">
        <v>20000</v>
      </c>
      <c r="AF255" s="184">
        <v>88400</v>
      </c>
      <c r="AG255" s="184">
        <v>19800</v>
      </c>
      <c r="AH255" s="184">
        <v>15350</v>
      </c>
      <c r="AI255" s="184">
        <v>96100</v>
      </c>
      <c r="AJ255" s="184">
        <v>7490</v>
      </c>
      <c r="AK255" s="184">
        <v>12640</v>
      </c>
      <c r="AL255" s="184">
        <v>1772003.28</v>
      </c>
      <c r="AM255" s="184">
        <v>158475</v>
      </c>
      <c r="AN255" s="184">
        <v>35520</v>
      </c>
      <c r="AO255" s="184">
        <v>97199</v>
      </c>
      <c r="AP255" s="184"/>
      <c r="AQ255" s="184">
        <v>50500</v>
      </c>
      <c r="AR255" s="184">
        <v>14830</v>
      </c>
      <c r="AS255" s="184">
        <v>1307206.6000000001</v>
      </c>
      <c r="AT255" s="184">
        <v>1500</v>
      </c>
      <c r="AU255" s="184">
        <v>96000</v>
      </c>
      <c r="AV255" s="184">
        <v>6000</v>
      </c>
      <c r="AW255" s="184">
        <v>53650</v>
      </c>
      <c r="AX255" s="184"/>
      <c r="AY255" s="184">
        <v>171240</v>
      </c>
      <c r="AZ255" s="184"/>
      <c r="BA255" s="184">
        <v>35400</v>
      </c>
      <c r="BB255" s="184"/>
      <c r="BC255" s="184">
        <v>7000</v>
      </c>
      <c r="BD255" s="184">
        <v>283866.5</v>
      </c>
      <c r="BE255" s="184"/>
      <c r="BF255" s="184"/>
      <c r="BG255" s="184"/>
      <c r="BH255" s="184">
        <v>823995</v>
      </c>
      <c r="BI255" s="184"/>
      <c r="BJ255" s="184">
        <v>5800</v>
      </c>
      <c r="BK255" s="184">
        <v>172500</v>
      </c>
      <c r="BL255" s="184">
        <v>24250</v>
      </c>
      <c r="BM255" s="184">
        <v>106130</v>
      </c>
      <c r="BN255" s="184">
        <v>242700</v>
      </c>
      <c r="BO255" s="184">
        <v>39650</v>
      </c>
      <c r="BP255" s="184">
        <v>39411.800000000003</v>
      </c>
      <c r="BQ255" s="184">
        <v>53900</v>
      </c>
      <c r="BR255" s="184"/>
      <c r="BS255" s="186">
        <v>2551903.86</v>
      </c>
      <c r="BT255" s="186">
        <v>7490</v>
      </c>
      <c r="BU255" s="186"/>
      <c r="BV255" s="186">
        <v>620653.5</v>
      </c>
      <c r="BW255" s="186"/>
      <c r="BX255" s="186"/>
      <c r="BY255" s="186">
        <v>461122.5</v>
      </c>
      <c r="BZ255" s="184">
        <v>118350</v>
      </c>
      <c r="CA255" s="186">
        <v>6420</v>
      </c>
      <c r="CB255" s="186">
        <v>27490</v>
      </c>
      <c r="CC255" s="186">
        <v>174800</v>
      </c>
      <c r="CD255" s="186">
        <v>149450</v>
      </c>
      <c r="CE255" s="186"/>
      <c r="CF255" s="186">
        <v>162632</v>
      </c>
      <c r="CG255" s="186"/>
      <c r="CH255" s="186"/>
      <c r="CI255" s="186">
        <v>3700</v>
      </c>
      <c r="CJ255" s="186"/>
      <c r="CK255" s="186"/>
      <c r="CL255" s="186"/>
      <c r="CM255" s="186"/>
    </row>
    <row r="256" spans="1:91" ht="21" hidden="1">
      <c r="A256" s="120">
        <v>29</v>
      </c>
      <c r="B256" s="220" t="s">
        <v>970</v>
      </c>
      <c r="C256" s="123" t="s">
        <v>541</v>
      </c>
      <c r="D256" s="184">
        <v>534930.22</v>
      </c>
      <c r="E256" s="184">
        <v>133033.78</v>
      </c>
      <c r="F256" s="184">
        <v>184958.88</v>
      </c>
      <c r="G256" s="184">
        <v>436712.2</v>
      </c>
      <c r="H256" s="184">
        <v>126450</v>
      </c>
      <c r="I256" s="184">
        <v>88855</v>
      </c>
      <c r="J256" s="184">
        <v>305011.62</v>
      </c>
      <c r="K256" s="184">
        <v>312430</v>
      </c>
      <c r="L256" s="184">
        <v>167571.5</v>
      </c>
      <c r="M256" s="184">
        <v>111649.67</v>
      </c>
      <c r="N256" s="184">
        <v>425660</v>
      </c>
      <c r="O256" s="184">
        <v>91759.29</v>
      </c>
      <c r="P256" s="184">
        <v>708766.66</v>
      </c>
      <c r="Q256" s="184">
        <v>230015.35</v>
      </c>
      <c r="R256" s="184">
        <v>165511.51</v>
      </c>
      <c r="S256" s="184">
        <v>83202.350000000006</v>
      </c>
      <c r="T256" s="184">
        <v>243887.93</v>
      </c>
      <c r="U256" s="184">
        <v>438318.52</v>
      </c>
      <c r="V256" s="184">
        <v>127454.39</v>
      </c>
      <c r="W256" s="184"/>
      <c r="X256" s="184">
        <v>1352672.18</v>
      </c>
      <c r="Y256" s="184">
        <v>37635.089999999997</v>
      </c>
      <c r="Z256" s="184">
        <v>253674.44</v>
      </c>
      <c r="AA256" s="184">
        <v>293297.76</v>
      </c>
      <c r="AB256" s="184">
        <v>139583.10999999999</v>
      </c>
      <c r="AC256" s="184">
        <v>108937.31</v>
      </c>
      <c r="AD256" s="184">
        <v>278808.89</v>
      </c>
      <c r="AE256" s="184">
        <v>177879.08</v>
      </c>
      <c r="AF256" s="184">
        <v>164441.46</v>
      </c>
      <c r="AG256" s="184">
        <v>123168.65</v>
      </c>
      <c r="AH256" s="184">
        <v>416859.05</v>
      </c>
      <c r="AI256" s="184">
        <v>326428.46999999997</v>
      </c>
      <c r="AJ256" s="184">
        <v>237157.5</v>
      </c>
      <c r="AK256" s="184">
        <v>181278.9</v>
      </c>
      <c r="AL256" s="184">
        <v>1015191</v>
      </c>
      <c r="AM256" s="184">
        <v>202188.25</v>
      </c>
      <c r="AN256" s="184">
        <v>91526.55</v>
      </c>
      <c r="AO256" s="184">
        <v>553520.87</v>
      </c>
      <c r="AP256" s="184">
        <v>142703.09</v>
      </c>
      <c r="AQ256" s="184">
        <v>161630</v>
      </c>
      <c r="AR256" s="184">
        <v>139344.53</v>
      </c>
      <c r="AS256" s="184">
        <v>562271.12</v>
      </c>
      <c r="AT256" s="184">
        <v>215786.74</v>
      </c>
      <c r="AU256" s="184">
        <v>391615</v>
      </c>
      <c r="AV256" s="184">
        <v>121620</v>
      </c>
      <c r="AW256" s="184">
        <v>190964</v>
      </c>
      <c r="AX256" s="184">
        <v>45213.08</v>
      </c>
      <c r="AY256" s="184">
        <v>106310.22</v>
      </c>
      <c r="AZ256" s="184">
        <v>139554.75</v>
      </c>
      <c r="BA256" s="184">
        <v>299416.96999999997</v>
      </c>
      <c r="BB256" s="184">
        <v>594785.4</v>
      </c>
      <c r="BC256" s="184">
        <v>220590</v>
      </c>
      <c r="BD256" s="184">
        <v>756459.65</v>
      </c>
      <c r="BE256" s="184">
        <v>200815.59</v>
      </c>
      <c r="BF256" s="184">
        <v>70588.91</v>
      </c>
      <c r="BG256" s="184">
        <v>139010.79999999999</v>
      </c>
      <c r="BH256" s="184">
        <v>247130.17</v>
      </c>
      <c r="BI256" s="184">
        <v>127278.92</v>
      </c>
      <c r="BJ256" s="184">
        <v>56850</v>
      </c>
      <c r="BK256" s="184">
        <v>391784.6</v>
      </c>
      <c r="BL256" s="184">
        <v>249240.76</v>
      </c>
      <c r="BM256" s="184">
        <v>363378.71</v>
      </c>
      <c r="BN256" s="184">
        <v>161680</v>
      </c>
      <c r="BO256" s="184">
        <v>61920</v>
      </c>
      <c r="BP256" s="184">
        <v>256190.81</v>
      </c>
      <c r="BQ256" s="184">
        <v>357889.19</v>
      </c>
      <c r="BR256" s="184">
        <v>122633.89</v>
      </c>
      <c r="BS256" s="186">
        <v>1561131.67</v>
      </c>
      <c r="BT256" s="186">
        <v>84458.01</v>
      </c>
      <c r="BU256" s="186">
        <v>202869.17</v>
      </c>
      <c r="BV256" s="186">
        <v>318955.71000000002</v>
      </c>
      <c r="BW256" s="186">
        <v>11250</v>
      </c>
      <c r="BX256" s="186">
        <v>106879.56</v>
      </c>
      <c r="BY256" s="186">
        <v>349095.9</v>
      </c>
      <c r="BZ256" s="184">
        <v>90670</v>
      </c>
      <c r="CA256" s="186">
        <v>117641.06</v>
      </c>
      <c r="CB256" s="186">
        <v>176628.86</v>
      </c>
      <c r="CC256" s="186">
        <v>456908.79999999999</v>
      </c>
      <c r="CD256" s="186">
        <v>272785</v>
      </c>
      <c r="CE256" s="186">
        <v>206250</v>
      </c>
      <c r="CF256" s="186">
        <v>439981.99</v>
      </c>
      <c r="CG256" s="186">
        <v>365043.01</v>
      </c>
      <c r="CH256" s="186">
        <v>1000</v>
      </c>
      <c r="CI256" s="186">
        <v>91120</v>
      </c>
      <c r="CJ256" s="186">
        <v>218427.8</v>
      </c>
      <c r="CK256" s="186">
        <v>250634</v>
      </c>
      <c r="CL256" s="186">
        <v>101324.67</v>
      </c>
      <c r="CM256" s="186">
        <v>51617.760000000002</v>
      </c>
    </row>
    <row r="257" spans="1:91" ht="21" hidden="1">
      <c r="A257" s="120">
        <v>29</v>
      </c>
      <c r="B257" s="220" t="s">
        <v>971</v>
      </c>
      <c r="C257" s="140" t="s">
        <v>542</v>
      </c>
      <c r="D257" s="184">
        <v>25876.18</v>
      </c>
      <c r="E257" s="184">
        <v>40660</v>
      </c>
      <c r="F257" s="184"/>
      <c r="G257" s="184">
        <v>465601</v>
      </c>
      <c r="H257" s="184"/>
      <c r="I257" s="184"/>
      <c r="J257" s="184"/>
      <c r="K257" s="184"/>
      <c r="L257" s="184"/>
      <c r="M257" s="184"/>
      <c r="N257" s="184">
        <v>352435</v>
      </c>
      <c r="O257" s="184"/>
      <c r="P257" s="184">
        <v>701664</v>
      </c>
      <c r="Q257" s="184">
        <v>75970</v>
      </c>
      <c r="R257" s="184">
        <v>95020</v>
      </c>
      <c r="S257" s="184">
        <v>100018.44</v>
      </c>
      <c r="T257" s="184"/>
      <c r="U257" s="184">
        <v>90525</v>
      </c>
      <c r="V257" s="184">
        <v>75970</v>
      </c>
      <c r="W257" s="184"/>
      <c r="X257" s="184">
        <v>109329.25</v>
      </c>
      <c r="Y257" s="184">
        <v>39590</v>
      </c>
      <c r="Z257" s="184"/>
      <c r="AA257" s="184">
        <v>80250</v>
      </c>
      <c r="AB257" s="184"/>
      <c r="AC257" s="184"/>
      <c r="AD257" s="184"/>
      <c r="AE257" s="184">
        <v>154860</v>
      </c>
      <c r="AF257" s="184"/>
      <c r="AG257" s="184">
        <v>3210</v>
      </c>
      <c r="AH257" s="184"/>
      <c r="AI257" s="184">
        <v>33150</v>
      </c>
      <c r="AJ257" s="184"/>
      <c r="AK257" s="184"/>
      <c r="AL257" s="184">
        <v>431375</v>
      </c>
      <c r="AM257" s="184">
        <v>49220</v>
      </c>
      <c r="AN257" s="184">
        <v>96650</v>
      </c>
      <c r="AO257" s="184"/>
      <c r="AP257" s="184">
        <v>92341</v>
      </c>
      <c r="AQ257" s="184">
        <v>112136</v>
      </c>
      <c r="AR257" s="184">
        <v>21400</v>
      </c>
      <c r="AS257" s="184">
        <v>2500</v>
      </c>
      <c r="AT257" s="184">
        <v>67945</v>
      </c>
      <c r="AU257" s="184">
        <v>213137</v>
      </c>
      <c r="AV257" s="184">
        <v>22791</v>
      </c>
      <c r="AW257" s="184"/>
      <c r="AX257" s="184"/>
      <c r="AY257" s="184">
        <v>74960</v>
      </c>
      <c r="AZ257" s="184"/>
      <c r="BA257" s="184"/>
      <c r="BB257" s="184"/>
      <c r="BC257" s="184"/>
      <c r="BD257" s="184"/>
      <c r="BE257" s="184">
        <v>82336.5</v>
      </c>
      <c r="BF257" s="184">
        <v>13500</v>
      </c>
      <c r="BG257" s="184"/>
      <c r="BH257" s="184">
        <v>121325</v>
      </c>
      <c r="BI257" s="184">
        <v>121010</v>
      </c>
      <c r="BJ257" s="184"/>
      <c r="BK257" s="184">
        <v>89650</v>
      </c>
      <c r="BL257" s="184"/>
      <c r="BM257" s="184">
        <v>19000</v>
      </c>
      <c r="BN257" s="184">
        <v>175737</v>
      </c>
      <c r="BO257" s="184">
        <v>98012</v>
      </c>
      <c r="BP257" s="184"/>
      <c r="BQ257" s="184">
        <v>119840</v>
      </c>
      <c r="BR257" s="184"/>
      <c r="BS257" s="184">
        <v>7258.77</v>
      </c>
      <c r="BT257" s="184">
        <v>1403.84</v>
      </c>
      <c r="BU257" s="184"/>
      <c r="BV257" s="186"/>
      <c r="BW257" s="184"/>
      <c r="BX257" s="184">
        <v>208908.79999999999</v>
      </c>
      <c r="BY257" s="186">
        <v>52208.35</v>
      </c>
      <c r="BZ257" s="184">
        <v>10791</v>
      </c>
      <c r="CA257" s="184">
        <v>58850</v>
      </c>
      <c r="CB257" s="184"/>
      <c r="CC257" s="184"/>
      <c r="CD257" s="186">
        <v>294630</v>
      </c>
      <c r="CE257" s="186">
        <v>16500</v>
      </c>
      <c r="CF257" s="184"/>
      <c r="CG257" s="184">
        <v>56710</v>
      </c>
      <c r="CH257" s="184"/>
      <c r="CI257" s="184"/>
      <c r="CJ257" s="184"/>
      <c r="CK257" s="186"/>
      <c r="CL257" s="184"/>
      <c r="CM257" s="184">
        <v>35264.49</v>
      </c>
    </row>
    <row r="258" spans="1:91" ht="21" hidden="1">
      <c r="A258" s="120">
        <v>29</v>
      </c>
      <c r="B258" s="220" t="s">
        <v>972</v>
      </c>
      <c r="C258" s="140" t="s">
        <v>543</v>
      </c>
      <c r="D258" s="184"/>
      <c r="E258" s="184"/>
      <c r="F258" s="184">
        <v>2550</v>
      </c>
      <c r="G258" s="184"/>
      <c r="H258" s="184"/>
      <c r="I258" s="184"/>
      <c r="J258" s="184"/>
      <c r="K258" s="184"/>
      <c r="L258" s="184"/>
      <c r="M258" s="184">
        <v>8453</v>
      </c>
      <c r="N258" s="184"/>
      <c r="O258" s="184"/>
      <c r="P258" s="184">
        <v>15248</v>
      </c>
      <c r="Q258" s="184"/>
      <c r="R258" s="184"/>
      <c r="S258" s="184"/>
      <c r="T258" s="184"/>
      <c r="U258" s="184"/>
      <c r="V258" s="184">
        <v>3000</v>
      </c>
      <c r="W258" s="184"/>
      <c r="X258" s="184"/>
      <c r="Y258" s="184">
        <v>500</v>
      </c>
      <c r="Z258" s="184"/>
      <c r="AA258" s="184"/>
      <c r="AB258" s="184"/>
      <c r="AC258" s="184">
        <v>5593.43</v>
      </c>
      <c r="AD258" s="184"/>
      <c r="AE258" s="184"/>
      <c r="AF258" s="184"/>
      <c r="AG258" s="184">
        <v>6420</v>
      </c>
      <c r="AH258" s="184"/>
      <c r="AI258" s="184"/>
      <c r="AJ258" s="184"/>
      <c r="AK258" s="184"/>
      <c r="AL258" s="184"/>
      <c r="AM258" s="184"/>
      <c r="AN258" s="184"/>
      <c r="AO258" s="184"/>
      <c r="AP258" s="184"/>
      <c r="AQ258" s="184">
        <v>5400</v>
      </c>
      <c r="AR258" s="184"/>
      <c r="AS258" s="184"/>
      <c r="AT258" s="184">
        <v>1500</v>
      </c>
      <c r="AU258" s="184">
        <v>108263</v>
      </c>
      <c r="AV258" s="184"/>
      <c r="AW258" s="184"/>
      <c r="AX258" s="184"/>
      <c r="AY258" s="184"/>
      <c r="AZ258" s="184"/>
      <c r="BA258" s="184"/>
      <c r="BB258" s="184"/>
      <c r="BC258" s="184"/>
      <c r="BD258" s="184"/>
      <c r="BE258" s="184"/>
      <c r="BF258" s="184">
        <v>1200</v>
      </c>
      <c r="BG258" s="184"/>
      <c r="BH258" s="184"/>
      <c r="BI258" s="184"/>
      <c r="BJ258" s="184"/>
      <c r="BK258" s="184"/>
      <c r="BL258" s="184"/>
      <c r="BM258" s="184">
        <v>1780</v>
      </c>
      <c r="BN258" s="184"/>
      <c r="BO258" s="184"/>
      <c r="BP258" s="184">
        <v>2050</v>
      </c>
      <c r="BQ258" s="184"/>
      <c r="BR258" s="184"/>
      <c r="BS258" s="184"/>
      <c r="BT258" s="184"/>
      <c r="BU258" s="184"/>
      <c r="BV258" s="184"/>
      <c r="BW258" s="184"/>
      <c r="BX258" s="184"/>
      <c r="BY258" s="184"/>
      <c r="BZ258" s="184"/>
      <c r="CA258" s="184"/>
      <c r="CB258" s="184"/>
      <c r="CC258" s="184"/>
      <c r="CD258" s="184">
        <v>1125</v>
      </c>
      <c r="CE258" s="184"/>
      <c r="CF258" s="184"/>
      <c r="CG258" s="184"/>
      <c r="CH258" s="184"/>
      <c r="CI258" s="184"/>
      <c r="CJ258" s="184"/>
      <c r="CK258" s="184"/>
      <c r="CL258" s="184"/>
      <c r="CM258" s="184"/>
    </row>
    <row r="259" spans="1:91" ht="21" hidden="1">
      <c r="A259" s="120">
        <v>29</v>
      </c>
      <c r="B259" s="220" t="s">
        <v>973</v>
      </c>
      <c r="C259" s="140" t="s">
        <v>544</v>
      </c>
      <c r="D259" s="184">
        <v>3242076.04</v>
      </c>
      <c r="E259" s="184">
        <v>334130</v>
      </c>
      <c r="F259" s="184">
        <v>382398</v>
      </c>
      <c r="G259" s="184">
        <v>644524.5</v>
      </c>
      <c r="H259" s="184">
        <v>90890</v>
      </c>
      <c r="I259" s="184">
        <v>78727.899999999994</v>
      </c>
      <c r="J259" s="184">
        <v>527915.14</v>
      </c>
      <c r="K259" s="184">
        <v>482151.25</v>
      </c>
      <c r="L259" s="184">
        <v>54780</v>
      </c>
      <c r="M259" s="184">
        <v>41950</v>
      </c>
      <c r="N259" s="184">
        <v>830010.51</v>
      </c>
      <c r="O259" s="184">
        <v>165301.6</v>
      </c>
      <c r="P259" s="184">
        <v>4081640.64</v>
      </c>
      <c r="Q259" s="184">
        <v>240210</v>
      </c>
      <c r="R259" s="184">
        <v>213639.4</v>
      </c>
      <c r="S259" s="184">
        <v>624351</v>
      </c>
      <c r="T259" s="184">
        <v>174369</v>
      </c>
      <c r="U259" s="184">
        <v>22565</v>
      </c>
      <c r="V259" s="184">
        <v>98865</v>
      </c>
      <c r="W259" s="184">
        <v>195766.14</v>
      </c>
      <c r="X259" s="184">
        <v>774068.59</v>
      </c>
      <c r="Y259" s="184">
        <v>76702.69</v>
      </c>
      <c r="Z259" s="184">
        <v>35198.5</v>
      </c>
      <c r="AA259" s="184">
        <v>189760</v>
      </c>
      <c r="AB259" s="184">
        <v>56050</v>
      </c>
      <c r="AC259" s="184">
        <v>102947.35</v>
      </c>
      <c r="AD259" s="184">
        <v>2675</v>
      </c>
      <c r="AE259" s="184">
        <v>920706.92</v>
      </c>
      <c r="AF259" s="184">
        <v>206077.96</v>
      </c>
      <c r="AG259" s="184">
        <v>79200</v>
      </c>
      <c r="AH259" s="184">
        <v>384580.52</v>
      </c>
      <c r="AI259" s="184">
        <v>212815</v>
      </c>
      <c r="AJ259" s="184">
        <v>365485.23</v>
      </c>
      <c r="AK259" s="184">
        <v>103550</v>
      </c>
      <c r="AL259" s="184">
        <v>15564238.75</v>
      </c>
      <c r="AM259" s="184">
        <v>103180</v>
      </c>
      <c r="AN259" s="184">
        <v>300520</v>
      </c>
      <c r="AO259" s="184">
        <v>650734.5</v>
      </c>
      <c r="AP259" s="184">
        <v>138403.88</v>
      </c>
      <c r="AQ259" s="184">
        <v>313924.75</v>
      </c>
      <c r="AR259" s="184">
        <v>32160</v>
      </c>
      <c r="AS259" s="184">
        <v>1834775.14</v>
      </c>
      <c r="AT259" s="184">
        <v>173347.1</v>
      </c>
      <c r="AU259" s="184">
        <v>50050</v>
      </c>
      <c r="AV259" s="184">
        <v>25490</v>
      </c>
      <c r="AW259" s="184">
        <v>55600</v>
      </c>
      <c r="AX259" s="184">
        <v>56320</v>
      </c>
      <c r="AY259" s="184">
        <v>186878.41</v>
      </c>
      <c r="AZ259" s="184">
        <v>39625.300000000003</v>
      </c>
      <c r="BA259" s="184">
        <v>91405</v>
      </c>
      <c r="BB259" s="184">
        <v>3199087</v>
      </c>
      <c r="BC259" s="184">
        <v>391726</v>
      </c>
      <c r="BD259" s="184">
        <v>3491887.58</v>
      </c>
      <c r="BE259" s="184">
        <v>610657.30000000005</v>
      </c>
      <c r="BF259" s="184"/>
      <c r="BG259" s="184">
        <v>566200.53</v>
      </c>
      <c r="BH259" s="184">
        <v>1807341.9</v>
      </c>
      <c r="BI259" s="184">
        <v>5590</v>
      </c>
      <c r="BJ259" s="184">
        <v>305700</v>
      </c>
      <c r="BK259" s="184">
        <v>308210</v>
      </c>
      <c r="BL259" s="184">
        <v>325745</v>
      </c>
      <c r="BM259" s="184">
        <v>4440798.4800000004</v>
      </c>
      <c r="BN259" s="184">
        <v>216361.60000000001</v>
      </c>
      <c r="BO259" s="184">
        <v>258282.2</v>
      </c>
      <c r="BP259" s="184">
        <v>601169.4</v>
      </c>
      <c r="BQ259" s="184">
        <v>166156.20000000001</v>
      </c>
      <c r="BR259" s="184">
        <v>301238</v>
      </c>
      <c r="BS259" s="186">
        <v>9350198.8399999999</v>
      </c>
      <c r="BT259" s="186">
        <v>86050</v>
      </c>
      <c r="BU259" s="184">
        <v>108905.7</v>
      </c>
      <c r="BV259" s="186">
        <v>568732.54</v>
      </c>
      <c r="BW259" s="184"/>
      <c r="BX259" s="184">
        <v>723655</v>
      </c>
      <c r="BY259" s="186">
        <v>572252.9</v>
      </c>
      <c r="BZ259" s="184">
        <v>133542.39999999999</v>
      </c>
      <c r="CA259" s="184">
        <v>221266</v>
      </c>
      <c r="CB259" s="184">
        <v>141560</v>
      </c>
      <c r="CC259" s="184">
        <v>95500</v>
      </c>
      <c r="CD259" s="186">
        <v>212624</v>
      </c>
      <c r="CE259" s="184">
        <v>92862</v>
      </c>
      <c r="CF259" s="186">
        <v>423750.53</v>
      </c>
      <c r="CG259" s="184">
        <v>30243</v>
      </c>
      <c r="CH259" s="184"/>
      <c r="CI259" s="186">
        <v>10165</v>
      </c>
      <c r="CJ259" s="186">
        <v>115780</v>
      </c>
      <c r="CK259" s="186">
        <v>945146.2</v>
      </c>
      <c r="CL259" s="184">
        <v>9000</v>
      </c>
      <c r="CM259" s="184"/>
    </row>
    <row r="260" spans="1:91" ht="21" hidden="1">
      <c r="A260" s="120">
        <v>29</v>
      </c>
      <c r="B260" s="220" t="s">
        <v>974</v>
      </c>
      <c r="C260" s="140" t="s">
        <v>545</v>
      </c>
      <c r="D260" s="184"/>
      <c r="E260" s="184"/>
      <c r="F260" s="184">
        <v>6900</v>
      </c>
      <c r="G260" s="184">
        <v>1150</v>
      </c>
      <c r="H260" s="184"/>
      <c r="I260" s="184"/>
      <c r="J260" s="184"/>
      <c r="K260" s="184">
        <v>6000</v>
      </c>
      <c r="L260" s="184"/>
      <c r="M260" s="184">
        <v>25590</v>
      </c>
      <c r="N260" s="184"/>
      <c r="O260" s="184"/>
      <c r="P260" s="184"/>
      <c r="Q260" s="184">
        <v>2790</v>
      </c>
      <c r="R260" s="184">
        <v>700</v>
      </c>
      <c r="S260" s="184"/>
      <c r="T260" s="184"/>
      <c r="U260" s="184"/>
      <c r="V260" s="184">
        <v>5150</v>
      </c>
      <c r="W260" s="184"/>
      <c r="X260" s="184">
        <v>39969</v>
      </c>
      <c r="Y260" s="184">
        <v>8800</v>
      </c>
      <c r="Z260" s="184">
        <v>23730</v>
      </c>
      <c r="AA260" s="184">
        <v>1510</v>
      </c>
      <c r="AB260" s="184"/>
      <c r="AC260" s="184"/>
      <c r="AD260" s="184">
        <v>1375</v>
      </c>
      <c r="AE260" s="184"/>
      <c r="AF260" s="184"/>
      <c r="AG260" s="184"/>
      <c r="AH260" s="184">
        <v>1800</v>
      </c>
      <c r="AI260" s="184">
        <v>31290</v>
      </c>
      <c r="AJ260" s="184">
        <v>3440</v>
      </c>
      <c r="AK260" s="184"/>
      <c r="AL260" s="184">
        <v>74600</v>
      </c>
      <c r="AM260" s="184"/>
      <c r="AN260" s="184"/>
      <c r="AO260" s="184"/>
      <c r="AP260" s="184">
        <v>2690</v>
      </c>
      <c r="AQ260" s="184"/>
      <c r="AR260" s="184">
        <v>1900</v>
      </c>
      <c r="AS260" s="184"/>
      <c r="AT260" s="184">
        <v>1800</v>
      </c>
      <c r="AU260" s="184"/>
      <c r="AV260" s="184">
        <v>5750</v>
      </c>
      <c r="AW260" s="184">
        <v>26600</v>
      </c>
      <c r="AX260" s="184">
        <v>4890</v>
      </c>
      <c r="AY260" s="184"/>
      <c r="AZ260" s="184"/>
      <c r="BA260" s="184"/>
      <c r="BB260" s="184"/>
      <c r="BC260" s="184">
        <v>950</v>
      </c>
      <c r="BD260" s="184"/>
      <c r="BE260" s="184"/>
      <c r="BF260" s="184"/>
      <c r="BG260" s="184"/>
      <c r="BH260" s="184">
        <v>642</v>
      </c>
      <c r="BI260" s="184"/>
      <c r="BJ260" s="184"/>
      <c r="BK260" s="184"/>
      <c r="BL260" s="184"/>
      <c r="BM260" s="184">
        <v>315690</v>
      </c>
      <c r="BN260" s="184">
        <v>5810</v>
      </c>
      <c r="BO260" s="184"/>
      <c r="BP260" s="184"/>
      <c r="BQ260" s="184"/>
      <c r="BR260" s="184">
        <v>7400</v>
      </c>
      <c r="BS260" s="186">
        <v>1444.5</v>
      </c>
      <c r="BT260" s="186">
        <v>7500</v>
      </c>
      <c r="BU260" s="186"/>
      <c r="BV260" s="186"/>
      <c r="BW260" s="186"/>
      <c r="BX260" s="186">
        <v>11100</v>
      </c>
      <c r="BY260" s="186"/>
      <c r="BZ260" s="186">
        <v>87772.14</v>
      </c>
      <c r="CA260" s="186"/>
      <c r="CB260" s="186">
        <v>18690</v>
      </c>
      <c r="CC260" s="186">
        <v>37905</v>
      </c>
      <c r="CD260" s="186"/>
      <c r="CE260" s="186"/>
      <c r="CF260" s="186">
        <v>1700</v>
      </c>
      <c r="CG260" s="186"/>
      <c r="CH260" s="186"/>
      <c r="CI260" s="186">
        <v>15980</v>
      </c>
      <c r="CJ260" s="186">
        <v>2300</v>
      </c>
      <c r="CK260" s="186"/>
      <c r="CL260" s="186">
        <v>5000</v>
      </c>
      <c r="CM260" s="186">
        <v>6000</v>
      </c>
    </row>
    <row r="261" spans="1:91" ht="21" hidden="1">
      <c r="A261" s="120">
        <v>29</v>
      </c>
      <c r="B261" s="220" t="s">
        <v>975</v>
      </c>
      <c r="C261" s="140" t="s">
        <v>546</v>
      </c>
      <c r="D261" s="184">
        <v>705623.01</v>
      </c>
      <c r="E261" s="184">
        <v>21549.5</v>
      </c>
      <c r="F261" s="184"/>
      <c r="G261" s="184">
        <v>188172.25</v>
      </c>
      <c r="H261" s="184"/>
      <c r="I261" s="184">
        <v>11848</v>
      </c>
      <c r="J261" s="184"/>
      <c r="K261" s="184">
        <v>112452.72</v>
      </c>
      <c r="L261" s="184"/>
      <c r="M261" s="184"/>
      <c r="N261" s="184">
        <v>20585</v>
      </c>
      <c r="O261" s="184">
        <v>15087</v>
      </c>
      <c r="P261" s="184">
        <v>699003.4</v>
      </c>
      <c r="Q261" s="184">
        <v>59125.599999999999</v>
      </c>
      <c r="R261" s="184">
        <v>120317.97</v>
      </c>
      <c r="S261" s="184">
        <v>59085</v>
      </c>
      <c r="T261" s="184">
        <v>60900</v>
      </c>
      <c r="U261" s="184"/>
      <c r="V261" s="184">
        <v>164994</v>
      </c>
      <c r="W261" s="184"/>
      <c r="X261" s="184">
        <v>857098.7</v>
      </c>
      <c r="Y261" s="184">
        <v>113926</v>
      </c>
      <c r="Z261" s="184">
        <v>40339</v>
      </c>
      <c r="AA261" s="184">
        <v>120807.97</v>
      </c>
      <c r="AB261" s="184">
        <v>15914</v>
      </c>
      <c r="AC261" s="184">
        <v>41860</v>
      </c>
      <c r="AD261" s="184">
        <v>32421</v>
      </c>
      <c r="AE261" s="184"/>
      <c r="AF261" s="184">
        <v>4110</v>
      </c>
      <c r="AG261" s="184">
        <v>2450</v>
      </c>
      <c r="AH261" s="184">
        <v>26041</v>
      </c>
      <c r="AI261" s="184">
        <v>76100</v>
      </c>
      <c r="AJ261" s="184">
        <v>15346</v>
      </c>
      <c r="AK261" s="184">
        <v>121599.45</v>
      </c>
      <c r="AL261" s="184">
        <v>481701.97</v>
      </c>
      <c r="AM261" s="184">
        <v>39085</v>
      </c>
      <c r="AN261" s="184">
        <v>56000</v>
      </c>
      <c r="AO261" s="184">
        <v>268771</v>
      </c>
      <c r="AP261" s="184">
        <v>199597.14</v>
      </c>
      <c r="AQ261" s="184">
        <v>790</v>
      </c>
      <c r="AR261" s="184"/>
      <c r="AS261" s="184">
        <v>2305</v>
      </c>
      <c r="AT261" s="184">
        <v>23135</v>
      </c>
      <c r="AU261" s="184">
        <v>449995</v>
      </c>
      <c r="AV261" s="184"/>
      <c r="AW261" s="184">
        <v>19688</v>
      </c>
      <c r="AX261" s="184"/>
      <c r="AY261" s="184">
        <v>22600</v>
      </c>
      <c r="AZ261" s="184"/>
      <c r="BA261" s="184">
        <v>127651</v>
      </c>
      <c r="BB261" s="184">
        <v>115150</v>
      </c>
      <c r="BC261" s="184">
        <v>89850</v>
      </c>
      <c r="BD261" s="184">
        <v>215029</v>
      </c>
      <c r="BE261" s="184">
        <v>114201</v>
      </c>
      <c r="BF261" s="184"/>
      <c r="BG261" s="184">
        <v>227316.4</v>
      </c>
      <c r="BH261" s="184">
        <v>102420.3</v>
      </c>
      <c r="BI261" s="184"/>
      <c r="BJ261" s="184"/>
      <c r="BK261" s="184"/>
      <c r="BL261" s="184"/>
      <c r="BM261" s="184">
        <v>243920.45</v>
      </c>
      <c r="BN261" s="184">
        <v>214993.15</v>
      </c>
      <c r="BO261" s="184">
        <v>149759.20000000001</v>
      </c>
      <c r="BP261" s="184">
        <v>90579.5</v>
      </c>
      <c r="BQ261" s="184">
        <v>35670</v>
      </c>
      <c r="BR261" s="184">
        <v>59660</v>
      </c>
      <c r="BS261" s="186">
        <v>447784</v>
      </c>
      <c r="BT261" s="186"/>
      <c r="BU261" s="186">
        <v>4500</v>
      </c>
      <c r="BV261" s="186">
        <v>90871.6</v>
      </c>
      <c r="BW261" s="186">
        <v>50045</v>
      </c>
      <c r="BX261" s="186"/>
      <c r="BY261" s="186">
        <v>211042.52</v>
      </c>
      <c r="BZ261" s="186">
        <v>60027</v>
      </c>
      <c r="CA261" s="186"/>
      <c r="CB261" s="184">
        <v>73622.75</v>
      </c>
      <c r="CC261" s="186">
        <v>618878</v>
      </c>
      <c r="CD261" s="186">
        <v>74750</v>
      </c>
      <c r="CE261" s="186">
        <v>890</v>
      </c>
      <c r="CF261" s="186">
        <v>34207.9</v>
      </c>
      <c r="CG261" s="184">
        <v>29746</v>
      </c>
      <c r="CH261" s="186"/>
      <c r="CI261" s="184">
        <v>5400</v>
      </c>
      <c r="CJ261" s="184"/>
      <c r="CK261" s="186"/>
      <c r="CL261" s="184">
        <v>8750</v>
      </c>
      <c r="CM261" s="184">
        <v>39224</v>
      </c>
    </row>
    <row r="262" spans="1:91" ht="21" hidden="1">
      <c r="A262" s="120">
        <v>29</v>
      </c>
      <c r="B262" s="220" t="s">
        <v>976</v>
      </c>
      <c r="C262" s="140" t="s">
        <v>547</v>
      </c>
      <c r="D262" s="184">
        <v>292182</v>
      </c>
      <c r="E262" s="184"/>
      <c r="F262" s="184"/>
      <c r="G262" s="184"/>
      <c r="H262" s="184"/>
      <c r="I262" s="184"/>
      <c r="J262" s="184"/>
      <c r="K262" s="184">
        <v>36230</v>
      </c>
      <c r="L262" s="184"/>
      <c r="M262" s="184">
        <v>93018.63</v>
      </c>
      <c r="N262" s="184">
        <v>73027.5</v>
      </c>
      <c r="O262" s="184"/>
      <c r="P262" s="184">
        <v>611050</v>
      </c>
      <c r="Q262" s="184"/>
      <c r="R262" s="184"/>
      <c r="S262" s="184">
        <v>33705</v>
      </c>
      <c r="T262" s="184"/>
      <c r="U262" s="184"/>
      <c r="V262" s="184"/>
      <c r="W262" s="184"/>
      <c r="X262" s="184">
        <v>284660</v>
      </c>
      <c r="Y262" s="184"/>
      <c r="Z262" s="184"/>
      <c r="AA262" s="184"/>
      <c r="AB262" s="184"/>
      <c r="AC262" s="184"/>
      <c r="AD262" s="184"/>
      <c r="AE262" s="184">
        <v>6420</v>
      </c>
      <c r="AF262" s="184">
        <v>35000</v>
      </c>
      <c r="AG262" s="184"/>
      <c r="AH262" s="184"/>
      <c r="AI262" s="184"/>
      <c r="AJ262" s="184"/>
      <c r="AK262" s="184"/>
      <c r="AL262" s="184">
        <v>1103516.5</v>
      </c>
      <c r="AM262" s="184"/>
      <c r="AN262" s="184"/>
      <c r="AO262" s="184"/>
      <c r="AP262" s="184"/>
      <c r="AQ262" s="184"/>
      <c r="AR262" s="184"/>
      <c r="AS262" s="184">
        <v>268304</v>
      </c>
      <c r="AT262" s="184"/>
      <c r="AU262" s="184"/>
      <c r="AV262" s="184">
        <v>13000</v>
      </c>
      <c r="AW262" s="184"/>
      <c r="AX262" s="184"/>
      <c r="AY262" s="184">
        <v>63130</v>
      </c>
      <c r="AZ262" s="184"/>
      <c r="BA262" s="184"/>
      <c r="BB262" s="184">
        <v>269747</v>
      </c>
      <c r="BC262" s="184">
        <v>35310</v>
      </c>
      <c r="BD262" s="184">
        <v>86898.18</v>
      </c>
      <c r="BE262" s="184"/>
      <c r="BF262" s="184"/>
      <c r="BG262" s="184"/>
      <c r="BH262" s="184">
        <v>285353</v>
      </c>
      <c r="BI262" s="184"/>
      <c r="BJ262" s="184"/>
      <c r="BK262" s="184"/>
      <c r="BL262" s="184">
        <v>26750</v>
      </c>
      <c r="BM262" s="184">
        <v>352951.45</v>
      </c>
      <c r="BN262" s="184"/>
      <c r="BO262" s="184"/>
      <c r="BP262" s="184"/>
      <c r="BQ262" s="184"/>
      <c r="BR262" s="184"/>
      <c r="BS262" s="186">
        <v>658247.04</v>
      </c>
      <c r="BT262" s="184"/>
      <c r="BU262" s="186"/>
      <c r="BV262" s="186">
        <v>386976.2</v>
      </c>
      <c r="BW262" s="186"/>
      <c r="BX262" s="184"/>
      <c r="BY262" s="186">
        <v>64000</v>
      </c>
      <c r="BZ262" s="184"/>
      <c r="CA262" s="186"/>
      <c r="CB262" s="186"/>
      <c r="CC262" s="186"/>
      <c r="CD262" s="186">
        <v>404013.2</v>
      </c>
      <c r="CE262" s="186"/>
      <c r="CF262" s="186">
        <v>107000</v>
      </c>
      <c r="CG262" s="186"/>
      <c r="CH262" s="186"/>
      <c r="CI262" s="184"/>
      <c r="CJ262" s="186"/>
      <c r="CK262" s="186">
        <v>34240</v>
      </c>
      <c r="CL262" s="186"/>
      <c r="CM262" s="186"/>
    </row>
    <row r="263" spans="1:91" ht="21" hidden="1">
      <c r="A263" s="120">
        <v>29</v>
      </c>
      <c r="B263" s="220" t="s">
        <v>977</v>
      </c>
      <c r="C263" s="140" t="s">
        <v>548</v>
      </c>
      <c r="D263" s="184">
        <v>21000</v>
      </c>
      <c r="E263" s="184"/>
      <c r="F263" s="184"/>
      <c r="G263" s="184"/>
      <c r="H263" s="184"/>
      <c r="I263" s="184"/>
      <c r="J263" s="184"/>
      <c r="K263" s="184"/>
      <c r="L263" s="184"/>
      <c r="M263" s="184"/>
      <c r="N263" s="184"/>
      <c r="O263" s="184"/>
      <c r="P263" s="184"/>
      <c r="Q263" s="184"/>
      <c r="R263" s="184"/>
      <c r="S263" s="184"/>
      <c r="T263" s="184"/>
      <c r="U263" s="184"/>
      <c r="V263" s="184"/>
      <c r="W263" s="184"/>
      <c r="X263" s="184"/>
      <c r="Y263" s="184"/>
      <c r="Z263" s="184"/>
      <c r="AA263" s="184"/>
      <c r="AB263" s="184"/>
      <c r="AC263" s="184"/>
      <c r="AD263" s="184"/>
      <c r="AE263" s="184"/>
      <c r="AF263" s="184"/>
      <c r="AG263" s="184"/>
      <c r="AH263" s="184"/>
      <c r="AI263" s="184"/>
      <c r="AJ263" s="184"/>
      <c r="AK263" s="184"/>
      <c r="AL263" s="184">
        <v>900000</v>
      </c>
      <c r="AM263" s="184"/>
      <c r="AN263" s="184"/>
      <c r="AO263" s="184"/>
      <c r="AP263" s="184"/>
      <c r="AQ263" s="184"/>
      <c r="AR263" s="184"/>
      <c r="AS263" s="184"/>
      <c r="AT263" s="184"/>
      <c r="AU263" s="184">
        <v>67500</v>
      </c>
      <c r="AV263" s="184"/>
      <c r="AW263" s="184"/>
      <c r="AX263" s="184"/>
      <c r="AY263" s="184"/>
      <c r="AZ263" s="184"/>
      <c r="BA263" s="184"/>
      <c r="BB263" s="184"/>
      <c r="BC263" s="184"/>
      <c r="BD263" s="184"/>
      <c r="BE263" s="184"/>
      <c r="BF263" s="184"/>
      <c r="BG263" s="184"/>
      <c r="BH263" s="184"/>
      <c r="BI263" s="184"/>
      <c r="BJ263" s="184"/>
      <c r="BK263" s="184"/>
      <c r="BL263" s="184"/>
      <c r="BM263" s="184"/>
      <c r="BN263" s="184"/>
      <c r="BO263" s="184"/>
      <c r="BP263" s="184"/>
      <c r="BQ263" s="184"/>
      <c r="BR263" s="184"/>
      <c r="BS263" s="186"/>
      <c r="BT263" s="186"/>
      <c r="BU263" s="186"/>
      <c r="BV263" s="186">
        <v>8000</v>
      </c>
      <c r="BW263" s="186"/>
      <c r="BX263" s="186"/>
      <c r="BY263" s="186"/>
      <c r="BZ263" s="186"/>
      <c r="CA263" s="186"/>
      <c r="CB263" s="184"/>
      <c r="CC263" s="186"/>
      <c r="CD263" s="184"/>
      <c r="CE263" s="186"/>
      <c r="CF263" s="186"/>
      <c r="CG263" s="186"/>
      <c r="CH263" s="186"/>
      <c r="CI263" s="186"/>
      <c r="CJ263" s="184"/>
      <c r="CK263" s="186"/>
      <c r="CL263" s="186"/>
      <c r="CM263" s="186"/>
    </row>
    <row r="264" spans="1:91" ht="21" hidden="1">
      <c r="A264" s="120">
        <v>29</v>
      </c>
      <c r="B264" s="220" t="s">
        <v>978</v>
      </c>
      <c r="C264" s="140" t="s">
        <v>549</v>
      </c>
      <c r="D264" s="184">
        <v>288653</v>
      </c>
      <c r="E264" s="184">
        <v>76000</v>
      </c>
      <c r="F264" s="184"/>
      <c r="G264" s="184">
        <v>49550</v>
      </c>
      <c r="H264" s="184">
        <v>13000</v>
      </c>
      <c r="I264" s="184">
        <v>4500</v>
      </c>
      <c r="J264" s="184">
        <v>209337</v>
      </c>
      <c r="K264" s="184">
        <v>357256.66</v>
      </c>
      <c r="L264" s="184"/>
      <c r="M264" s="184">
        <v>178766</v>
      </c>
      <c r="N264" s="184">
        <v>479640.33</v>
      </c>
      <c r="O264" s="184">
        <v>26900</v>
      </c>
      <c r="P264" s="184">
        <v>479200</v>
      </c>
      <c r="Q264" s="184">
        <v>16000</v>
      </c>
      <c r="R264" s="184"/>
      <c r="S264" s="184">
        <v>306536.67</v>
      </c>
      <c r="T264" s="184">
        <v>232350</v>
      </c>
      <c r="U264" s="184">
        <v>88967.15</v>
      </c>
      <c r="V264" s="184">
        <v>59680</v>
      </c>
      <c r="W264" s="184"/>
      <c r="X264" s="184">
        <v>1813903</v>
      </c>
      <c r="Y264" s="184"/>
      <c r="Z264" s="184"/>
      <c r="AA264" s="184"/>
      <c r="AB264" s="184"/>
      <c r="AC264" s="184"/>
      <c r="AD264" s="184"/>
      <c r="AE264" s="184"/>
      <c r="AF264" s="184"/>
      <c r="AG264" s="184">
        <v>64400</v>
      </c>
      <c r="AH264" s="184"/>
      <c r="AI264" s="184">
        <v>24000</v>
      </c>
      <c r="AJ264" s="184">
        <v>142300</v>
      </c>
      <c r="AK264" s="184"/>
      <c r="AL264" s="184">
        <v>23781016.609999999</v>
      </c>
      <c r="AM264" s="184"/>
      <c r="AN264" s="184"/>
      <c r="AO264" s="184">
        <v>4500</v>
      </c>
      <c r="AP264" s="184"/>
      <c r="AQ264" s="184"/>
      <c r="AR264" s="184">
        <v>65000</v>
      </c>
      <c r="AS264" s="184"/>
      <c r="AT264" s="184"/>
      <c r="AU264" s="184">
        <v>786056.2</v>
      </c>
      <c r="AV264" s="184">
        <v>464000</v>
      </c>
      <c r="AW264" s="184">
        <v>217219.81</v>
      </c>
      <c r="AX264" s="184"/>
      <c r="AY264" s="184">
        <v>44000</v>
      </c>
      <c r="AZ264" s="184"/>
      <c r="BA264" s="184"/>
      <c r="BB264" s="184"/>
      <c r="BC264" s="184"/>
      <c r="BD264" s="184">
        <v>2493192.7200000002</v>
      </c>
      <c r="BE264" s="184"/>
      <c r="BF264" s="184">
        <v>535120</v>
      </c>
      <c r="BG264" s="184"/>
      <c r="BH264" s="184">
        <v>4703099.7</v>
      </c>
      <c r="BI264" s="184">
        <v>233500</v>
      </c>
      <c r="BJ264" s="184"/>
      <c r="BK264" s="184"/>
      <c r="BL264" s="184"/>
      <c r="BM264" s="184">
        <v>12840</v>
      </c>
      <c r="BN264" s="184"/>
      <c r="BO264" s="184">
        <v>84750</v>
      </c>
      <c r="BP264" s="184"/>
      <c r="BQ264" s="184">
        <v>99835.48</v>
      </c>
      <c r="BR264" s="184">
        <v>118460</v>
      </c>
      <c r="BS264" s="186">
        <v>7155829.9199999999</v>
      </c>
      <c r="BT264" s="184">
        <v>518000</v>
      </c>
      <c r="BU264" s="184">
        <v>17120</v>
      </c>
      <c r="BV264" s="186">
        <v>696112.4</v>
      </c>
      <c r="BW264" s="186">
        <v>1000</v>
      </c>
      <c r="BX264" s="186"/>
      <c r="BY264" s="186">
        <v>133549.67000000001</v>
      </c>
      <c r="BZ264" s="186"/>
      <c r="CA264" s="184">
        <v>70000</v>
      </c>
      <c r="CB264" s="186"/>
      <c r="CC264" s="186"/>
      <c r="CD264" s="186">
        <v>134922.6</v>
      </c>
      <c r="CE264" s="186"/>
      <c r="CF264" s="186">
        <v>103500</v>
      </c>
      <c r="CG264" s="184">
        <v>55000</v>
      </c>
      <c r="CH264" s="186"/>
      <c r="CI264" s="184"/>
      <c r="CJ264" s="186">
        <v>10000</v>
      </c>
      <c r="CK264" s="186"/>
      <c r="CL264" s="184"/>
      <c r="CM264" s="186">
        <v>17200</v>
      </c>
    </row>
    <row r="265" spans="1:91" ht="21" hidden="1">
      <c r="A265" s="120">
        <v>29</v>
      </c>
      <c r="B265" s="220" t="s">
        <v>979</v>
      </c>
      <c r="C265" s="140" t="s">
        <v>550</v>
      </c>
      <c r="D265" s="184">
        <v>460050</v>
      </c>
      <c r="E265" s="184"/>
      <c r="F265" s="184"/>
      <c r="G265" s="184"/>
      <c r="H265" s="184">
        <v>37800</v>
      </c>
      <c r="I265" s="184">
        <v>11000</v>
      </c>
      <c r="J265" s="184">
        <v>49500</v>
      </c>
      <c r="K265" s="184">
        <v>58180</v>
      </c>
      <c r="L265" s="184">
        <v>76900</v>
      </c>
      <c r="M265" s="184">
        <v>179100</v>
      </c>
      <c r="N265" s="184"/>
      <c r="O265" s="184">
        <v>6000</v>
      </c>
      <c r="P265" s="184">
        <v>1286625</v>
      </c>
      <c r="Q265" s="184">
        <v>21700</v>
      </c>
      <c r="R265" s="184"/>
      <c r="S265" s="184">
        <v>15250</v>
      </c>
      <c r="T265" s="184">
        <v>6500</v>
      </c>
      <c r="U265" s="184">
        <v>28000</v>
      </c>
      <c r="V265" s="184"/>
      <c r="W265" s="184"/>
      <c r="X265" s="184">
        <v>629145</v>
      </c>
      <c r="Y265" s="184"/>
      <c r="Z265" s="184">
        <v>96440</v>
      </c>
      <c r="AA265" s="184">
        <v>35100</v>
      </c>
      <c r="AB265" s="184"/>
      <c r="AC265" s="184">
        <v>14400</v>
      </c>
      <c r="AD265" s="184"/>
      <c r="AE265" s="184">
        <v>131545</v>
      </c>
      <c r="AF265" s="184"/>
      <c r="AG265" s="184">
        <v>14100</v>
      </c>
      <c r="AH265" s="184">
        <v>26700</v>
      </c>
      <c r="AI265" s="184">
        <v>60500</v>
      </c>
      <c r="AJ265" s="184"/>
      <c r="AK265" s="184"/>
      <c r="AL265" s="184">
        <v>585262.5</v>
      </c>
      <c r="AM265" s="184"/>
      <c r="AN265" s="184"/>
      <c r="AO265" s="184">
        <v>96250</v>
      </c>
      <c r="AP265" s="184">
        <v>191050</v>
      </c>
      <c r="AQ265" s="184"/>
      <c r="AR265" s="184"/>
      <c r="AS265" s="184">
        <v>31886</v>
      </c>
      <c r="AT265" s="184">
        <v>9900</v>
      </c>
      <c r="AU265" s="184">
        <v>254450</v>
      </c>
      <c r="AV265" s="184"/>
      <c r="AW265" s="184"/>
      <c r="AX265" s="184">
        <v>13650</v>
      </c>
      <c r="AY265" s="184"/>
      <c r="AZ265" s="184">
        <v>84500</v>
      </c>
      <c r="BA265" s="184"/>
      <c r="BB265" s="184">
        <v>326962.5</v>
      </c>
      <c r="BC265" s="184">
        <v>13250</v>
      </c>
      <c r="BD265" s="184">
        <v>800840</v>
      </c>
      <c r="BE265" s="184"/>
      <c r="BF265" s="184">
        <v>79000</v>
      </c>
      <c r="BG265" s="184">
        <v>86500</v>
      </c>
      <c r="BH265" s="184">
        <v>474900.04</v>
      </c>
      <c r="BI265" s="184"/>
      <c r="BJ265" s="184">
        <v>42800</v>
      </c>
      <c r="BK265" s="184"/>
      <c r="BL265" s="184">
        <v>35300</v>
      </c>
      <c r="BM265" s="184"/>
      <c r="BN265" s="184"/>
      <c r="BO265" s="184"/>
      <c r="BP265" s="184"/>
      <c r="BQ265" s="184">
        <v>24000</v>
      </c>
      <c r="BR265" s="184">
        <v>131150</v>
      </c>
      <c r="BS265" s="186">
        <v>1038990.16</v>
      </c>
      <c r="BT265" s="184">
        <v>199900</v>
      </c>
      <c r="BU265" s="184">
        <v>38147</v>
      </c>
      <c r="BV265" s="184">
        <v>250808</v>
      </c>
      <c r="BW265" s="184">
        <v>89400</v>
      </c>
      <c r="BX265" s="184">
        <v>43200</v>
      </c>
      <c r="BY265" s="184">
        <v>241850</v>
      </c>
      <c r="BZ265" s="184"/>
      <c r="CA265" s="184">
        <v>41500</v>
      </c>
      <c r="CB265" s="184"/>
      <c r="CC265" s="184"/>
      <c r="CD265" s="184">
        <v>54260</v>
      </c>
      <c r="CE265" s="184"/>
      <c r="CF265" s="184">
        <v>147190</v>
      </c>
      <c r="CG265" s="184">
        <v>36040</v>
      </c>
      <c r="CH265" s="184">
        <v>1000</v>
      </c>
      <c r="CI265" s="184">
        <v>26000</v>
      </c>
      <c r="CJ265" s="184">
        <v>72410</v>
      </c>
      <c r="CK265" s="186"/>
      <c r="CL265" s="184">
        <v>58120</v>
      </c>
      <c r="CM265" s="184">
        <v>7500</v>
      </c>
    </row>
    <row r="266" spans="1:91" ht="21" hidden="1">
      <c r="A266" s="120">
        <v>29</v>
      </c>
      <c r="B266" s="220" t="s">
        <v>980</v>
      </c>
      <c r="C266" s="140" t="s">
        <v>551</v>
      </c>
      <c r="D266" s="184"/>
      <c r="E266" s="184"/>
      <c r="F266" s="184"/>
      <c r="G266" s="184">
        <v>55260</v>
      </c>
      <c r="H266" s="184">
        <v>49000</v>
      </c>
      <c r="I266" s="184">
        <v>450000</v>
      </c>
      <c r="J266" s="184"/>
      <c r="K266" s="184">
        <v>2119670</v>
      </c>
      <c r="L266" s="184">
        <v>2738800</v>
      </c>
      <c r="M266" s="184"/>
      <c r="N266" s="184"/>
      <c r="O266" s="184"/>
      <c r="P266" s="184"/>
      <c r="Q266" s="184"/>
      <c r="R266" s="184">
        <v>133000</v>
      </c>
      <c r="S266" s="184">
        <v>65000</v>
      </c>
      <c r="T266" s="184">
        <v>199000</v>
      </c>
      <c r="U266" s="184">
        <v>508500</v>
      </c>
      <c r="V266" s="184"/>
      <c r="W266" s="184"/>
      <c r="X266" s="184"/>
      <c r="Y266" s="184"/>
      <c r="Z266" s="184"/>
      <c r="AA266" s="184">
        <v>1116000</v>
      </c>
      <c r="AB266" s="184"/>
      <c r="AC266" s="184"/>
      <c r="AD266" s="184"/>
      <c r="AE266" s="184"/>
      <c r="AF266" s="184">
        <v>33600</v>
      </c>
      <c r="AG266" s="184"/>
      <c r="AH266" s="184">
        <v>133500</v>
      </c>
      <c r="AI266" s="184"/>
      <c r="AJ266" s="184">
        <v>316000</v>
      </c>
      <c r="AK266" s="184"/>
      <c r="AL266" s="184"/>
      <c r="AM266" s="184">
        <v>180500</v>
      </c>
      <c r="AN266" s="184">
        <v>64550</v>
      </c>
      <c r="AO266" s="184"/>
      <c r="AP266" s="184">
        <v>89630</v>
      </c>
      <c r="AQ266" s="184"/>
      <c r="AR266" s="184"/>
      <c r="AS266" s="184"/>
      <c r="AT266" s="184">
        <v>31000</v>
      </c>
      <c r="AU266" s="184">
        <v>577600</v>
      </c>
      <c r="AV266" s="184"/>
      <c r="AW266" s="184"/>
      <c r="AX266" s="184">
        <v>12000</v>
      </c>
      <c r="AY266" s="184">
        <v>170200</v>
      </c>
      <c r="AZ266" s="184"/>
      <c r="BA266" s="184">
        <v>19000</v>
      </c>
      <c r="BB266" s="184"/>
      <c r="BC266" s="184"/>
      <c r="BD266" s="184"/>
      <c r="BE266" s="184">
        <v>115000</v>
      </c>
      <c r="BF266" s="184"/>
      <c r="BG266" s="184"/>
      <c r="BH266" s="184"/>
      <c r="BI266" s="184"/>
      <c r="BJ266" s="184"/>
      <c r="BK266" s="184"/>
      <c r="BL266" s="184"/>
      <c r="BM266" s="184">
        <v>497700</v>
      </c>
      <c r="BN266" s="184"/>
      <c r="BO266" s="184">
        <v>444243</v>
      </c>
      <c r="BP266" s="184"/>
      <c r="BQ266" s="184">
        <v>20300</v>
      </c>
      <c r="BR266" s="184"/>
      <c r="BS266" s="186"/>
      <c r="BT266" s="184"/>
      <c r="BU266" s="186"/>
      <c r="BV266" s="184"/>
      <c r="BW266" s="184"/>
      <c r="BX266" s="184">
        <v>31500</v>
      </c>
      <c r="BY266" s="184">
        <v>460213</v>
      </c>
      <c r="BZ266" s="186"/>
      <c r="CA266" s="184">
        <v>528600</v>
      </c>
      <c r="CB266" s="184"/>
      <c r="CC266" s="184"/>
      <c r="CD266" s="186"/>
      <c r="CE266" s="184"/>
      <c r="CF266" s="184"/>
      <c r="CG266" s="184">
        <v>58000</v>
      </c>
      <c r="CH266" s="186"/>
      <c r="CI266" s="184">
        <v>240000</v>
      </c>
      <c r="CJ266" s="184">
        <v>64800</v>
      </c>
      <c r="CK266" s="184"/>
      <c r="CL266" s="184"/>
      <c r="CM266" s="186"/>
    </row>
    <row r="267" spans="1:91" ht="21" hidden="1">
      <c r="A267" s="120">
        <v>28</v>
      </c>
      <c r="B267" s="220" t="s">
        <v>981</v>
      </c>
      <c r="C267" s="140" t="s">
        <v>552</v>
      </c>
      <c r="D267" s="184">
        <v>3683748.64</v>
      </c>
      <c r="E267" s="184">
        <v>514872.85</v>
      </c>
      <c r="F267" s="184">
        <v>406929.81</v>
      </c>
      <c r="G267" s="184">
        <v>785047.25</v>
      </c>
      <c r="H267" s="184">
        <v>502757</v>
      </c>
      <c r="I267" s="184">
        <v>592377.9</v>
      </c>
      <c r="J267" s="184">
        <v>830643</v>
      </c>
      <c r="K267" s="184">
        <v>1211863.6000000001</v>
      </c>
      <c r="L267" s="184">
        <v>823987.1</v>
      </c>
      <c r="M267" s="184">
        <v>596464.26</v>
      </c>
      <c r="N267" s="184">
        <v>1256265.5900000001</v>
      </c>
      <c r="O267" s="184">
        <v>207264</v>
      </c>
      <c r="P267" s="184">
        <v>1618336.5</v>
      </c>
      <c r="Q267" s="184">
        <v>790026</v>
      </c>
      <c r="R267" s="184">
        <v>1010403</v>
      </c>
      <c r="S267" s="184">
        <v>853917.1</v>
      </c>
      <c r="T267" s="184">
        <v>896629.48</v>
      </c>
      <c r="U267" s="184">
        <v>571504.19999999995</v>
      </c>
      <c r="V267" s="184">
        <v>509340.3</v>
      </c>
      <c r="W267" s="184">
        <v>287334.24</v>
      </c>
      <c r="X267" s="184">
        <v>5792572.5</v>
      </c>
      <c r="Y267" s="184">
        <v>344061</v>
      </c>
      <c r="Z267" s="184">
        <v>1000671.7</v>
      </c>
      <c r="AA267" s="184">
        <v>1248021</v>
      </c>
      <c r="AB267" s="184">
        <v>445021.6</v>
      </c>
      <c r="AC267" s="184">
        <v>534966.55000000005</v>
      </c>
      <c r="AD267" s="184">
        <v>540975</v>
      </c>
      <c r="AE267" s="184">
        <v>628667.69999999995</v>
      </c>
      <c r="AF267" s="184">
        <v>705251</v>
      </c>
      <c r="AG267" s="184">
        <v>462602.8</v>
      </c>
      <c r="AH267" s="184">
        <v>830212.56</v>
      </c>
      <c r="AI267" s="184">
        <v>652203.37</v>
      </c>
      <c r="AJ267" s="184">
        <v>632098.4</v>
      </c>
      <c r="AK267" s="184">
        <v>544813.19999999995</v>
      </c>
      <c r="AL267" s="184">
        <v>4988009.91</v>
      </c>
      <c r="AM267" s="184">
        <v>668436</v>
      </c>
      <c r="AN267" s="184">
        <v>404680.3</v>
      </c>
      <c r="AO267" s="184">
        <v>1182452.1499999999</v>
      </c>
      <c r="AP267" s="184">
        <v>1029514.4</v>
      </c>
      <c r="AQ267" s="184">
        <v>836800.44</v>
      </c>
      <c r="AR267" s="184">
        <v>331600</v>
      </c>
      <c r="AS267" s="184">
        <v>2360898.77</v>
      </c>
      <c r="AT267" s="184">
        <v>850823.1</v>
      </c>
      <c r="AU267" s="184">
        <v>2356921</v>
      </c>
      <c r="AV267" s="184">
        <v>1227050.03</v>
      </c>
      <c r="AW267" s="184">
        <v>717353</v>
      </c>
      <c r="AX267" s="184">
        <v>204917.7</v>
      </c>
      <c r="AY267" s="184">
        <v>420194.5</v>
      </c>
      <c r="AZ267" s="184">
        <v>548900.80000000005</v>
      </c>
      <c r="BA267" s="184">
        <v>520541.55</v>
      </c>
      <c r="BB267" s="184">
        <v>1478942.79</v>
      </c>
      <c r="BC267" s="184">
        <v>525262</v>
      </c>
      <c r="BD267" s="184">
        <v>1481558.36</v>
      </c>
      <c r="BE267" s="184">
        <v>739001.4</v>
      </c>
      <c r="BF267" s="184">
        <v>229578.04</v>
      </c>
      <c r="BG267" s="184">
        <v>613479.34</v>
      </c>
      <c r="BH267" s="184">
        <v>1375213</v>
      </c>
      <c r="BI267" s="184">
        <v>215516</v>
      </c>
      <c r="BJ267" s="184">
        <v>273970.8</v>
      </c>
      <c r="BK267" s="184">
        <v>725020.95</v>
      </c>
      <c r="BL267" s="184">
        <v>602929.06000000006</v>
      </c>
      <c r="BM267" s="184">
        <v>2054474.58</v>
      </c>
      <c r="BN267" s="184">
        <v>621248.30000000005</v>
      </c>
      <c r="BO267" s="184">
        <v>600462.02</v>
      </c>
      <c r="BP267" s="184">
        <v>725090</v>
      </c>
      <c r="BQ267" s="184">
        <v>680365.2</v>
      </c>
      <c r="BR267" s="184">
        <v>445940.29</v>
      </c>
      <c r="BS267" s="186">
        <v>6648506.2300000004</v>
      </c>
      <c r="BT267" s="186">
        <v>347592</v>
      </c>
      <c r="BU267" s="186">
        <v>518619.62</v>
      </c>
      <c r="BV267" s="186">
        <v>915651.8</v>
      </c>
      <c r="BW267" s="186">
        <v>144659.6</v>
      </c>
      <c r="BX267" s="186">
        <v>476836.4</v>
      </c>
      <c r="BY267" s="186">
        <v>1199558.7</v>
      </c>
      <c r="BZ267" s="186">
        <v>338846.2</v>
      </c>
      <c r="CA267" s="186">
        <v>329918.40000000002</v>
      </c>
      <c r="CB267" s="186">
        <v>405203.5</v>
      </c>
      <c r="CC267" s="186">
        <v>873200</v>
      </c>
      <c r="CD267" s="186">
        <v>704305</v>
      </c>
      <c r="CE267" s="186">
        <v>839223.25</v>
      </c>
      <c r="CF267" s="186">
        <v>710688.6</v>
      </c>
      <c r="CG267" s="186">
        <v>473356.78</v>
      </c>
      <c r="CH267" s="186">
        <v>366300.62</v>
      </c>
      <c r="CI267" s="186">
        <v>466377</v>
      </c>
      <c r="CJ267" s="186">
        <v>318538.09999999998</v>
      </c>
      <c r="CK267" s="186">
        <v>1716100.01</v>
      </c>
      <c r="CL267" s="186">
        <v>331012.5</v>
      </c>
      <c r="CM267" s="186">
        <v>247760.09</v>
      </c>
    </row>
    <row r="268" spans="1:91" ht="21" hidden="1">
      <c r="A268" s="120">
        <v>29</v>
      </c>
      <c r="B268" s="220" t="s">
        <v>982</v>
      </c>
      <c r="C268" s="140" t="s">
        <v>553</v>
      </c>
      <c r="D268" s="184"/>
      <c r="E268" s="184"/>
      <c r="F268" s="184"/>
      <c r="G268" s="184">
        <v>60785</v>
      </c>
      <c r="H268" s="184"/>
      <c r="I268" s="184"/>
      <c r="J268" s="184"/>
      <c r="K268" s="184"/>
      <c r="L268" s="184"/>
      <c r="M268" s="184"/>
      <c r="N268" s="184"/>
      <c r="O268" s="184"/>
      <c r="P268" s="184"/>
      <c r="Q268" s="184"/>
      <c r="R268" s="184"/>
      <c r="S268" s="184">
        <v>366574.5</v>
      </c>
      <c r="T268" s="184">
        <v>74316</v>
      </c>
      <c r="U268" s="184">
        <v>358107</v>
      </c>
      <c r="V268" s="184">
        <v>21500</v>
      </c>
      <c r="W268" s="184"/>
      <c r="X268" s="184">
        <v>55200</v>
      </c>
      <c r="Y268" s="184"/>
      <c r="Z268" s="184"/>
      <c r="AA268" s="184"/>
      <c r="AB268" s="184"/>
      <c r="AC268" s="184"/>
      <c r="AD268" s="184"/>
      <c r="AE268" s="184"/>
      <c r="AF268" s="184"/>
      <c r="AG268" s="184"/>
      <c r="AH268" s="184"/>
      <c r="AI268" s="184"/>
      <c r="AJ268" s="184"/>
      <c r="AK268" s="184"/>
      <c r="AL268" s="184">
        <v>3614583</v>
      </c>
      <c r="AM268" s="184"/>
      <c r="AN268" s="184"/>
      <c r="AO268" s="184"/>
      <c r="AP268" s="184">
        <v>615000</v>
      </c>
      <c r="AQ268" s="184"/>
      <c r="AR268" s="184"/>
      <c r="AS268" s="184"/>
      <c r="AT268" s="184"/>
      <c r="AU268" s="184">
        <v>832500</v>
      </c>
      <c r="AV268" s="184"/>
      <c r="AW268" s="184">
        <v>315810</v>
      </c>
      <c r="AX268" s="184"/>
      <c r="AY268" s="184"/>
      <c r="AZ268" s="184"/>
      <c r="BA268" s="184"/>
      <c r="BB268" s="184">
        <v>1224672</v>
      </c>
      <c r="BC268" s="184"/>
      <c r="BD268" s="184">
        <v>4592678.82</v>
      </c>
      <c r="BE268" s="184"/>
      <c r="BF268" s="184">
        <v>373500</v>
      </c>
      <c r="BG268" s="184"/>
      <c r="BH268" s="184">
        <v>9100</v>
      </c>
      <c r="BI268" s="184"/>
      <c r="BJ268" s="184"/>
      <c r="BK268" s="184"/>
      <c r="BL268" s="184"/>
      <c r="BM268" s="184"/>
      <c r="BN268" s="184">
        <v>1388055</v>
      </c>
      <c r="BO268" s="184">
        <v>953938.67</v>
      </c>
      <c r="BP268" s="184">
        <v>1658667.6</v>
      </c>
      <c r="BQ268" s="184">
        <v>683088</v>
      </c>
      <c r="BR268" s="184">
        <v>877352</v>
      </c>
      <c r="BS268" s="186">
        <v>10083000</v>
      </c>
      <c r="BT268" s="186">
        <v>19765</v>
      </c>
      <c r="BU268" s="186"/>
      <c r="BV268" s="186">
        <v>1267370</v>
      </c>
      <c r="BW268" s="184">
        <v>1300</v>
      </c>
      <c r="BX268" s="184"/>
      <c r="BY268" s="184">
        <v>1953654.17</v>
      </c>
      <c r="BZ268" s="184"/>
      <c r="CA268" s="184"/>
      <c r="CB268" s="186"/>
      <c r="CC268" s="184"/>
      <c r="CD268" s="186">
        <v>30800</v>
      </c>
      <c r="CE268" s="186">
        <v>975275.73</v>
      </c>
      <c r="CF268" s="184"/>
      <c r="CG268" s="184"/>
      <c r="CH268" s="186"/>
      <c r="CI268" s="184"/>
      <c r="CJ268" s="186"/>
      <c r="CK268" s="184">
        <v>1948203.61</v>
      </c>
      <c r="CL268" s="184"/>
      <c r="CM268" s="186"/>
    </row>
    <row r="269" spans="1:91" ht="21" hidden="1">
      <c r="A269" s="120">
        <v>29</v>
      </c>
      <c r="B269" s="220" t="s">
        <v>983</v>
      </c>
      <c r="C269" s="140" t="s">
        <v>554</v>
      </c>
      <c r="D269" s="184"/>
      <c r="E269" s="184"/>
      <c r="F269" s="184"/>
      <c r="G269" s="184">
        <v>151485</v>
      </c>
      <c r="H269" s="184"/>
      <c r="I269" s="184"/>
      <c r="J269" s="184"/>
      <c r="K269" s="184"/>
      <c r="L269" s="184"/>
      <c r="M269" s="184"/>
      <c r="N269" s="184"/>
      <c r="O269" s="184"/>
      <c r="P269" s="184"/>
      <c r="Q269" s="184"/>
      <c r="R269" s="184"/>
      <c r="S269" s="184"/>
      <c r="T269" s="184">
        <v>126843.78</v>
      </c>
      <c r="U269" s="184"/>
      <c r="V269" s="184">
        <v>1625</v>
      </c>
      <c r="W269" s="184"/>
      <c r="X269" s="184"/>
      <c r="Y269" s="184"/>
      <c r="Z269" s="184">
        <v>18870</v>
      </c>
      <c r="AA269" s="184"/>
      <c r="AB269" s="184"/>
      <c r="AC269" s="184"/>
      <c r="AD269" s="184"/>
      <c r="AE269" s="184"/>
      <c r="AF269" s="184"/>
      <c r="AG269" s="184"/>
      <c r="AH269" s="184"/>
      <c r="AI269" s="184"/>
      <c r="AJ269" s="184"/>
      <c r="AK269" s="184">
        <v>18380</v>
      </c>
      <c r="AL269" s="184"/>
      <c r="AM269" s="184"/>
      <c r="AN269" s="184"/>
      <c r="AO269" s="184"/>
      <c r="AP269" s="184"/>
      <c r="AQ269" s="184"/>
      <c r="AR269" s="184"/>
      <c r="AS269" s="184"/>
      <c r="AT269" s="184"/>
      <c r="AU269" s="184"/>
      <c r="AV269" s="184"/>
      <c r="AW269" s="184"/>
      <c r="AX269" s="184"/>
      <c r="AY269" s="184"/>
      <c r="AZ269" s="184"/>
      <c r="BA269" s="184"/>
      <c r="BB269" s="184"/>
      <c r="BC269" s="184"/>
      <c r="BD269" s="184"/>
      <c r="BE269" s="184">
        <v>635670</v>
      </c>
      <c r="BF269" s="184">
        <v>435950</v>
      </c>
      <c r="BG269" s="184"/>
      <c r="BH269" s="184"/>
      <c r="BI269" s="184"/>
      <c r="BJ269" s="184">
        <v>467620</v>
      </c>
      <c r="BK269" s="184">
        <v>536960</v>
      </c>
      <c r="BL269" s="184">
        <v>687729</v>
      </c>
      <c r="BM269" s="184"/>
      <c r="BN269" s="184"/>
      <c r="BO269" s="184">
        <v>63396</v>
      </c>
      <c r="BP269" s="184"/>
      <c r="BQ269" s="184"/>
      <c r="BR269" s="184">
        <v>87142</v>
      </c>
      <c r="BS269" s="186"/>
      <c r="BT269" s="186"/>
      <c r="BU269" s="186"/>
      <c r="BV269" s="186"/>
      <c r="BW269" s="186">
        <v>287650</v>
      </c>
      <c r="BX269" s="186"/>
      <c r="BY269" s="186"/>
      <c r="BZ269" s="186"/>
      <c r="CA269" s="186"/>
      <c r="CB269" s="186">
        <v>4147</v>
      </c>
      <c r="CC269" s="186"/>
      <c r="CD269" s="186"/>
      <c r="CE269" s="186"/>
      <c r="CF269" s="186"/>
      <c r="CG269" s="186"/>
      <c r="CH269" s="186"/>
      <c r="CI269" s="186"/>
      <c r="CJ269" s="186"/>
      <c r="CK269" s="186"/>
      <c r="CL269" s="186">
        <v>531655</v>
      </c>
      <c r="CM269" s="186"/>
    </row>
    <row r="270" spans="1:91" ht="21" hidden="1">
      <c r="A270" s="120">
        <v>29</v>
      </c>
      <c r="B270" s="220" t="s">
        <v>984</v>
      </c>
      <c r="C270" s="123" t="s">
        <v>555</v>
      </c>
      <c r="D270" s="184"/>
      <c r="E270" s="184"/>
      <c r="F270" s="184"/>
      <c r="G270" s="184">
        <v>37000</v>
      </c>
      <c r="H270" s="184"/>
      <c r="I270" s="184"/>
      <c r="J270" s="184"/>
      <c r="K270" s="184"/>
      <c r="L270" s="184"/>
      <c r="M270" s="184"/>
      <c r="N270" s="184">
        <v>175300</v>
      </c>
      <c r="O270" s="184"/>
      <c r="P270" s="184"/>
      <c r="Q270" s="184"/>
      <c r="R270" s="184"/>
      <c r="S270" s="184"/>
      <c r="T270" s="184"/>
      <c r="U270" s="184"/>
      <c r="V270" s="184"/>
      <c r="W270" s="184"/>
      <c r="X270" s="184"/>
      <c r="Y270" s="184"/>
      <c r="Z270" s="184"/>
      <c r="AA270" s="184"/>
      <c r="AB270" s="184"/>
      <c r="AC270" s="184"/>
      <c r="AD270" s="184"/>
      <c r="AE270" s="184"/>
      <c r="AF270" s="184"/>
      <c r="AG270" s="184"/>
      <c r="AH270" s="184"/>
      <c r="AI270" s="184">
        <v>3060</v>
      </c>
      <c r="AJ270" s="184"/>
      <c r="AK270" s="184"/>
      <c r="AL270" s="184"/>
      <c r="AM270" s="184"/>
      <c r="AN270" s="184"/>
      <c r="AO270" s="184"/>
      <c r="AP270" s="184"/>
      <c r="AQ270" s="184"/>
      <c r="AR270" s="184"/>
      <c r="AS270" s="184">
        <v>25000</v>
      </c>
      <c r="AT270" s="184"/>
      <c r="AU270" s="184"/>
      <c r="AV270" s="184"/>
      <c r="AW270" s="184"/>
      <c r="AX270" s="184"/>
      <c r="AY270" s="184"/>
      <c r="AZ270" s="184"/>
      <c r="BA270" s="184"/>
      <c r="BB270" s="184"/>
      <c r="BC270" s="184"/>
      <c r="BD270" s="184"/>
      <c r="BE270" s="184"/>
      <c r="BF270" s="184"/>
      <c r="BG270" s="184"/>
      <c r="BH270" s="184"/>
      <c r="BI270" s="184"/>
      <c r="BJ270" s="184"/>
      <c r="BK270" s="184"/>
      <c r="BL270" s="184"/>
      <c r="BM270" s="184"/>
      <c r="BN270" s="184"/>
      <c r="BO270" s="184">
        <v>25400</v>
      </c>
      <c r="BP270" s="184"/>
      <c r="BQ270" s="184"/>
      <c r="BR270" s="184"/>
      <c r="BS270" s="186"/>
      <c r="BT270" s="186"/>
      <c r="BU270" s="186"/>
      <c r="BV270" s="186">
        <v>10300</v>
      </c>
      <c r="BW270" s="186"/>
      <c r="BX270" s="186"/>
      <c r="BY270" s="186"/>
      <c r="BZ270" s="186"/>
      <c r="CA270" s="186"/>
      <c r="CB270" s="186"/>
      <c r="CC270" s="186"/>
      <c r="CD270" s="186"/>
      <c r="CE270" s="186"/>
      <c r="CF270" s="186"/>
      <c r="CG270" s="186"/>
      <c r="CH270" s="186"/>
      <c r="CI270" s="186"/>
      <c r="CJ270" s="186"/>
      <c r="CK270" s="186"/>
      <c r="CL270" s="186"/>
      <c r="CM270" s="186"/>
    </row>
    <row r="271" spans="1:91" ht="21" hidden="1">
      <c r="A271" s="120">
        <v>29</v>
      </c>
      <c r="B271" s="220" t="s">
        <v>985</v>
      </c>
      <c r="C271" s="140" t="s">
        <v>556</v>
      </c>
      <c r="D271" s="184"/>
      <c r="E271" s="184"/>
      <c r="F271" s="184"/>
      <c r="G271" s="184"/>
      <c r="H271" s="184"/>
      <c r="I271" s="184"/>
      <c r="J271" s="184"/>
      <c r="K271" s="184"/>
      <c r="L271" s="184"/>
      <c r="M271" s="184"/>
      <c r="N271" s="184"/>
      <c r="O271" s="184"/>
      <c r="P271" s="184">
        <v>1804000</v>
      </c>
      <c r="Q271" s="184"/>
      <c r="R271" s="184"/>
      <c r="S271" s="184">
        <v>123520</v>
      </c>
      <c r="T271" s="184"/>
      <c r="U271" s="184">
        <v>193599</v>
      </c>
      <c r="V271" s="184"/>
      <c r="W271" s="184"/>
      <c r="X271" s="184">
        <v>1977400</v>
      </c>
      <c r="Y271" s="184">
        <v>288000</v>
      </c>
      <c r="Z271" s="184">
        <v>422909.11</v>
      </c>
      <c r="AA271" s="184"/>
      <c r="AB271" s="184"/>
      <c r="AC271" s="184"/>
      <c r="AD271" s="184"/>
      <c r="AE271" s="184">
        <v>238000</v>
      </c>
      <c r="AF271" s="184"/>
      <c r="AG271" s="184"/>
      <c r="AH271" s="184"/>
      <c r="AI271" s="184"/>
      <c r="AJ271" s="184">
        <v>240000</v>
      </c>
      <c r="AK271" s="184">
        <v>49500</v>
      </c>
      <c r="AL271" s="184">
        <v>3693600</v>
      </c>
      <c r="AM271" s="184"/>
      <c r="AN271" s="184">
        <v>231120</v>
      </c>
      <c r="AO271" s="184"/>
      <c r="AP271" s="184"/>
      <c r="AQ271" s="184"/>
      <c r="AR271" s="184"/>
      <c r="AS271" s="184">
        <v>370220</v>
      </c>
      <c r="AT271" s="184"/>
      <c r="AU271" s="184"/>
      <c r="AV271" s="184">
        <v>38520</v>
      </c>
      <c r="AW271" s="184"/>
      <c r="AX271" s="184"/>
      <c r="AY271" s="184"/>
      <c r="AZ271" s="184"/>
      <c r="BA271" s="184">
        <v>253900.56</v>
      </c>
      <c r="BB271" s="184"/>
      <c r="BC271" s="184">
        <v>231120</v>
      </c>
      <c r="BD271" s="184">
        <v>949500</v>
      </c>
      <c r="BE271" s="184"/>
      <c r="BF271" s="184"/>
      <c r="BG271" s="184"/>
      <c r="BH271" s="184"/>
      <c r="BI271" s="184"/>
      <c r="BJ271" s="184"/>
      <c r="BK271" s="184"/>
      <c r="BL271" s="184"/>
      <c r="BM271" s="184">
        <v>1411200</v>
      </c>
      <c r="BN271" s="184">
        <v>302382</v>
      </c>
      <c r="BO271" s="184">
        <v>383133.57</v>
      </c>
      <c r="BP271" s="184">
        <v>526244</v>
      </c>
      <c r="BQ271" s="184">
        <v>324000</v>
      </c>
      <c r="BR271" s="184"/>
      <c r="BS271" s="186">
        <v>7874100</v>
      </c>
      <c r="BT271" s="184">
        <v>112020</v>
      </c>
      <c r="BU271" s="186"/>
      <c r="BV271" s="186">
        <v>1752000</v>
      </c>
      <c r="BW271" s="184"/>
      <c r="BX271" s="186"/>
      <c r="BY271" s="186">
        <v>1422000</v>
      </c>
      <c r="BZ271" s="186"/>
      <c r="CA271" s="186"/>
      <c r="CB271" s="186"/>
      <c r="CC271" s="184"/>
      <c r="CD271" s="186"/>
      <c r="CE271" s="186"/>
      <c r="CF271" s="186">
        <v>28985</v>
      </c>
      <c r="CG271" s="186"/>
      <c r="CH271" s="186"/>
      <c r="CI271" s="186"/>
      <c r="CJ271" s="186"/>
      <c r="CK271" s="186"/>
      <c r="CL271" s="186"/>
      <c r="CM271" s="184"/>
    </row>
    <row r="272" spans="1:91" ht="21" hidden="1">
      <c r="A272" s="120">
        <v>29</v>
      </c>
      <c r="B272" s="220" t="s">
        <v>986</v>
      </c>
      <c r="C272" s="140" t="s">
        <v>557</v>
      </c>
      <c r="D272" s="184"/>
      <c r="E272" s="184"/>
      <c r="F272" s="184"/>
      <c r="G272" s="184"/>
      <c r="H272" s="184"/>
      <c r="I272" s="184"/>
      <c r="J272" s="184"/>
      <c r="K272" s="184"/>
      <c r="L272" s="184"/>
      <c r="M272" s="184"/>
      <c r="N272" s="184"/>
      <c r="O272" s="184"/>
      <c r="P272" s="184"/>
      <c r="Q272" s="184"/>
      <c r="R272" s="184"/>
      <c r="S272" s="184"/>
      <c r="T272" s="184">
        <v>51216</v>
      </c>
      <c r="U272" s="184"/>
      <c r="V272" s="184"/>
      <c r="W272" s="184"/>
      <c r="X272" s="184"/>
      <c r="Y272" s="184">
        <v>1600</v>
      </c>
      <c r="Z272" s="184"/>
      <c r="AA272" s="184"/>
      <c r="AB272" s="184"/>
      <c r="AC272" s="184"/>
      <c r="AD272" s="184"/>
      <c r="AE272" s="184"/>
      <c r="AF272" s="184"/>
      <c r="AG272" s="184">
        <v>432036</v>
      </c>
      <c r="AH272" s="184"/>
      <c r="AI272" s="184"/>
      <c r="AJ272" s="184"/>
      <c r="AK272" s="184"/>
      <c r="AL272" s="184">
        <v>4544879.9000000004</v>
      </c>
      <c r="AM272" s="184"/>
      <c r="AN272" s="184"/>
      <c r="AO272" s="184"/>
      <c r="AP272" s="184"/>
      <c r="AQ272" s="184"/>
      <c r="AR272" s="184"/>
      <c r="AS272" s="184"/>
      <c r="AT272" s="184"/>
      <c r="AU272" s="184"/>
      <c r="AV272" s="184"/>
      <c r="AW272" s="184"/>
      <c r="AX272" s="184"/>
      <c r="AY272" s="184"/>
      <c r="AZ272" s="184"/>
      <c r="BA272" s="184"/>
      <c r="BB272" s="184"/>
      <c r="BC272" s="184"/>
      <c r="BD272" s="184">
        <v>2757273.5</v>
      </c>
      <c r="BE272" s="184"/>
      <c r="BF272" s="184"/>
      <c r="BG272" s="184"/>
      <c r="BH272" s="184"/>
      <c r="BI272" s="184"/>
      <c r="BJ272" s="184"/>
      <c r="BK272" s="184"/>
      <c r="BL272" s="184"/>
      <c r="BM272" s="184"/>
      <c r="BN272" s="184"/>
      <c r="BO272" s="184"/>
      <c r="BP272" s="184">
        <v>850683</v>
      </c>
      <c r="BQ272" s="184"/>
      <c r="BR272" s="184"/>
      <c r="BS272" s="184">
        <v>4508473</v>
      </c>
      <c r="BT272" s="186"/>
      <c r="BU272" s="184"/>
      <c r="BV272" s="184"/>
      <c r="BW272" s="184"/>
      <c r="BX272" s="184"/>
      <c r="BY272" s="184"/>
      <c r="BZ272" s="184"/>
      <c r="CA272" s="184"/>
      <c r="CB272" s="184"/>
      <c r="CC272" s="186"/>
      <c r="CD272" s="184"/>
      <c r="CE272" s="186"/>
      <c r="CF272" s="186"/>
      <c r="CG272" s="184"/>
      <c r="CH272" s="184"/>
      <c r="CI272" s="184"/>
      <c r="CJ272" s="184"/>
      <c r="CK272" s="186"/>
      <c r="CL272" s="184"/>
      <c r="CM272" s="184"/>
    </row>
    <row r="273" spans="1:91" ht="21" hidden="1">
      <c r="A273" s="120">
        <v>29</v>
      </c>
      <c r="B273" s="220" t="s">
        <v>987</v>
      </c>
      <c r="C273" s="140" t="s">
        <v>558</v>
      </c>
      <c r="D273" s="184">
        <v>1520807.25</v>
      </c>
      <c r="E273" s="184">
        <v>222164.1</v>
      </c>
      <c r="F273" s="184">
        <v>160860</v>
      </c>
      <c r="G273" s="184">
        <v>285881</v>
      </c>
      <c r="H273" s="184">
        <v>93544</v>
      </c>
      <c r="I273" s="184">
        <v>115164.1</v>
      </c>
      <c r="J273" s="184">
        <v>180148.62</v>
      </c>
      <c r="K273" s="184">
        <v>244992</v>
      </c>
      <c r="L273" s="184">
        <v>104112</v>
      </c>
      <c r="M273" s="184">
        <v>142802.1</v>
      </c>
      <c r="N273" s="184">
        <v>397552.96</v>
      </c>
      <c r="O273" s="184">
        <v>50707.3</v>
      </c>
      <c r="P273" s="184">
        <v>1177564.1000000001</v>
      </c>
      <c r="Q273" s="184">
        <v>150076.01999999999</v>
      </c>
      <c r="R273" s="184">
        <v>182147.84</v>
      </c>
      <c r="S273" s="184">
        <v>242551.75</v>
      </c>
      <c r="T273" s="184">
        <v>151826.07999999999</v>
      </c>
      <c r="U273" s="184">
        <v>83303.520000000004</v>
      </c>
      <c r="V273" s="184">
        <v>66443</v>
      </c>
      <c r="W273" s="184">
        <v>31793.58</v>
      </c>
      <c r="X273" s="184">
        <v>1661171.79</v>
      </c>
      <c r="Y273" s="184">
        <v>125514</v>
      </c>
      <c r="Z273" s="184">
        <v>334776</v>
      </c>
      <c r="AA273" s="184">
        <v>217152</v>
      </c>
      <c r="AB273" s="184">
        <v>47158.720000000001</v>
      </c>
      <c r="AC273" s="184">
        <v>103204</v>
      </c>
      <c r="AD273" s="184">
        <v>138048</v>
      </c>
      <c r="AE273" s="184">
        <v>324426.23999999999</v>
      </c>
      <c r="AF273" s="184">
        <v>94083</v>
      </c>
      <c r="AG273" s="184">
        <v>154056</v>
      </c>
      <c r="AH273" s="184">
        <v>134302.07999999999</v>
      </c>
      <c r="AI273" s="184">
        <v>344635.7</v>
      </c>
      <c r="AJ273" s="184">
        <v>149215.34</v>
      </c>
      <c r="AK273" s="184">
        <v>79247</v>
      </c>
      <c r="AL273" s="184">
        <v>1046747.77</v>
      </c>
      <c r="AM273" s="184">
        <v>129478.5</v>
      </c>
      <c r="AN273" s="184">
        <v>96184.14</v>
      </c>
      <c r="AO273" s="184">
        <v>231841.43</v>
      </c>
      <c r="AP273" s="184">
        <v>287341.01</v>
      </c>
      <c r="AQ273" s="184">
        <v>137787.32</v>
      </c>
      <c r="AR273" s="184">
        <v>47311</v>
      </c>
      <c r="AS273" s="184">
        <v>791638.5</v>
      </c>
      <c r="AT273" s="184">
        <v>138850.69</v>
      </c>
      <c r="AU273" s="184">
        <v>188554</v>
      </c>
      <c r="AV273" s="184">
        <v>232623</v>
      </c>
      <c r="AW273" s="184">
        <v>136546.5</v>
      </c>
      <c r="AX273" s="184">
        <v>82676</v>
      </c>
      <c r="AY273" s="184">
        <v>155867.5</v>
      </c>
      <c r="AZ273" s="184">
        <v>90574</v>
      </c>
      <c r="BA273" s="184">
        <v>83575</v>
      </c>
      <c r="BB273" s="184">
        <v>916916.47</v>
      </c>
      <c r="BC273" s="184">
        <v>89813.06</v>
      </c>
      <c r="BD273" s="184">
        <v>534890.57999999996</v>
      </c>
      <c r="BE273" s="184">
        <v>331361.62</v>
      </c>
      <c r="BF273" s="184">
        <v>82273.88</v>
      </c>
      <c r="BG273" s="184">
        <v>154345.88</v>
      </c>
      <c r="BH273" s="184">
        <v>1261837.48</v>
      </c>
      <c r="BI273" s="184">
        <v>65469.440000000002</v>
      </c>
      <c r="BJ273" s="184"/>
      <c r="BK273" s="184">
        <v>117491.1</v>
      </c>
      <c r="BL273" s="184">
        <v>135146.74</v>
      </c>
      <c r="BM273" s="184">
        <v>580104.80000000005</v>
      </c>
      <c r="BN273" s="184">
        <v>233359.94</v>
      </c>
      <c r="BO273" s="184">
        <v>275724</v>
      </c>
      <c r="BP273" s="184">
        <v>204028.5</v>
      </c>
      <c r="BQ273" s="184">
        <v>230564</v>
      </c>
      <c r="BR273" s="184">
        <v>141456</v>
      </c>
      <c r="BS273" s="184">
        <v>7890985.75</v>
      </c>
      <c r="BT273" s="186">
        <v>118631.5</v>
      </c>
      <c r="BU273" s="186">
        <v>13500</v>
      </c>
      <c r="BV273" s="186">
        <v>1898888</v>
      </c>
      <c r="BW273" s="184">
        <v>8281</v>
      </c>
      <c r="BX273" s="186">
        <v>69693</v>
      </c>
      <c r="BY273" s="186">
        <v>203765</v>
      </c>
      <c r="BZ273" s="186">
        <v>80379.5</v>
      </c>
      <c r="CA273" s="186">
        <v>83746</v>
      </c>
      <c r="CB273" s="186">
        <v>104325</v>
      </c>
      <c r="CC273" s="186">
        <v>131623.70000000001</v>
      </c>
      <c r="CD273" s="186">
        <v>463489</v>
      </c>
      <c r="CE273" s="186">
        <v>244172</v>
      </c>
      <c r="CF273" s="186">
        <v>275056</v>
      </c>
      <c r="CG273" s="186">
        <v>85020</v>
      </c>
      <c r="CH273" s="186"/>
      <c r="CI273" s="184">
        <v>72371</v>
      </c>
      <c r="CJ273" s="186">
        <v>92732</v>
      </c>
      <c r="CK273" s="186">
        <v>551849</v>
      </c>
      <c r="CL273" s="186">
        <v>99041</v>
      </c>
      <c r="CM273" s="186">
        <v>95693</v>
      </c>
    </row>
    <row r="274" spans="1:91" ht="21" hidden="1">
      <c r="A274" s="120">
        <v>29</v>
      </c>
      <c r="B274" s="220" t="s">
        <v>988</v>
      </c>
      <c r="C274" s="140" t="s">
        <v>559</v>
      </c>
      <c r="D274" s="184">
        <v>1136140</v>
      </c>
      <c r="E274" s="184"/>
      <c r="F274" s="184">
        <v>19490</v>
      </c>
      <c r="G274" s="184"/>
      <c r="H274" s="184"/>
      <c r="I274" s="184">
        <v>105000</v>
      </c>
      <c r="J274" s="184"/>
      <c r="K274" s="184">
        <v>19767424.899999999</v>
      </c>
      <c r="L274" s="184">
        <v>285803.84000000003</v>
      </c>
      <c r="M274" s="184">
        <v>682798.4</v>
      </c>
      <c r="N274" s="184">
        <v>492000</v>
      </c>
      <c r="O274" s="184"/>
      <c r="P274" s="184">
        <v>19449695.57</v>
      </c>
      <c r="Q274" s="184"/>
      <c r="R274" s="184">
        <v>8612120</v>
      </c>
      <c r="S274" s="184"/>
      <c r="T274" s="184"/>
      <c r="U274" s="184">
        <v>60000</v>
      </c>
      <c r="V274" s="184"/>
      <c r="W274" s="184"/>
      <c r="X274" s="184">
        <v>5090570</v>
      </c>
      <c r="Y274" s="184">
        <v>29610</v>
      </c>
      <c r="Z274" s="184">
        <v>120000</v>
      </c>
      <c r="AA274" s="184"/>
      <c r="AB274" s="184"/>
      <c r="AC274" s="184"/>
      <c r="AD274" s="184"/>
      <c r="AE274" s="184">
        <v>4834071</v>
      </c>
      <c r="AF274" s="184"/>
      <c r="AG274" s="184">
        <v>16380</v>
      </c>
      <c r="AH274" s="184"/>
      <c r="AI274" s="184">
        <v>6904980</v>
      </c>
      <c r="AJ274" s="184"/>
      <c r="AK274" s="184"/>
      <c r="AL274" s="184">
        <v>62342716.329999998</v>
      </c>
      <c r="AM274" s="184"/>
      <c r="AN274" s="184">
        <v>737429.08</v>
      </c>
      <c r="AO274" s="184">
        <v>13327602.5</v>
      </c>
      <c r="AP274" s="184"/>
      <c r="AQ274" s="184"/>
      <c r="AR274" s="184"/>
      <c r="AS274" s="184">
        <v>15618583.640000001</v>
      </c>
      <c r="AT274" s="184"/>
      <c r="AU274" s="184">
        <v>720000</v>
      </c>
      <c r="AV274" s="184">
        <v>4206800</v>
      </c>
      <c r="AW274" s="184"/>
      <c r="AX274" s="184"/>
      <c r="AY274" s="184">
        <v>6848055</v>
      </c>
      <c r="AZ274" s="184"/>
      <c r="BA274" s="184">
        <v>166400</v>
      </c>
      <c r="BB274" s="184">
        <v>23855942</v>
      </c>
      <c r="BC274" s="184">
        <v>41875</v>
      </c>
      <c r="BD274" s="184">
        <v>1927180</v>
      </c>
      <c r="BE274" s="184">
        <v>5067520</v>
      </c>
      <c r="BF274" s="184"/>
      <c r="BG274" s="184"/>
      <c r="BH274" s="184"/>
      <c r="BI274" s="184"/>
      <c r="BJ274" s="184"/>
      <c r="BK274" s="184"/>
      <c r="BL274" s="184"/>
      <c r="BM274" s="184">
        <v>6817169.8700000001</v>
      </c>
      <c r="BN274" s="184"/>
      <c r="BO274" s="184"/>
      <c r="BP274" s="184"/>
      <c r="BQ274" s="184"/>
      <c r="BR274" s="184"/>
      <c r="BS274" s="184">
        <v>31256300</v>
      </c>
      <c r="BT274" s="184">
        <v>7285350</v>
      </c>
      <c r="BU274" s="184">
        <v>306500</v>
      </c>
      <c r="BV274" s="184">
        <v>25568250</v>
      </c>
      <c r="BW274" s="184"/>
      <c r="BX274" s="184"/>
      <c r="BY274" s="184">
        <v>7693350</v>
      </c>
      <c r="BZ274" s="184">
        <v>270</v>
      </c>
      <c r="CA274" s="184"/>
      <c r="CB274" s="184"/>
      <c r="CC274" s="184"/>
      <c r="CD274" s="184">
        <v>4840309</v>
      </c>
      <c r="CE274" s="184"/>
      <c r="CF274" s="184">
        <v>8676390</v>
      </c>
      <c r="CG274" s="184">
        <v>1623079</v>
      </c>
      <c r="CH274" s="184"/>
      <c r="CI274" s="184"/>
      <c r="CJ274" s="184"/>
      <c r="CK274" s="184">
        <v>16191565.779999999</v>
      </c>
      <c r="CL274" s="184"/>
      <c r="CM274" s="184"/>
    </row>
    <row r="275" spans="1:91" ht="21" hidden="1">
      <c r="A275" s="120">
        <v>29</v>
      </c>
      <c r="B275" s="220" t="s">
        <v>989</v>
      </c>
      <c r="C275" s="140" t="s">
        <v>560</v>
      </c>
      <c r="D275" s="184">
        <v>7414106.1699999999</v>
      </c>
      <c r="E275" s="184">
        <v>1949005.22</v>
      </c>
      <c r="F275" s="184">
        <v>1005104.66</v>
      </c>
      <c r="G275" s="184">
        <v>783331</v>
      </c>
      <c r="H275" s="184">
        <v>876107.88</v>
      </c>
      <c r="I275" s="184">
        <v>1928508.05</v>
      </c>
      <c r="J275" s="184">
        <v>3230589.01</v>
      </c>
      <c r="K275" s="184">
        <v>5112459.93</v>
      </c>
      <c r="L275" s="184">
        <v>3065034.97</v>
      </c>
      <c r="M275" s="184">
        <v>2582514.1800000002</v>
      </c>
      <c r="N275" s="184">
        <v>1022275.5</v>
      </c>
      <c r="O275" s="184">
        <v>631624.68000000005</v>
      </c>
      <c r="P275" s="184">
        <v>6483084</v>
      </c>
      <c r="Q275" s="184">
        <v>1656000.9</v>
      </c>
      <c r="R275" s="184">
        <v>2485946.7200000002</v>
      </c>
      <c r="S275" s="184">
        <v>5565544.8799999999</v>
      </c>
      <c r="T275" s="184">
        <v>2101846.61</v>
      </c>
      <c r="U275" s="184">
        <v>2820366.71</v>
      </c>
      <c r="V275" s="184">
        <v>1019147.38</v>
      </c>
      <c r="W275" s="184">
        <v>895296.45</v>
      </c>
      <c r="X275" s="184">
        <v>5708880.7000000002</v>
      </c>
      <c r="Y275" s="184">
        <v>1701137.6</v>
      </c>
      <c r="Z275" s="184">
        <v>1840876.2</v>
      </c>
      <c r="AA275" s="184">
        <v>4161890.2</v>
      </c>
      <c r="AB275" s="184">
        <v>125310</v>
      </c>
      <c r="AC275" s="184">
        <v>1422291.2</v>
      </c>
      <c r="AD275" s="184">
        <v>1501735.1</v>
      </c>
      <c r="AE275" s="184">
        <v>2297587.89</v>
      </c>
      <c r="AF275" s="184">
        <v>434841</v>
      </c>
      <c r="AG275" s="184">
        <v>1093315.48</v>
      </c>
      <c r="AH275" s="184">
        <v>1191099</v>
      </c>
      <c r="AI275" s="184">
        <v>798772</v>
      </c>
      <c r="AJ275" s="184">
        <v>1138103.8</v>
      </c>
      <c r="AK275" s="184">
        <v>2653786</v>
      </c>
      <c r="AL275" s="184">
        <v>11234531.720000001</v>
      </c>
      <c r="AM275" s="184">
        <v>864272</v>
      </c>
      <c r="AN275" s="184">
        <v>1635873.46</v>
      </c>
      <c r="AO275" s="184">
        <v>6881463.4699999997</v>
      </c>
      <c r="AP275" s="184">
        <v>3088479.11</v>
      </c>
      <c r="AQ275" s="184">
        <v>3258916.27</v>
      </c>
      <c r="AR275" s="184">
        <v>1513552.35</v>
      </c>
      <c r="AS275" s="184">
        <v>26622343.460000001</v>
      </c>
      <c r="AT275" s="184">
        <v>1489063.7</v>
      </c>
      <c r="AU275" s="184">
        <v>2185229.04</v>
      </c>
      <c r="AV275" s="184">
        <v>5465693.1600000001</v>
      </c>
      <c r="AW275" s="184">
        <v>1787055.03</v>
      </c>
      <c r="AX275" s="184">
        <v>441601</v>
      </c>
      <c r="AY275" s="184">
        <v>1521811.86</v>
      </c>
      <c r="AZ275" s="184">
        <v>3675610.52</v>
      </c>
      <c r="BA275" s="184">
        <v>2323675.4500000002</v>
      </c>
      <c r="BB275" s="184">
        <v>2468354.4700000002</v>
      </c>
      <c r="BC275" s="184">
        <v>2873292</v>
      </c>
      <c r="BD275" s="184">
        <v>13692590.470000001</v>
      </c>
      <c r="BE275" s="184">
        <v>2013553.85</v>
      </c>
      <c r="BF275" s="184">
        <v>821940.59</v>
      </c>
      <c r="BG275" s="184">
        <v>1145317.8</v>
      </c>
      <c r="BH275" s="184">
        <v>17630524.489999998</v>
      </c>
      <c r="BI275" s="184">
        <v>556239.42000000004</v>
      </c>
      <c r="BJ275" s="184">
        <v>1367781.12</v>
      </c>
      <c r="BK275" s="184">
        <v>701398.92</v>
      </c>
      <c r="BL275" s="184">
        <v>461945</v>
      </c>
      <c r="BM275" s="184">
        <v>3824052.54</v>
      </c>
      <c r="BN275" s="184">
        <v>907002</v>
      </c>
      <c r="BO275" s="184">
        <v>2388120.2999999998</v>
      </c>
      <c r="BP275" s="184">
        <v>1324291.8999999999</v>
      </c>
      <c r="BQ275" s="184">
        <v>1532273.2</v>
      </c>
      <c r="BR275" s="184">
        <v>402750</v>
      </c>
      <c r="BS275" s="186">
        <v>33798894.299999997</v>
      </c>
      <c r="BT275" s="186">
        <v>1637876.6</v>
      </c>
      <c r="BU275" s="184">
        <v>794686.3</v>
      </c>
      <c r="BV275" s="186">
        <v>1184110.6000000001</v>
      </c>
      <c r="BW275" s="184">
        <v>1483939.53</v>
      </c>
      <c r="BX275" s="184">
        <v>3330440.6</v>
      </c>
      <c r="BY275" s="186">
        <v>2000423.14</v>
      </c>
      <c r="BZ275" s="186">
        <v>474813.26</v>
      </c>
      <c r="CA275" s="186">
        <v>1313539</v>
      </c>
      <c r="CB275" s="186">
        <v>2061625.02</v>
      </c>
      <c r="CC275" s="186">
        <v>15207471.859999999</v>
      </c>
      <c r="CD275" s="186">
        <v>1397903.92</v>
      </c>
      <c r="CE275" s="186">
        <v>3046725.8</v>
      </c>
      <c r="CF275" s="186">
        <v>7886638.7000000002</v>
      </c>
      <c r="CG275" s="186">
        <v>693465.53</v>
      </c>
      <c r="CH275" s="186">
        <v>1444566.46</v>
      </c>
      <c r="CI275" s="184">
        <v>475208.22</v>
      </c>
      <c r="CJ275" s="186">
        <v>1510067.9</v>
      </c>
      <c r="CK275" s="186">
        <v>3258789.2</v>
      </c>
      <c r="CL275" s="184">
        <v>320016.86</v>
      </c>
      <c r="CM275" s="186">
        <v>990648.09</v>
      </c>
    </row>
    <row r="276" spans="1:91" ht="21" hidden="1">
      <c r="A276" s="120">
        <v>30</v>
      </c>
      <c r="B276" s="220" t="s">
        <v>990</v>
      </c>
      <c r="C276" s="140" t="s">
        <v>561</v>
      </c>
      <c r="D276" s="184">
        <v>12582622</v>
      </c>
      <c r="E276" s="184">
        <v>1787075</v>
      </c>
      <c r="F276" s="184">
        <v>1714090</v>
      </c>
      <c r="G276" s="184">
        <v>754399</v>
      </c>
      <c r="H276" s="184">
        <v>502270</v>
      </c>
      <c r="I276" s="184">
        <v>912649</v>
      </c>
      <c r="J276" s="184">
        <v>1487437.45</v>
      </c>
      <c r="K276" s="184">
        <v>2000813.2</v>
      </c>
      <c r="L276" s="184">
        <v>1354644</v>
      </c>
      <c r="M276" s="184">
        <v>564650</v>
      </c>
      <c r="N276" s="184">
        <v>2196664.4</v>
      </c>
      <c r="O276" s="184">
        <v>305098</v>
      </c>
      <c r="P276" s="184">
        <v>8284996.5</v>
      </c>
      <c r="Q276" s="184">
        <v>1318185</v>
      </c>
      <c r="R276" s="184">
        <v>1538861</v>
      </c>
      <c r="S276" s="184">
        <v>1581234</v>
      </c>
      <c r="T276" s="184">
        <v>1390395</v>
      </c>
      <c r="U276" s="184">
        <v>1939930</v>
      </c>
      <c r="V276" s="184">
        <v>1228777.5</v>
      </c>
      <c r="W276" s="184">
        <v>334559</v>
      </c>
      <c r="X276" s="184">
        <v>17847924.600000001</v>
      </c>
      <c r="Y276" s="184">
        <v>819703</v>
      </c>
      <c r="Z276" s="184">
        <v>1394962.15</v>
      </c>
      <c r="AA276" s="184">
        <v>1417932.5</v>
      </c>
      <c r="AB276" s="184">
        <v>386744.6</v>
      </c>
      <c r="AC276" s="184">
        <v>696349.7</v>
      </c>
      <c r="AD276" s="184">
        <v>513910</v>
      </c>
      <c r="AE276" s="184">
        <v>7734602.9500000002</v>
      </c>
      <c r="AF276" s="184">
        <v>1295987.5</v>
      </c>
      <c r="AG276" s="184">
        <v>909017.5</v>
      </c>
      <c r="AH276" s="184">
        <v>626492.9</v>
      </c>
      <c r="AI276" s="184">
        <v>1170030.5</v>
      </c>
      <c r="AJ276" s="184">
        <v>1832676.4</v>
      </c>
      <c r="AK276" s="184">
        <v>243498.05</v>
      </c>
      <c r="AL276" s="184">
        <v>34984055</v>
      </c>
      <c r="AM276" s="184">
        <v>1208548.6499999999</v>
      </c>
      <c r="AN276" s="184">
        <v>725818.5</v>
      </c>
      <c r="AO276" s="184">
        <v>1953170</v>
      </c>
      <c r="AP276" s="184">
        <v>1910796</v>
      </c>
      <c r="AQ276" s="184">
        <v>1215630</v>
      </c>
      <c r="AR276" s="184">
        <v>486812.9</v>
      </c>
      <c r="AS276" s="184">
        <v>4186135</v>
      </c>
      <c r="AT276" s="184">
        <v>2642400.6</v>
      </c>
      <c r="AU276" s="184">
        <v>8666883</v>
      </c>
      <c r="AV276" s="184">
        <v>2416767.5</v>
      </c>
      <c r="AW276" s="184">
        <v>819419.2</v>
      </c>
      <c r="AX276" s="184">
        <v>178580</v>
      </c>
      <c r="AY276" s="184">
        <v>1128990</v>
      </c>
      <c r="AZ276" s="184">
        <v>974110</v>
      </c>
      <c r="BA276" s="184">
        <v>591035</v>
      </c>
      <c r="BB276" s="184">
        <v>13060876.699999999</v>
      </c>
      <c r="BC276" s="184">
        <v>700002.8</v>
      </c>
      <c r="BD276" s="184">
        <v>14477400.4</v>
      </c>
      <c r="BE276" s="184">
        <v>4315730.8</v>
      </c>
      <c r="BF276" s="184">
        <v>1036436</v>
      </c>
      <c r="BG276" s="184">
        <v>161185</v>
      </c>
      <c r="BH276" s="184">
        <v>9980056.1099999994</v>
      </c>
      <c r="BI276" s="184">
        <v>704158</v>
      </c>
      <c r="BJ276" s="184">
        <v>244061.5</v>
      </c>
      <c r="BK276" s="184">
        <v>1002854.5</v>
      </c>
      <c r="BL276" s="184">
        <v>932680</v>
      </c>
      <c r="BM276" s="184">
        <v>14798945.52</v>
      </c>
      <c r="BN276" s="184">
        <v>4403201.8899999997</v>
      </c>
      <c r="BO276" s="184">
        <v>2141778.2999999998</v>
      </c>
      <c r="BP276" s="184">
        <v>4644530</v>
      </c>
      <c r="BQ276" s="184">
        <v>2264547</v>
      </c>
      <c r="BR276" s="184">
        <v>693189.5</v>
      </c>
      <c r="BS276" s="186">
        <v>83270596.540000007</v>
      </c>
      <c r="BT276" s="184">
        <v>1730688.3</v>
      </c>
      <c r="BU276" s="184">
        <v>800555</v>
      </c>
      <c r="BV276" s="184">
        <v>7223133.5499999998</v>
      </c>
      <c r="BW276" s="184">
        <v>363005</v>
      </c>
      <c r="BX276" s="184">
        <v>768810</v>
      </c>
      <c r="BY276" s="184">
        <v>2192229</v>
      </c>
      <c r="BZ276" s="184">
        <v>749160</v>
      </c>
      <c r="CA276" s="184">
        <v>417065</v>
      </c>
      <c r="CB276" s="184">
        <v>1075300</v>
      </c>
      <c r="CC276" s="184">
        <v>1757595</v>
      </c>
      <c r="CD276" s="184">
        <v>6778176.6100000003</v>
      </c>
      <c r="CE276" s="184">
        <v>603931</v>
      </c>
      <c r="CF276" s="184">
        <v>5100583.01</v>
      </c>
      <c r="CG276" s="184">
        <v>480322.5</v>
      </c>
      <c r="CH276" s="186">
        <v>85045</v>
      </c>
      <c r="CI276" s="184">
        <v>166181</v>
      </c>
      <c r="CJ276" s="184">
        <v>422446.1</v>
      </c>
      <c r="CK276" s="184">
        <v>3257669.2</v>
      </c>
      <c r="CL276" s="184">
        <v>802812.43</v>
      </c>
      <c r="CM276" s="184">
        <v>446065.5</v>
      </c>
    </row>
    <row r="277" spans="1:91" ht="21" hidden="1">
      <c r="A277" s="120">
        <v>30</v>
      </c>
      <c r="B277" s="220" t="s">
        <v>991</v>
      </c>
      <c r="C277" s="140" t="s">
        <v>562</v>
      </c>
      <c r="D277" s="184">
        <v>25700650</v>
      </c>
      <c r="E277" s="184"/>
      <c r="F277" s="184">
        <v>424620</v>
      </c>
      <c r="G277" s="184">
        <v>416700</v>
      </c>
      <c r="H277" s="184">
        <v>461000</v>
      </c>
      <c r="I277" s="184">
        <v>55990</v>
      </c>
      <c r="J277" s="184">
        <v>637739</v>
      </c>
      <c r="K277" s="184">
        <v>4106450</v>
      </c>
      <c r="L277" s="184">
        <v>915160.15</v>
      </c>
      <c r="M277" s="184">
        <v>418900</v>
      </c>
      <c r="N277" s="184">
        <v>6439502</v>
      </c>
      <c r="O277" s="184">
        <v>66430</v>
      </c>
      <c r="P277" s="184">
        <v>14935187</v>
      </c>
      <c r="Q277" s="184">
        <v>1314725</v>
      </c>
      <c r="R277" s="184">
        <v>2410345</v>
      </c>
      <c r="S277" s="184">
        <v>3545860</v>
      </c>
      <c r="T277" s="184">
        <v>993549.5</v>
      </c>
      <c r="U277" s="184">
        <v>861710</v>
      </c>
      <c r="V277" s="184">
        <v>479985</v>
      </c>
      <c r="W277" s="184">
        <v>141500</v>
      </c>
      <c r="X277" s="184">
        <v>36702480</v>
      </c>
      <c r="Y277" s="184"/>
      <c r="Z277" s="184">
        <v>1988850</v>
      </c>
      <c r="AA277" s="184"/>
      <c r="AB277" s="184"/>
      <c r="AC277" s="184"/>
      <c r="AD277" s="184">
        <v>13500</v>
      </c>
      <c r="AE277" s="184">
        <v>3776780</v>
      </c>
      <c r="AF277" s="184"/>
      <c r="AG277" s="184"/>
      <c r="AH277" s="184"/>
      <c r="AI277" s="184">
        <v>2150450</v>
      </c>
      <c r="AJ277" s="184"/>
      <c r="AK277" s="184">
        <v>522880</v>
      </c>
      <c r="AL277" s="184">
        <v>50707708</v>
      </c>
      <c r="AM277" s="184"/>
      <c r="AN277" s="184"/>
      <c r="AO277" s="184"/>
      <c r="AP277" s="184">
        <v>4095100</v>
      </c>
      <c r="AQ277" s="184"/>
      <c r="AR277" s="184"/>
      <c r="AS277" s="184">
        <v>17048420</v>
      </c>
      <c r="AT277" s="184"/>
      <c r="AU277" s="184"/>
      <c r="AV277" s="184"/>
      <c r="AW277" s="184">
        <v>39080</v>
      </c>
      <c r="AX277" s="184"/>
      <c r="AY277" s="184"/>
      <c r="AZ277" s="184">
        <v>85470</v>
      </c>
      <c r="BA277" s="184"/>
      <c r="BB277" s="184">
        <v>7804204</v>
      </c>
      <c r="BC277" s="184"/>
      <c r="BD277" s="184">
        <v>23223505.41</v>
      </c>
      <c r="BE277" s="184">
        <v>3055650</v>
      </c>
      <c r="BF277" s="184">
        <v>529950</v>
      </c>
      <c r="BG277" s="184">
        <v>224163</v>
      </c>
      <c r="BH277" s="184">
        <v>9022100</v>
      </c>
      <c r="BI277" s="184"/>
      <c r="BJ277" s="184">
        <v>146341.5</v>
      </c>
      <c r="BK277" s="184">
        <v>64800</v>
      </c>
      <c r="BL277" s="184">
        <v>196400</v>
      </c>
      <c r="BM277" s="184">
        <v>19614746</v>
      </c>
      <c r="BN277" s="184">
        <v>1183032.6399999999</v>
      </c>
      <c r="BO277" s="184">
        <v>411890</v>
      </c>
      <c r="BP277" s="184">
        <v>3295528</v>
      </c>
      <c r="BQ277" s="184">
        <v>593969</v>
      </c>
      <c r="BR277" s="184">
        <v>760640</v>
      </c>
      <c r="BS277" s="184">
        <v>47918293.340000004</v>
      </c>
      <c r="BT277" s="184"/>
      <c r="BU277" s="184"/>
      <c r="BV277" s="184">
        <v>8629990</v>
      </c>
      <c r="BW277" s="184"/>
      <c r="BX277" s="184"/>
      <c r="BY277" s="184">
        <v>9017650</v>
      </c>
      <c r="BZ277" s="184"/>
      <c r="CA277" s="184"/>
      <c r="CB277" s="184"/>
      <c r="CC277" s="184"/>
      <c r="CD277" s="184">
        <v>6683940</v>
      </c>
      <c r="CE277" s="184">
        <v>85950</v>
      </c>
      <c r="CF277" s="184">
        <v>4166900</v>
      </c>
      <c r="CG277" s="184"/>
      <c r="CH277" s="184"/>
      <c r="CI277" s="184">
        <v>3500</v>
      </c>
      <c r="CJ277" s="184"/>
      <c r="CK277" s="184">
        <v>7839389</v>
      </c>
      <c r="CL277" s="184"/>
      <c r="CM277" s="184"/>
    </row>
    <row r="278" spans="1:91" ht="21" hidden="1">
      <c r="A278" s="120">
        <v>32</v>
      </c>
      <c r="B278" s="220" t="s">
        <v>992</v>
      </c>
      <c r="C278" s="140" t="s">
        <v>563</v>
      </c>
      <c r="D278" s="184"/>
      <c r="E278" s="184"/>
      <c r="F278" s="184"/>
      <c r="G278" s="184"/>
      <c r="H278" s="184"/>
      <c r="I278" s="184"/>
      <c r="J278" s="184"/>
      <c r="K278" s="184"/>
      <c r="L278" s="184"/>
      <c r="M278" s="184"/>
      <c r="N278" s="184"/>
      <c r="O278" s="184"/>
      <c r="P278" s="184"/>
      <c r="Q278" s="184"/>
      <c r="R278" s="184"/>
      <c r="S278" s="184"/>
      <c r="T278" s="184"/>
      <c r="U278" s="184"/>
      <c r="V278" s="184"/>
      <c r="W278" s="184">
        <v>637.38</v>
      </c>
      <c r="X278" s="184"/>
      <c r="Y278" s="184">
        <v>400</v>
      </c>
      <c r="Z278" s="184"/>
      <c r="AA278" s="184"/>
      <c r="AB278" s="184"/>
      <c r="AC278" s="184"/>
      <c r="AD278" s="184"/>
      <c r="AE278" s="184"/>
      <c r="AF278" s="184"/>
      <c r="AG278" s="184"/>
      <c r="AH278" s="184"/>
      <c r="AI278" s="184"/>
      <c r="AJ278" s="184"/>
      <c r="AK278" s="184"/>
      <c r="AL278" s="184"/>
      <c r="AM278" s="184"/>
      <c r="AN278" s="184">
        <v>5</v>
      </c>
      <c r="AO278" s="184"/>
      <c r="AP278" s="184"/>
      <c r="AQ278" s="184"/>
      <c r="AR278" s="184"/>
      <c r="AS278" s="184"/>
      <c r="AT278" s="184"/>
      <c r="AU278" s="184"/>
      <c r="AV278" s="184"/>
      <c r="AW278" s="184"/>
      <c r="AX278" s="184"/>
      <c r="AY278" s="184"/>
      <c r="AZ278" s="184"/>
      <c r="BA278" s="184"/>
      <c r="BB278" s="184"/>
      <c r="BC278" s="184"/>
      <c r="BD278" s="184"/>
      <c r="BE278" s="184"/>
      <c r="BF278" s="184"/>
      <c r="BG278" s="184"/>
      <c r="BH278" s="184"/>
      <c r="BI278" s="184"/>
      <c r="BJ278" s="184"/>
      <c r="BK278" s="184"/>
      <c r="BL278" s="184"/>
      <c r="BM278" s="184"/>
      <c r="BN278" s="184"/>
      <c r="BO278" s="184"/>
      <c r="BP278" s="184"/>
      <c r="BQ278" s="184"/>
      <c r="BR278" s="184"/>
      <c r="BS278" s="186"/>
      <c r="BT278" s="184"/>
      <c r="BU278" s="184"/>
      <c r="BV278" s="184"/>
      <c r="BW278" s="184"/>
      <c r="BX278" s="184"/>
      <c r="BY278" s="184"/>
      <c r="BZ278" s="184"/>
      <c r="CA278" s="184"/>
      <c r="CB278" s="184"/>
      <c r="CC278" s="184"/>
      <c r="CD278" s="186"/>
      <c r="CE278" s="184"/>
      <c r="CF278" s="184"/>
      <c r="CG278" s="184"/>
      <c r="CH278" s="184"/>
      <c r="CI278" s="184"/>
      <c r="CJ278" s="184"/>
      <c r="CK278" s="184"/>
      <c r="CL278" s="184"/>
      <c r="CM278" s="184"/>
    </row>
    <row r="279" spans="1:91" ht="21" hidden="1">
      <c r="A279" s="120">
        <v>32</v>
      </c>
      <c r="B279" s="220" t="s">
        <v>993</v>
      </c>
      <c r="C279" s="127" t="s">
        <v>564</v>
      </c>
      <c r="D279" s="184">
        <v>519</v>
      </c>
      <c r="E279" s="184">
        <v>114</v>
      </c>
      <c r="F279" s="184">
        <v>84</v>
      </c>
      <c r="G279" s="184">
        <v>55</v>
      </c>
      <c r="H279" s="184">
        <v>55</v>
      </c>
      <c r="I279" s="184">
        <v>477</v>
      </c>
      <c r="J279" s="184">
        <v>84</v>
      </c>
      <c r="K279" s="184">
        <v>349</v>
      </c>
      <c r="L279" s="184">
        <v>66</v>
      </c>
      <c r="M279" s="184">
        <v>277</v>
      </c>
      <c r="N279" s="184">
        <v>198</v>
      </c>
      <c r="O279" s="184">
        <v>55</v>
      </c>
      <c r="P279" s="184">
        <v>196</v>
      </c>
      <c r="Q279" s="184"/>
      <c r="R279" s="184">
        <v>101</v>
      </c>
      <c r="S279" s="184">
        <v>294.77</v>
      </c>
      <c r="T279" s="184">
        <v>12</v>
      </c>
      <c r="U279" s="184">
        <v>253.29</v>
      </c>
      <c r="V279" s="184">
        <v>12</v>
      </c>
      <c r="W279" s="184">
        <v>6</v>
      </c>
      <c r="X279" s="184">
        <v>1023</v>
      </c>
      <c r="Y279" s="184">
        <v>173</v>
      </c>
      <c r="Z279" s="184">
        <v>30</v>
      </c>
      <c r="AA279" s="184">
        <v>20</v>
      </c>
      <c r="AB279" s="184">
        <v>71</v>
      </c>
      <c r="AC279" s="184">
        <v>55</v>
      </c>
      <c r="AD279" s="184">
        <v>32</v>
      </c>
      <c r="AE279" s="184">
        <v>576</v>
      </c>
      <c r="AF279" s="184">
        <v>43</v>
      </c>
      <c r="AG279" s="184">
        <v>26</v>
      </c>
      <c r="AH279" s="184">
        <v>44</v>
      </c>
      <c r="AI279" s="184">
        <v>100</v>
      </c>
      <c r="AJ279" s="184">
        <v>25</v>
      </c>
      <c r="AK279" s="184">
        <v>25</v>
      </c>
      <c r="AL279" s="184">
        <v>1742</v>
      </c>
      <c r="AM279" s="184">
        <v>81</v>
      </c>
      <c r="AN279" s="184">
        <v>322</v>
      </c>
      <c r="AO279" s="184">
        <v>1406.85</v>
      </c>
      <c r="AP279" s="184">
        <v>169</v>
      </c>
      <c r="AQ279" s="184">
        <v>120</v>
      </c>
      <c r="AR279" s="184">
        <v>121</v>
      </c>
      <c r="AS279" s="184">
        <v>206</v>
      </c>
      <c r="AT279" s="184">
        <v>115</v>
      </c>
      <c r="AU279" s="184">
        <v>335.45</v>
      </c>
      <c r="AV279" s="184">
        <v>431</v>
      </c>
      <c r="AW279" s="184">
        <v>139</v>
      </c>
      <c r="AX279" s="184">
        <v>375</v>
      </c>
      <c r="AY279" s="184">
        <v>121</v>
      </c>
      <c r="AZ279" s="184">
        <v>120</v>
      </c>
      <c r="BA279" s="184">
        <v>138</v>
      </c>
      <c r="BB279" s="184">
        <v>329</v>
      </c>
      <c r="BC279" s="184">
        <v>133</v>
      </c>
      <c r="BD279" s="184">
        <v>427</v>
      </c>
      <c r="BE279" s="184">
        <v>49</v>
      </c>
      <c r="BF279" s="184">
        <v>3089.6</v>
      </c>
      <c r="BG279" s="184">
        <v>90</v>
      </c>
      <c r="BH279" s="184">
        <v>420</v>
      </c>
      <c r="BI279" s="184">
        <v>36</v>
      </c>
      <c r="BJ279" s="184">
        <v>47</v>
      </c>
      <c r="BK279" s="184">
        <v>123</v>
      </c>
      <c r="BL279" s="184">
        <v>30</v>
      </c>
      <c r="BM279" s="184">
        <v>417</v>
      </c>
      <c r="BN279" s="184">
        <v>132</v>
      </c>
      <c r="BO279" s="184">
        <v>170</v>
      </c>
      <c r="BP279" s="184">
        <v>203</v>
      </c>
      <c r="BQ279" s="184">
        <v>147</v>
      </c>
      <c r="BR279" s="184">
        <v>644</v>
      </c>
      <c r="BS279" s="184">
        <v>646.85</v>
      </c>
      <c r="BT279" s="184">
        <v>79</v>
      </c>
      <c r="BU279" s="184">
        <v>1087</v>
      </c>
      <c r="BV279" s="184">
        <v>1054</v>
      </c>
      <c r="BW279" s="184">
        <v>18</v>
      </c>
      <c r="BX279" s="186">
        <v>18</v>
      </c>
      <c r="BY279" s="186">
        <v>1028.22</v>
      </c>
      <c r="BZ279" s="184">
        <v>85</v>
      </c>
      <c r="CA279" s="186">
        <v>60</v>
      </c>
      <c r="CB279" s="184">
        <v>18</v>
      </c>
      <c r="CC279" s="184">
        <v>1278</v>
      </c>
      <c r="CD279" s="184">
        <v>194</v>
      </c>
      <c r="CE279" s="184">
        <v>79</v>
      </c>
      <c r="CF279" s="186">
        <v>1550</v>
      </c>
      <c r="CG279" s="186">
        <v>210</v>
      </c>
      <c r="CH279" s="184">
        <v>91</v>
      </c>
      <c r="CI279" s="184">
        <v>79</v>
      </c>
      <c r="CJ279" s="184">
        <v>50</v>
      </c>
      <c r="CK279" s="184">
        <v>380</v>
      </c>
      <c r="CL279" s="186"/>
      <c r="CM279" s="184">
        <v>91</v>
      </c>
    </row>
    <row r="280" spans="1:91" ht="21" hidden="1">
      <c r="A280" s="120">
        <v>31</v>
      </c>
      <c r="B280" s="220" t="s">
        <v>994</v>
      </c>
      <c r="C280" s="127" t="s">
        <v>565</v>
      </c>
      <c r="D280" s="184">
        <v>21219470.059999999</v>
      </c>
      <c r="E280" s="184">
        <v>2418087.87</v>
      </c>
      <c r="F280" s="184">
        <v>2102602.38</v>
      </c>
      <c r="G280" s="184">
        <v>1769843.83</v>
      </c>
      <c r="H280" s="184">
        <v>1019694.35</v>
      </c>
      <c r="I280" s="184">
        <v>1857263.35</v>
      </c>
      <c r="J280" s="184">
        <v>1831359.53</v>
      </c>
      <c r="K280" s="184">
        <v>3608694.12</v>
      </c>
      <c r="L280" s="184">
        <v>925189.61</v>
      </c>
      <c r="M280" s="184">
        <v>2304821.29</v>
      </c>
      <c r="N280" s="184">
        <v>4112528.86</v>
      </c>
      <c r="O280" s="184">
        <v>656975.44999999995</v>
      </c>
      <c r="P280" s="184">
        <v>11480878.369999999</v>
      </c>
      <c r="Q280" s="184">
        <v>1316145.74</v>
      </c>
      <c r="R280" s="184">
        <v>2693701.41</v>
      </c>
      <c r="S280" s="184">
        <v>3643507.24</v>
      </c>
      <c r="T280" s="184">
        <v>1953221.68</v>
      </c>
      <c r="U280" s="184">
        <v>1084222.1200000001</v>
      </c>
      <c r="V280" s="184">
        <v>1614608.85</v>
      </c>
      <c r="W280" s="184">
        <v>999833.87</v>
      </c>
      <c r="X280" s="184">
        <v>15312526.949999999</v>
      </c>
      <c r="Y280" s="184">
        <v>1390822.79</v>
      </c>
      <c r="Z280" s="184">
        <v>2492809.5299999998</v>
      </c>
      <c r="AA280" s="184">
        <v>2189004.91</v>
      </c>
      <c r="AB280" s="184">
        <v>714946.95</v>
      </c>
      <c r="AC280" s="184">
        <v>934142.99</v>
      </c>
      <c r="AD280" s="184">
        <v>1766287.27</v>
      </c>
      <c r="AE280" s="184">
        <v>4639364.28</v>
      </c>
      <c r="AF280" s="184">
        <v>1323252.94</v>
      </c>
      <c r="AG280" s="184">
        <v>1533507.49</v>
      </c>
      <c r="AH280" s="184">
        <v>2371732.38</v>
      </c>
      <c r="AI280" s="184">
        <v>1552763.56</v>
      </c>
      <c r="AJ280" s="184">
        <v>1631862.33</v>
      </c>
      <c r="AK280" s="184">
        <v>1120959.1499999999</v>
      </c>
      <c r="AL280" s="184">
        <v>38245038.460000001</v>
      </c>
      <c r="AM280" s="184">
        <v>1688680.39</v>
      </c>
      <c r="AN280" s="184">
        <v>1346296.78</v>
      </c>
      <c r="AO280" s="184">
        <v>3628933.63</v>
      </c>
      <c r="AP280" s="184">
        <v>3284596.77</v>
      </c>
      <c r="AQ280" s="184">
        <v>2043065.69</v>
      </c>
      <c r="AR280" s="184">
        <v>729706.96</v>
      </c>
      <c r="AS280" s="184">
        <v>7995486.5300000003</v>
      </c>
      <c r="AT280" s="184">
        <v>1988467.29</v>
      </c>
      <c r="AU280" s="184">
        <v>3073280.1</v>
      </c>
      <c r="AV280" s="184">
        <v>3439479.33</v>
      </c>
      <c r="AW280" s="184">
        <v>1520170.15</v>
      </c>
      <c r="AX280" s="184">
        <v>769209.47</v>
      </c>
      <c r="AY280" s="184">
        <v>2029631.85</v>
      </c>
      <c r="AZ280" s="184">
        <v>1556433.73</v>
      </c>
      <c r="BA280" s="184">
        <v>1470048.69</v>
      </c>
      <c r="BB280" s="184">
        <v>10408550.34</v>
      </c>
      <c r="BC280" s="184">
        <v>1664983.29</v>
      </c>
      <c r="BD280" s="184">
        <v>16307555.859999999</v>
      </c>
      <c r="BE280" s="184">
        <v>4975231.71</v>
      </c>
      <c r="BF280" s="184">
        <v>1150738.94</v>
      </c>
      <c r="BG280" s="184">
        <v>1785944.16</v>
      </c>
      <c r="BH280" s="184">
        <v>8838884.8200000003</v>
      </c>
      <c r="BI280" s="184">
        <v>743758.13</v>
      </c>
      <c r="BJ280" s="184">
        <v>578328.23</v>
      </c>
      <c r="BK280" s="184">
        <v>1427212.4</v>
      </c>
      <c r="BL280" s="184">
        <v>1142956.6299999999</v>
      </c>
      <c r="BM280" s="184">
        <v>12130511.52</v>
      </c>
      <c r="BN280" s="184">
        <v>3708349.56</v>
      </c>
      <c r="BO280" s="184">
        <v>2109329.9</v>
      </c>
      <c r="BP280" s="184">
        <v>3198398.69</v>
      </c>
      <c r="BQ280" s="184">
        <v>2401147.0499999998</v>
      </c>
      <c r="BR280" s="184">
        <v>2037201.22</v>
      </c>
      <c r="BS280" s="184">
        <v>47323253.909999996</v>
      </c>
      <c r="BT280" s="184">
        <v>2634651.79</v>
      </c>
      <c r="BU280" s="184">
        <v>2001434.04</v>
      </c>
      <c r="BV280" s="184">
        <v>12100774.17</v>
      </c>
      <c r="BW280" s="184">
        <v>988079.78</v>
      </c>
      <c r="BX280" s="184">
        <v>1919281.59</v>
      </c>
      <c r="BY280" s="184">
        <v>5682193.1299999999</v>
      </c>
      <c r="BZ280" s="184">
        <v>1507044.75</v>
      </c>
      <c r="CA280" s="184">
        <v>1214959.99</v>
      </c>
      <c r="CB280" s="184">
        <v>1626461.74</v>
      </c>
      <c r="CC280" s="184">
        <v>2896385.58</v>
      </c>
      <c r="CD280" s="184">
        <v>4777149.0999999996</v>
      </c>
      <c r="CE280" s="184">
        <v>2650841.6800000002</v>
      </c>
      <c r="CF280" s="184">
        <v>4955137.03</v>
      </c>
      <c r="CG280" s="184">
        <v>1807470.42</v>
      </c>
      <c r="CH280" s="184">
        <v>1290092.42</v>
      </c>
      <c r="CI280" s="184">
        <v>1574184.81</v>
      </c>
      <c r="CJ280" s="184">
        <v>1395020.5</v>
      </c>
      <c r="CK280" s="184">
        <v>5078926.25</v>
      </c>
      <c r="CL280" s="184">
        <v>682277.49</v>
      </c>
      <c r="CM280" s="184">
        <v>1149506.47</v>
      </c>
    </row>
    <row r="281" spans="1:91" ht="21" hidden="1">
      <c r="A281" s="120">
        <v>31</v>
      </c>
      <c r="B281" s="220" t="s">
        <v>995</v>
      </c>
      <c r="C281" s="141" t="s">
        <v>566</v>
      </c>
      <c r="D281" s="184">
        <v>231165.75</v>
      </c>
      <c r="E281" s="184">
        <v>4815</v>
      </c>
      <c r="F281" s="184">
        <v>13709.49</v>
      </c>
      <c r="G281" s="184">
        <v>2022.3</v>
      </c>
      <c r="H281" s="184"/>
      <c r="I281" s="184">
        <v>2118.6</v>
      </c>
      <c r="J281" s="184">
        <v>3706.49</v>
      </c>
      <c r="K281" s="184">
        <v>1321149.93</v>
      </c>
      <c r="L281" s="184">
        <v>263727.24</v>
      </c>
      <c r="M281" s="184"/>
      <c r="N281" s="184">
        <v>120904.38</v>
      </c>
      <c r="O281" s="184"/>
      <c r="P281" s="184">
        <v>638961.74</v>
      </c>
      <c r="Q281" s="184">
        <v>505860.11</v>
      </c>
      <c r="R281" s="184">
        <v>236362.35</v>
      </c>
      <c r="S281" s="184">
        <v>1390</v>
      </c>
      <c r="T281" s="184">
        <v>290817.46000000002</v>
      </c>
      <c r="U281" s="184">
        <v>8237.18</v>
      </c>
      <c r="V281" s="184">
        <v>1350</v>
      </c>
      <c r="W281" s="184"/>
      <c r="X281" s="184">
        <v>3525927.04</v>
      </c>
      <c r="Y281" s="184">
        <v>255</v>
      </c>
      <c r="Z281" s="184">
        <v>159836.25</v>
      </c>
      <c r="AA281" s="184">
        <v>365864.16</v>
      </c>
      <c r="AB281" s="184">
        <v>5237.4399999999996</v>
      </c>
      <c r="AC281" s="184">
        <v>2568</v>
      </c>
      <c r="AD281" s="184">
        <v>498962.1</v>
      </c>
      <c r="AE281" s="184">
        <v>198501.65</v>
      </c>
      <c r="AF281" s="184">
        <v>900</v>
      </c>
      <c r="AG281" s="184"/>
      <c r="AH281" s="184"/>
      <c r="AI281" s="184">
        <v>339035.5</v>
      </c>
      <c r="AJ281" s="184">
        <v>127870.19</v>
      </c>
      <c r="AK281" s="184"/>
      <c r="AL281" s="184">
        <v>5873807.0099999998</v>
      </c>
      <c r="AM281" s="184">
        <v>324069.07</v>
      </c>
      <c r="AN281" s="184"/>
      <c r="AO281" s="184">
        <v>480158.91</v>
      </c>
      <c r="AP281" s="184">
        <v>353216.96</v>
      </c>
      <c r="AQ281" s="184">
        <v>72029.77</v>
      </c>
      <c r="AR281" s="184"/>
      <c r="AS281" s="184">
        <v>892047.47</v>
      </c>
      <c r="AT281" s="184">
        <v>9430</v>
      </c>
      <c r="AU281" s="184">
        <v>932730.5</v>
      </c>
      <c r="AV281" s="184"/>
      <c r="AW281" s="184">
        <v>104575</v>
      </c>
      <c r="AX281" s="184">
        <v>6948.05</v>
      </c>
      <c r="AY281" s="184">
        <v>56924.22</v>
      </c>
      <c r="AZ281" s="184">
        <v>14739.47</v>
      </c>
      <c r="BA281" s="184"/>
      <c r="BB281" s="184">
        <v>2168541.94</v>
      </c>
      <c r="BC281" s="184"/>
      <c r="BD281" s="184">
        <v>1980745.65</v>
      </c>
      <c r="BE281" s="184">
        <v>4815</v>
      </c>
      <c r="BF281" s="184">
        <v>4815</v>
      </c>
      <c r="BG281" s="184">
        <v>496377.29</v>
      </c>
      <c r="BH281" s="184">
        <v>2036530.05</v>
      </c>
      <c r="BI281" s="184">
        <v>1926</v>
      </c>
      <c r="BJ281" s="184">
        <v>72613.03</v>
      </c>
      <c r="BK281" s="184"/>
      <c r="BL281" s="184"/>
      <c r="BM281" s="184">
        <v>2236137.91</v>
      </c>
      <c r="BN281" s="184">
        <v>172291.43</v>
      </c>
      <c r="BO281" s="184">
        <v>638641.04</v>
      </c>
      <c r="BP281" s="184">
        <v>517405.24</v>
      </c>
      <c r="BQ281" s="184"/>
      <c r="BR281" s="184"/>
      <c r="BS281" s="184">
        <v>8988813.0600000005</v>
      </c>
      <c r="BT281" s="184">
        <v>37204.75</v>
      </c>
      <c r="BU281" s="184">
        <v>5778</v>
      </c>
      <c r="BV281" s="184">
        <v>1720878.31</v>
      </c>
      <c r="BW281" s="184">
        <v>4521.8</v>
      </c>
      <c r="BX281" s="184">
        <v>220318.28</v>
      </c>
      <c r="BY281" s="184">
        <v>919578.05</v>
      </c>
      <c r="BZ281" s="184">
        <v>1572.9</v>
      </c>
      <c r="CA281" s="184">
        <v>65394</v>
      </c>
      <c r="CB281" s="184">
        <v>5947.49</v>
      </c>
      <c r="CC281" s="184">
        <v>39273.56</v>
      </c>
      <c r="CD281" s="184">
        <v>881146.78</v>
      </c>
      <c r="CE281" s="184">
        <v>498178.27</v>
      </c>
      <c r="CF281" s="184">
        <v>548862.62</v>
      </c>
      <c r="CG281" s="184">
        <v>4815</v>
      </c>
      <c r="CH281" s="184">
        <v>6324</v>
      </c>
      <c r="CI281" s="184"/>
      <c r="CJ281" s="184"/>
      <c r="CK281" s="184">
        <v>392493.32</v>
      </c>
      <c r="CL281" s="184"/>
      <c r="CM281" s="184">
        <v>124101.03</v>
      </c>
    </row>
    <row r="282" spans="1:91" ht="21" hidden="1">
      <c r="A282" s="120">
        <v>31</v>
      </c>
      <c r="B282" s="220" t="s">
        <v>996</v>
      </c>
      <c r="C282" s="141" t="s">
        <v>567</v>
      </c>
      <c r="D282" s="184">
        <v>89719.41</v>
      </c>
      <c r="E282" s="184">
        <v>37594.18</v>
      </c>
      <c r="F282" s="184">
        <v>27944.07</v>
      </c>
      <c r="G282" s="184">
        <v>74356.91</v>
      </c>
      <c r="H282" s="184">
        <v>16678.68</v>
      </c>
      <c r="I282" s="184">
        <v>92557.84</v>
      </c>
      <c r="J282" s="184">
        <v>10076.4</v>
      </c>
      <c r="K282" s="184">
        <v>82293.78</v>
      </c>
      <c r="L282" s="184">
        <v>32944.61</v>
      </c>
      <c r="M282" s="184">
        <v>75558.69</v>
      </c>
      <c r="N282" s="184">
        <v>46961.24</v>
      </c>
      <c r="O282" s="184">
        <v>3265.64</v>
      </c>
      <c r="P282" s="184">
        <v>188389.37</v>
      </c>
      <c r="Q282" s="184">
        <v>63081.49</v>
      </c>
      <c r="R282" s="184">
        <v>45463.72</v>
      </c>
      <c r="S282" s="184">
        <v>33658.94</v>
      </c>
      <c r="T282" s="184">
        <v>61207.22</v>
      </c>
      <c r="U282" s="184">
        <v>94590.85</v>
      </c>
      <c r="V282" s="184">
        <v>29940.560000000001</v>
      </c>
      <c r="W282" s="184">
        <v>19488.34</v>
      </c>
      <c r="X282" s="184">
        <v>167076.10999999999</v>
      </c>
      <c r="Y282" s="184">
        <v>53800.25</v>
      </c>
      <c r="Z282" s="184">
        <v>14203.72</v>
      </c>
      <c r="AA282" s="184">
        <v>54662.22</v>
      </c>
      <c r="AB282" s="184">
        <v>42579.03</v>
      </c>
      <c r="AC282" s="184">
        <v>260819.73</v>
      </c>
      <c r="AD282" s="184">
        <v>126075.95</v>
      </c>
      <c r="AE282" s="184">
        <v>184834.12</v>
      </c>
      <c r="AF282" s="184">
        <v>41236.800000000003</v>
      </c>
      <c r="AG282" s="184">
        <v>57108.27</v>
      </c>
      <c r="AH282" s="184">
        <v>71508.490000000005</v>
      </c>
      <c r="AI282" s="184">
        <v>32942.42</v>
      </c>
      <c r="AJ282" s="184">
        <v>91721</v>
      </c>
      <c r="AK282" s="184">
        <v>76504.28</v>
      </c>
      <c r="AL282" s="184">
        <v>550271.84</v>
      </c>
      <c r="AM282" s="184">
        <v>104107.34</v>
      </c>
      <c r="AN282" s="184">
        <v>54947.61</v>
      </c>
      <c r="AO282" s="184">
        <v>87464.66</v>
      </c>
      <c r="AP282" s="184">
        <v>71893.820000000007</v>
      </c>
      <c r="AQ282" s="184">
        <v>50747.74</v>
      </c>
      <c r="AR282" s="184">
        <v>6794.5</v>
      </c>
      <c r="AS282" s="184">
        <v>157196.82</v>
      </c>
      <c r="AT282" s="184">
        <v>104668.25</v>
      </c>
      <c r="AU282" s="184">
        <v>226331.35</v>
      </c>
      <c r="AV282" s="184">
        <v>19350.95</v>
      </c>
      <c r="AW282" s="184">
        <v>16409.53</v>
      </c>
      <c r="AX282" s="184">
        <v>70918.09</v>
      </c>
      <c r="AY282" s="184">
        <v>20811.5</v>
      </c>
      <c r="AZ282" s="184">
        <v>78871.72</v>
      </c>
      <c r="BA282" s="184">
        <v>41583.17</v>
      </c>
      <c r="BB282" s="184">
        <v>81181.02</v>
      </c>
      <c r="BC282" s="184">
        <v>50349.1</v>
      </c>
      <c r="BD282" s="184">
        <v>496426.74</v>
      </c>
      <c r="BE282" s="184">
        <v>214303.11</v>
      </c>
      <c r="BF282" s="184">
        <v>29877.85</v>
      </c>
      <c r="BG282" s="184">
        <v>85647.92</v>
      </c>
      <c r="BH282" s="184">
        <v>189783.76</v>
      </c>
      <c r="BI282" s="184">
        <v>55721.67</v>
      </c>
      <c r="BJ282" s="184">
        <v>27775.8</v>
      </c>
      <c r="BK282" s="184">
        <v>30016.84</v>
      </c>
      <c r="BL282" s="184">
        <v>84296.22</v>
      </c>
      <c r="BM282" s="184">
        <v>182348.26</v>
      </c>
      <c r="BN282" s="184">
        <v>193658.38</v>
      </c>
      <c r="BO282" s="184">
        <v>77261.490000000005</v>
      </c>
      <c r="BP282" s="184">
        <v>154652.28</v>
      </c>
      <c r="BQ282" s="184">
        <v>96326.95</v>
      </c>
      <c r="BR282" s="184">
        <v>137412.60999999999</v>
      </c>
      <c r="BS282" s="184">
        <v>173315.15</v>
      </c>
      <c r="BT282" s="184">
        <v>39438.49</v>
      </c>
      <c r="BU282" s="184">
        <v>82729.399999999994</v>
      </c>
      <c r="BV282" s="184">
        <v>304558.67</v>
      </c>
      <c r="BW282" s="184">
        <v>21185.22</v>
      </c>
      <c r="BX282" s="184">
        <v>66118.850000000006</v>
      </c>
      <c r="BY282" s="184">
        <v>116832.26</v>
      </c>
      <c r="BZ282" s="184">
        <v>117545.9</v>
      </c>
      <c r="CA282" s="184">
        <v>33384.339999999997</v>
      </c>
      <c r="CB282" s="184">
        <v>77971.81</v>
      </c>
      <c r="CC282" s="184">
        <v>99478.27</v>
      </c>
      <c r="CD282" s="184">
        <v>28121.46</v>
      </c>
      <c r="CE282" s="184">
        <v>143894.1</v>
      </c>
      <c r="CF282" s="184">
        <v>116831.53</v>
      </c>
      <c r="CG282" s="184">
        <v>103074.24000000001</v>
      </c>
      <c r="CH282" s="184">
        <v>55885.599999999999</v>
      </c>
      <c r="CI282" s="184">
        <v>56227.32</v>
      </c>
      <c r="CJ282" s="184">
        <v>21348.639999999999</v>
      </c>
      <c r="CK282" s="184">
        <v>164958.76</v>
      </c>
      <c r="CL282" s="184">
        <v>27399.5</v>
      </c>
      <c r="CM282" s="184">
        <v>45770.63</v>
      </c>
    </row>
    <row r="283" spans="1:91" ht="21" hidden="1">
      <c r="A283" s="120">
        <v>31</v>
      </c>
      <c r="B283" s="220" t="s">
        <v>997</v>
      </c>
      <c r="C283" s="122" t="s">
        <v>568</v>
      </c>
      <c r="D283" s="184">
        <v>274508.5</v>
      </c>
      <c r="E283" s="184">
        <v>161302.5</v>
      </c>
      <c r="F283" s="184">
        <v>140164.65</v>
      </c>
      <c r="G283" s="184">
        <v>89728.02</v>
      </c>
      <c r="H283" s="184">
        <v>37460.699999999997</v>
      </c>
      <c r="I283" s="184">
        <v>79086.52</v>
      </c>
      <c r="J283" s="184">
        <v>99724</v>
      </c>
      <c r="K283" s="184">
        <v>68266</v>
      </c>
      <c r="L283" s="184">
        <v>79451.210000000006</v>
      </c>
      <c r="M283" s="184">
        <v>113578.37</v>
      </c>
      <c r="N283" s="184">
        <v>153741.88</v>
      </c>
      <c r="O283" s="184">
        <v>48150</v>
      </c>
      <c r="P283" s="184">
        <v>186925.3</v>
      </c>
      <c r="Q283" s="184">
        <v>41972.41</v>
      </c>
      <c r="R283" s="184">
        <v>79716.639999999999</v>
      </c>
      <c r="S283" s="184">
        <v>122326.73</v>
      </c>
      <c r="T283" s="184">
        <v>33046.69</v>
      </c>
      <c r="U283" s="184">
        <v>51488.74</v>
      </c>
      <c r="V283" s="184">
        <v>17278.82</v>
      </c>
      <c r="W283" s="184">
        <v>38980.800000000003</v>
      </c>
      <c r="X283" s="184">
        <v>202230</v>
      </c>
      <c r="Y283" s="184">
        <v>34629.199999999997</v>
      </c>
      <c r="Z283" s="184">
        <v>136875.45000000001</v>
      </c>
      <c r="AA283" s="184">
        <v>127383.5</v>
      </c>
      <c r="AB283" s="184">
        <v>226423.77</v>
      </c>
      <c r="AC283" s="184"/>
      <c r="AD283" s="184">
        <v>324391.3</v>
      </c>
      <c r="AE283" s="184">
        <v>82894.89</v>
      </c>
      <c r="AF283" s="184">
        <v>583906.9</v>
      </c>
      <c r="AG283" s="184">
        <v>7606.8</v>
      </c>
      <c r="AH283" s="184">
        <v>45432.74</v>
      </c>
      <c r="AI283" s="184">
        <v>416252.92</v>
      </c>
      <c r="AJ283" s="184">
        <v>134820</v>
      </c>
      <c r="AK283" s="184">
        <v>137871.01</v>
      </c>
      <c r="AL283" s="184">
        <v>524917.6</v>
      </c>
      <c r="AM283" s="184">
        <v>120000</v>
      </c>
      <c r="AN283" s="184">
        <v>113634</v>
      </c>
      <c r="AO283" s="184">
        <v>43821.54</v>
      </c>
      <c r="AP283" s="184">
        <v>217541.7</v>
      </c>
      <c r="AQ283" s="184">
        <v>67906.8</v>
      </c>
      <c r="AR283" s="184">
        <v>32323.98</v>
      </c>
      <c r="AS283" s="184">
        <v>135876.51999999999</v>
      </c>
      <c r="AT283" s="184">
        <v>133372.22</v>
      </c>
      <c r="AU283" s="184">
        <v>71392.539999999994</v>
      </c>
      <c r="AV283" s="184">
        <v>191540.7</v>
      </c>
      <c r="AW283" s="184">
        <v>67658.240000000005</v>
      </c>
      <c r="AX283" s="184">
        <v>55492</v>
      </c>
      <c r="AY283" s="184">
        <v>193512.12</v>
      </c>
      <c r="AZ283" s="184">
        <v>26996</v>
      </c>
      <c r="BA283" s="184">
        <v>27028.65</v>
      </c>
      <c r="BB283" s="184">
        <v>266057.64</v>
      </c>
      <c r="BC283" s="184">
        <v>32549.4</v>
      </c>
      <c r="BD283" s="184">
        <v>113922.9</v>
      </c>
      <c r="BE283" s="184">
        <v>206908.71</v>
      </c>
      <c r="BF283" s="184">
        <v>34100.9</v>
      </c>
      <c r="BG283" s="184">
        <v>14445</v>
      </c>
      <c r="BH283" s="184">
        <v>751685.7</v>
      </c>
      <c r="BI283" s="184">
        <v>9222.5</v>
      </c>
      <c r="BJ283" s="184">
        <v>9630</v>
      </c>
      <c r="BK283" s="184">
        <v>24075</v>
      </c>
      <c r="BL283" s="184">
        <v>34166.9</v>
      </c>
      <c r="BM283" s="184">
        <v>405787.9</v>
      </c>
      <c r="BN283" s="184">
        <v>105985.08</v>
      </c>
      <c r="BO283" s="184">
        <v>196450</v>
      </c>
      <c r="BP283" s="184">
        <v>198875.36</v>
      </c>
      <c r="BQ283" s="184">
        <v>72223.72</v>
      </c>
      <c r="BR283" s="184">
        <v>110424</v>
      </c>
      <c r="BS283" s="184">
        <v>1439914.39</v>
      </c>
      <c r="BT283" s="184">
        <v>10906.51</v>
      </c>
      <c r="BU283" s="184">
        <v>102956</v>
      </c>
      <c r="BV283" s="184">
        <v>302332.02</v>
      </c>
      <c r="BW283" s="184">
        <v>93507.3</v>
      </c>
      <c r="BX283" s="184">
        <v>52868.7</v>
      </c>
      <c r="BY283" s="184">
        <v>207099.57</v>
      </c>
      <c r="BZ283" s="184">
        <v>16129.18</v>
      </c>
      <c r="CA283" s="184">
        <v>50645.86</v>
      </c>
      <c r="CB283" s="184">
        <v>38423.699999999997</v>
      </c>
      <c r="CC283" s="184"/>
      <c r="CD283" s="184">
        <v>100580</v>
      </c>
      <c r="CE283" s="184">
        <v>104749.2</v>
      </c>
      <c r="CF283" s="184">
        <v>79332.36</v>
      </c>
      <c r="CG283" s="184">
        <v>52471.08</v>
      </c>
      <c r="CH283" s="184">
        <v>56621.64</v>
      </c>
      <c r="CI283" s="184">
        <v>44843.07</v>
      </c>
      <c r="CJ283" s="184">
        <v>71919.740000000005</v>
      </c>
      <c r="CK283" s="184">
        <v>360653.44</v>
      </c>
      <c r="CL283" s="184">
        <v>25553.89</v>
      </c>
      <c r="CM283" s="184">
        <v>49908.69</v>
      </c>
    </row>
    <row r="284" spans="1:91" ht="21" hidden="1">
      <c r="A284" s="120">
        <v>31</v>
      </c>
      <c r="B284" s="220" t="s">
        <v>998</v>
      </c>
      <c r="C284" s="122" t="s">
        <v>569</v>
      </c>
      <c r="D284" s="184">
        <v>104881</v>
      </c>
      <c r="E284" s="184">
        <v>19363</v>
      </c>
      <c r="F284" s="184">
        <v>11935</v>
      </c>
      <c r="G284" s="184">
        <v>9623</v>
      </c>
      <c r="H284" s="184">
        <v>1154</v>
      </c>
      <c r="I284" s="184">
        <v>21150</v>
      </c>
      <c r="J284" s="184">
        <v>9308</v>
      </c>
      <c r="K284" s="184">
        <v>33367</v>
      </c>
      <c r="L284" s="184">
        <v>21973</v>
      </c>
      <c r="M284" s="184">
        <v>13167</v>
      </c>
      <c r="N284" s="184">
        <v>16322</v>
      </c>
      <c r="O284" s="184">
        <v>2815</v>
      </c>
      <c r="P284" s="184">
        <v>97010</v>
      </c>
      <c r="Q284" s="184">
        <v>14269</v>
      </c>
      <c r="R284" s="184">
        <v>31195</v>
      </c>
      <c r="S284" s="184">
        <v>89539.73</v>
      </c>
      <c r="T284" s="184">
        <v>67496</v>
      </c>
      <c r="U284" s="184">
        <v>21684</v>
      </c>
      <c r="V284" s="184">
        <v>131511</v>
      </c>
      <c r="W284" s="184">
        <v>13634</v>
      </c>
      <c r="X284" s="184">
        <v>185677</v>
      </c>
      <c r="Y284" s="184">
        <v>6315</v>
      </c>
      <c r="Z284" s="184">
        <v>5019</v>
      </c>
      <c r="AA284" s="184">
        <v>41644</v>
      </c>
      <c r="AB284" s="184">
        <v>11571</v>
      </c>
      <c r="AC284" s="184">
        <v>69711</v>
      </c>
      <c r="AD284" s="184">
        <v>11366</v>
      </c>
      <c r="AE284" s="184">
        <v>25683</v>
      </c>
      <c r="AF284" s="184">
        <v>10246</v>
      </c>
      <c r="AG284" s="184">
        <v>20753</v>
      </c>
      <c r="AH284" s="184">
        <v>18387.900000000001</v>
      </c>
      <c r="AI284" s="184">
        <v>54168</v>
      </c>
      <c r="AJ284" s="184">
        <v>5110</v>
      </c>
      <c r="AK284" s="184">
        <v>20058</v>
      </c>
      <c r="AL284" s="184">
        <v>224104</v>
      </c>
      <c r="AM284" s="184">
        <v>9472</v>
      </c>
      <c r="AN284" s="184">
        <v>16796</v>
      </c>
      <c r="AO284" s="184">
        <v>172018</v>
      </c>
      <c r="AP284" s="184">
        <v>49944</v>
      </c>
      <c r="AQ284" s="184">
        <v>18301</v>
      </c>
      <c r="AR284" s="184">
        <v>10728</v>
      </c>
      <c r="AS284" s="184">
        <v>35997</v>
      </c>
      <c r="AT284" s="184">
        <v>17225</v>
      </c>
      <c r="AU284" s="184">
        <v>45776</v>
      </c>
      <c r="AV284" s="184">
        <v>19830</v>
      </c>
      <c r="AW284" s="184">
        <v>6378</v>
      </c>
      <c r="AX284" s="184">
        <v>1322</v>
      </c>
      <c r="AY284" s="184">
        <v>9352</v>
      </c>
      <c r="AZ284" s="184">
        <v>8522</v>
      </c>
      <c r="BA284" s="184"/>
      <c r="BB284" s="184">
        <v>92894</v>
      </c>
      <c r="BC284" s="184">
        <v>3750</v>
      </c>
      <c r="BD284" s="184">
        <v>227180</v>
      </c>
      <c r="BE284" s="184">
        <v>107373</v>
      </c>
      <c r="BF284" s="184">
        <v>19633</v>
      </c>
      <c r="BG284" s="184">
        <v>12979</v>
      </c>
      <c r="BH284" s="184">
        <v>103047</v>
      </c>
      <c r="BI284" s="184">
        <v>3313</v>
      </c>
      <c r="BJ284" s="184">
        <v>8069</v>
      </c>
      <c r="BK284" s="184">
        <v>10303</v>
      </c>
      <c r="BL284" s="184">
        <v>5799</v>
      </c>
      <c r="BM284" s="184">
        <v>161038</v>
      </c>
      <c r="BN284" s="184">
        <v>8072</v>
      </c>
      <c r="BO284" s="184">
        <v>8929</v>
      </c>
      <c r="BP284" s="184">
        <v>15003</v>
      </c>
      <c r="BQ284" s="184">
        <v>7817</v>
      </c>
      <c r="BR284" s="184">
        <v>7390</v>
      </c>
      <c r="BS284" s="184">
        <v>210904</v>
      </c>
      <c r="BT284" s="184"/>
      <c r="BU284" s="184">
        <v>3228</v>
      </c>
      <c r="BV284" s="184">
        <v>83997</v>
      </c>
      <c r="BW284" s="184">
        <v>31864</v>
      </c>
      <c r="BX284" s="184">
        <v>5184</v>
      </c>
      <c r="BY284" s="184">
        <v>19767</v>
      </c>
      <c r="BZ284" s="186">
        <v>5228</v>
      </c>
      <c r="CA284" s="184">
        <v>7183</v>
      </c>
      <c r="CB284" s="184">
        <v>10212</v>
      </c>
      <c r="CC284" s="184">
        <v>4622</v>
      </c>
      <c r="CD284" s="186">
        <v>13498</v>
      </c>
      <c r="CE284" s="184">
        <v>28285</v>
      </c>
      <c r="CF284" s="184">
        <v>22009</v>
      </c>
      <c r="CG284" s="184">
        <v>11435</v>
      </c>
      <c r="CH284" s="184">
        <v>4295</v>
      </c>
      <c r="CI284" s="184">
        <v>3615</v>
      </c>
      <c r="CJ284" s="184">
        <v>2077</v>
      </c>
      <c r="CK284" s="184">
        <v>39399</v>
      </c>
      <c r="CL284" s="184">
        <v>2301</v>
      </c>
      <c r="CM284" s="184">
        <v>2303</v>
      </c>
    </row>
    <row r="285" spans="1:91" ht="21" hidden="1">
      <c r="A285" s="120">
        <v>32</v>
      </c>
      <c r="B285" s="220" t="s">
        <v>999</v>
      </c>
      <c r="C285" s="122" t="s">
        <v>570</v>
      </c>
      <c r="D285" s="184"/>
      <c r="E285" s="184">
        <v>90000</v>
      </c>
      <c r="F285" s="184"/>
      <c r="G285" s="184"/>
      <c r="H285" s="184"/>
      <c r="I285" s="184"/>
      <c r="J285" s="184"/>
      <c r="K285" s="184"/>
      <c r="L285" s="184"/>
      <c r="M285" s="184"/>
      <c r="N285" s="184"/>
      <c r="O285" s="184"/>
      <c r="P285" s="184"/>
      <c r="Q285" s="184"/>
      <c r="R285" s="184"/>
      <c r="S285" s="184"/>
      <c r="T285" s="184"/>
      <c r="U285" s="184"/>
      <c r="V285" s="184"/>
      <c r="W285" s="184"/>
      <c r="X285" s="184"/>
      <c r="Y285" s="184"/>
      <c r="Z285" s="184"/>
      <c r="AA285" s="184"/>
      <c r="AB285" s="184"/>
      <c r="AC285" s="184"/>
      <c r="AD285" s="184"/>
      <c r="AE285" s="184"/>
      <c r="AF285" s="184"/>
      <c r="AG285" s="184"/>
      <c r="AH285" s="184"/>
      <c r="AI285" s="184"/>
      <c r="AJ285" s="184"/>
      <c r="AK285" s="184"/>
      <c r="AL285" s="184"/>
      <c r="AM285" s="184"/>
      <c r="AN285" s="184"/>
      <c r="AO285" s="184"/>
      <c r="AP285" s="184"/>
      <c r="AQ285" s="184"/>
      <c r="AR285" s="184"/>
      <c r="AS285" s="184"/>
      <c r="AT285" s="184"/>
      <c r="AU285" s="184"/>
      <c r="AV285" s="184"/>
      <c r="AW285" s="184"/>
      <c r="AX285" s="184"/>
      <c r="AY285" s="184"/>
      <c r="AZ285" s="184"/>
      <c r="BA285" s="184"/>
      <c r="BB285" s="184"/>
      <c r="BC285" s="184"/>
      <c r="BD285" s="184"/>
      <c r="BE285" s="184"/>
      <c r="BF285" s="184"/>
      <c r="BG285" s="184"/>
      <c r="BH285" s="184"/>
      <c r="BI285" s="184"/>
      <c r="BJ285" s="184"/>
      <c r="BK285" s="184"/>
      <c r="BL285" s="184"/>
      <c r="BM285" s="184"/>
      <c r="BN285" s="184"/>
      <c r="BO285" s="184"/>
      <c r="BP285" s="184"/>
      <c r="BQ285" s="184"/>
      <c r="BR285" s="184"/>
      <c r="BS285" s="184"/>
      <c r="BT285" s="184"/>
      <c r="BU285" s="184"/>
      <c r="BV285" s="184"/>
      <c r="BW285" s="184"/>
      <c r="BX285" s="184"/>
      <c r="BY285" s="184"/>
      <c r="BZ285" s="184"/>
      <c r="CA285" s="184"/>
      <c r="CB285" s="184"/>
      <c r="CC285" s="184"/>
      <c r="CD285" s="184"/>
      <c r="CE285" s="184"/>
      <c r="CF285" s="184"/>
      <c r="CG285" s="186">
        <v>18000</v>
      </c>
      <c r="CH285" s="184"/>
      <c r="CI285" s="184"/>
      <c r="CJ285" s="184"/>
      <c r="CK285" s="184"/>
      <c r="CL285" s="184"/>
      <c r="CM285" s="184"/>
    </row>
    <row r="286" spans="1:91" ht="21" hidden="1">
      <c r="A286" s="120">
        <v>32</v>
      </c>
      <c r="B286" s="220" t="s">
        <v>1000</v>
      </c>
      <c r="C286" s="122" t="s">
        <v>571</v>
      </c>
      <c r="D286" s="184">
        <v>146315.01</v>
      </c>
      <c r="E286" s="184">
        <v>51081.8</v>
      </c>
      <c r="F286" s="184"/>
      <c r="G286" s="184">
        <v>109374.22</v>
      </c>
      <c r="H286" s="184">
        <v>51081.8</v>
      </c>
      <c r="I286" s="184">
        <v>67715.490000000005</v>
      </c>
      <c r="J286" s="184">
        <v>145029.54</v>
      </c>
      <c r="K286" s="184">
        <v>133679.29</v>
      </c>
      <c r="L286" s="184">
        <v>159435.15</v>
      </c>
      <c r="M286" s="184">
        <v>160444.35999999999</v>
      </c>
      <c r="N286" s="184">
        <v>97220.2</v>
      </c>
      <c r="O286" s="184">
        <v>70596.88</v>
      </c>
      <c r="P286" s="184">
        <v>152084.07999999999</v>
      </c>
      <c r="Q286" s="184">
        <v>135703.10999999999</v>
      </c>
      <c r="R286" s="184">
        <v>152496.65</v>
      </c>
      <c r="S286" s="184">
        <v>155713.79</v>
      </c>
      <c r="T286" s="184">
        <v>150893.91</v>
      </c>
      <c r="U286" s="184">
        <v>141670.79</v>
      </c>
      <c r="V286" s="184">
        <v>85106.79</v>
      </c>
      <c r="W286" s="184">
        <v>70673.820000000007</v>
      </c>
      <c r="X286" s="184">
        <v>394503.87</v>
      </c>
      <c r="Y286" s="184">
        <v>61340.959999999999</v>
      </c>
      <c r="Z286" s="184">
        <v>26615.18</v>
      </c>
      <c r="AA286" s="184">
        <v>153979.42000000001</v>
      </c>
      <c r="AB286" s="184">
        <v>134821.48000000001</v>
      </c>
      <c r="AC286" s="184">
        <v>125829.04</v>
      </c>
      <c r="AD286" s="184">
        <v>102529.54</v>
      </c>
      <c r="AE286" s="184">
        <v>107300.67</v>
      </c>
      <c r="AF286" s="184">
        <v>35303.760000000002</v>
      </c>
      <c r="AG286" s="184">
        <v>108341.84</v>
      </c>
      <c r="AH286" s="184">
        <v>144813.79999999999</v>
      </c>
      <c r="AI286" s="184">
        <v>162825.63</v>
      </c>
      <c r="AJ286" s="184">
        <v>169855.01</v>
      </c>
      <c r="AK286" s="184">
        <v>194719.66</v>
      </c>
      <c r="AL286" s="184">
        <v>522497</v>
      </c>
      <c r="AM286" s="184">
        <v>118477.27</v>
      </c>
      <c r="AN286" s="184">
        <v>76482.17</v>
      </c>
      <c r="AO286" s="184">
        <v>96082.38</v>
      </c>
      <c r="AP286" s="184">
        <v>70001.8</v>
      </c>
      <c r="AQ286" s="184">
        <v>149514.87</v>
      </c>
      <c r="AR286" s="184">
        <v>58239.87</v>
      </c>
      <c r="AS286" s="184">
        <v>100774.37</v>
      </c>
      <c r="AT286" s="184">
        <v>133598.76</v>
      </c>
      <c r="AU286" s="184">
        <v>128736.98</v>
      </c>
      <c r="AV286" s="184">
        <v>114081.24</v>
      </c>
      <c r="AW286" s="184">
        <v>88204.85</v>
      </c>
      <c r="AX286" s="184">
        <v>78006.05</v>
      </c>
      <c r="AY286" s="184">
        <v>91228.72</v>
      </c>
      <c r="AZ286" s="184">
        <v>100386.56</v>
      </c>
      <c r="BA286" s="184">
        <v>26637.27</v>
      </c>
      <c r="BB286" s="184">
        <v>158755.76999999999</v>
      </c>
      <c r="BC286" s="184">
        <v>58177.62</v>
      </c>
      <c r="BD286" s="184">
        <v>189552.15</v>
      </c>
      <c r="BE286" s="184"/>
      <c r="BF286" s="184"/>
      <c r="BG286" s="184"/>
      <c r="BH286" s="184">
        <v>169944.86</v>
      </c>
      <c r="BI286" s="184">
        <v>46707.4</v>
      </c>
      <c r="BJ286" s="184">
        <v>73912.66</v>
      </c>
      <c r="BK286" s="184">
        <v>112559.92</v>
      </c>
      <c r="BL286" s="184">
        <v>79870.8</v>
      </c>
      <c r="BM286" s="184">
        <v>112708.45</v>
      </c>
      <c r="BN286" s="184">
        <v>150670.35</v>
      </c>
      <c r="BO286" s="184">
        <v>146116.76</v>
      </c>
      <c r="BP286" s="184">
        <v>182060</v>
      </c>
      <c r="BQ286" s="184">
        <v>155398.57</v>
      </c>
      <c r="BR286" s="184">
        <v>156575.24</v>
      </c>
      <c r="BS286" s="186">
        <v>664711.81999999995</v>
      </c>
      <c r="BT286" s="184"/>
      <c r="BU286" s="184">
        <v>33469.94</v>
      </c>
      <c r="BV286" s="184">
        <v>87319.52</v>
      </c>
      <c r="BW286" s="184">
        <v>79371.53</v>
      </c>
      <c r="BX286" s="184">
        <v>184589.58</v>
      </c>
      <c r="BY286" s="184">
        <v>146057.14000000001</v>
      </c>
      <c r="BZ286" s="184">
        <v>82409.039999999994</v>
      </c>
      <c r="CA286" s="184">
        <v>114148.54</v>
      </c>
      <c r="CB286" s="184">
        <v>91405.08</v>
      </c>
      <c r="CC286" s="184">
        <v>84025.91</v>
      </c>
      <c r="CD286" s="186">
        <v>26620.77</v>
      </c>
      <c r="CE286" s="184">
        <v>150513.04999999999</v>
      </c>
      <c r="CF286" s="184">
        <v>142455.43</v>
      </c>
      <c r="CG286" s="184">
        <v>172840.31</v>
      </c>
      <c r="CH286" s="184">
        <v>67733.740000000005</v>
      </c>
      <c r="CI286" s="184">
        <v>94748.5</v>
      </c>
      <c r="CJ286" s="184">
        <v>100691.31</v>
      </c>
      <c r="CK286" s="184">
        <v>234887.41</v>
      </c>
      <c r="CL286" s="184">
        <v>111684.46</v>
      </c>
      <c r="CM286" s="184">
        <v>35700.769999999997</v>
      </c>
    </row>
    <row r="287" spans="1:91" ht="21" hidden="1">
      <c r="A287" s="120">
        <v>25</v>
      </c>
      <c r="B287" s="220" t="s">
        <v>1001</v>
      </c>
      <c r="C287" s="122" t="s">
        <v>11</v>
      </c>
      <c r="D287" s="184">
        <v>138329070.31999999</v>
      </c>
      <c r="E287" s="184">
        <v>8654104.1300000008</v>
      </c>
      <c r="F287" s="184">
        <v>7273982.4900000002</v>
      </c>
      <c r="G287" s="184">
        <v>9315401.1500000004</v>
      </c>
      <c r="H287" s="184">
        <v>5171042.75</v>
      </c>
      <c r="I287" s="184">
        <v>13845714.75</v>
      </c>
      <c r="J287" s="184">
        <v>11936716.68</v>
      </c>
      <c r="K287" s="184">
        <v>23799150.66</v>
      </c>
      <c r="L287" s="184">
        <v>9562216.8300000001</v>
      </c>
      <c r="M287" s="184">
        <v>9797487.5899999999</v>
      </c>
      <c r="N287" s="184">
        <v>31465600.359999999</v>
      </c>
      <c r="O287" s="184">
        <v>3139857.9</v>
      </c>
      <c r="P287" s="184">
        <v>76671786.079999998</v>
      </c>
      <c r="Q287" s="184">
        <v>10681329.439999999</v>
      </c>
      <c r="R287" s="184">
        <v>12791070.699999999</v>
      </c>
      <c r="S287" s="184">
        <v>26591122.27</v>
      </c>
      <c r="T287" s="184">
        <v>8457301.7100000009</v>
      </c>
      <c r="U287" s="184">
        <v>10792765.050000001</v>
      </c>
      <c r="V287" s="184">
        <v>7413035.2699999996</v>
      </c>
      <c r="W287" s="184">
        <v>3070552.76</v>
      </c>
      <c r="X287" s="184">
        <v>139879224.38</v>
      </c>
      <c r="Y287" s="184">
        <v>6390674.8300000001</v>
      </c>
      <c r="Z287" s="184">
        <v>12983900.310000001</v>
      </c>
      <c r="AA287" s="184">
        <v>8256237.8099999996</v>
      </c>
      <c r="AB287" s="184">
        <v>3558387.02</v>
      </c>
      <c r="AC287" s="184">
        <v>5340940.8499999996</v>
      </c>
      <c r="AD287" s="184">
        <v>7607457.9299999997</v>
      </c>
      <c r="AE287" s="184">
        <v>30047695.379999999</v>
      </c>
      <c r="AF287" s="184">
        <v>4891907.6500000004</v>
      </c>
      <c r="AG287" s="184">
        <v>5843149.9199999999</v>
      </c>
      <c r="AH287" s="184">
        <v>8641328.5299999993</v>
      </c>
      <c r="AI287" s="184">
        <v>19397681.760000002</v>
      </c>
      <c r="AJ287" s="184">
        <v>7445278.3399999999</v>
      </c>
      <c r="AK287" s="184">
        <v>5540430.5</v>
      </c>
      <c r="AL287" s="184">
        <v>513236946.33999997</v>
      </c>
      <c r="AM287" s="184">
        <v>7993687.21</v>
      </c>
      <c r="AN287" s="184">
        <v>4689744.0599999996</v>
      </c>
      <c r="AO287" s="184">
        <v>28889880.280000001</v>
      </c>
      <c r="AP287" s="184">
        <v>19490677.91</v>
      </c>
      <c r="AQ287" s="184">
        <v>9818230.4000000004</v>
      </c>
      <c r="AR287" s="184">
        <v>2738259.88</v>
      </c>
      <c r="AS287" s="184">
        <v>74382849.939999998</v>
      </c>
      <c r="AT287" s="184">
        <v>8504592.3499999996</v>
      </c>
      <c r="AU287" s="184">
        <v>17678541.699999999</v>
      </c>
      <c r="AV287" s="184">
        <v>17542178.469999999</v>
      </c>
      <c r="AW287" s="184">
        <v>6512718.25</v>
      </c>
      <c r="AX287" s="184">
        <v>4264120.9000000004</v>
      </c>
      <c r="AY287" s="184">
        <v>8854097.0199999996</v>
      </c>
      <c r="AZ287" s="184">
        <v>9517834.1899999995</v>
      </c>
      <c r="BA287" s="184">
        <v>7188362.7800000003</v>
      </c>
      <c r="BB287" s="184">
        <v>98742204.319999993</v>
      </c>
      <c r="BC287" s="184">
        <v>7208943.8899999997</v>
      </c>
      <c r="BD287" s="184">
        <v>215010955.75</v>
      </c>
      <c r="BE287" s="184">
        <v>28379458.649999999</v>
      </c>
      <c r="BF287" s="184">
        <v>5666588.6799999997</v>
      </c>
      <c r="BG287" s="184">
        <v>7080411.6200000001</v>
      </c>
      <c r="BH287" s="184">
        <v>80131481.060000002</v>
      </c>
      <c r="BI287" s="184">
        <v>4688345.16</v>
      </c>
      <c r="BJ287" s="184">
        <v>2563843.33</v>
      </c>
      <c r="BK287" s="184">
        <v>8318594.6799999997</v>
      </c>
      <c r="BL287" s="184">
        <v>7056361.1299999999</v>
      </c>
      <c r="BM287" s="184">
        <v>87926395.629999995</v>
      </c>
      <c r="BN287" s="184">
        <v>19013351.809999999</v>
      </c>
      <c r="BO287" s="184">
        <v>12150521.84</v>
      </c>
      <c r="BP287" s="184">
        <v>21820589.829999998</v>
      </c>
      <c r="BQ287" s="184">
        <v>12426305.42</v>
      </c>
      <c r="BR287" s="184">
        <v>8383368.8399999999</v>
      </c>
      <c r="BS287" s="186">
        <v>784240659.47000003</v>
      </c>
      <c r="BT287" s="184">
        <v>11493553.23</v>
      </c>
      <c r="BU287" s="186">
        <v>9506478.3599999994</v>
      </c>
      <c r="BV287" s="184">
        <v>73440310.879999995</v>
      </c>
      <c r="BW287" s="184">
        <v>2159626.77</v>
      </c>
      <c r="BX287" s="186">
        <v>8374630.5999999996</v>
      </c>
      <c r="BY287" s="184">
        <v>38553535.479999997</v>
      </c>
      <c r="BZ287" s="184">
        <v>6404273.8700000001</v>
      </c>
      <c r="CA287" s="184">
        <v>4929007.08</v>
      </c>
      <c r="CB287" s="186">
        <v>8573696.2599999998</v>
      </c>
      <c r="CC287" s="186">
        <v>12773587.07</v>
      </c>
      <c r="CD287" s="186">
        <v>30017525.280000001</v>
      </c>
      <c r="CE287" s="184">
        <v>11115413.01</v>
      </c>
      <c r="CF287" s="184">
        <v>26438364.609999999</v>
      </c>
      <c r="CG287" s="184">
        <v>5108765.7699999996</v>
      </c>
      <c r="CH287" s="184">
        <v>4353516.22</v>
      </c>
      <c r="CI287" s="184">
        <v>5780411.9900000002</v>
      </c>
      <c r="CJ287" s="184">
        <v>4872036.2699999996</v>
      </c>
      <c r="CK287" s="184">
        <v>37211809.310000002</v>
      </c>
      <c r="CL287" s="184">
        <v>3691267.89</v>
      </c>
      <c r="CM287" s="184">
        <v>3941524.44</v>
      </c>
    </row>
    <row r="288" spans="1:91" ht="21" hidden="1">
      <c r="A288" s="120">
        <v>26</v>
      </c>
      <c r="B288" s="220" t="s">
        <v>1002</v>
      </c>
      <c r="C288" s="141" t="s">
        <v>572</v>
      </c>
      <c r="D288" s="184">
        <v>767343.53</v>
      </c>
      <c r="E288" s="184">
        <v>803452.65</v>
      </c>
      <c r="F288" s="184">
        <v>143290</v>
      </c>
      <c r="G288" s="184">
        <v>271908</v>
      </c>
      <c r="H288" s="184">
        <v>32330</v>
      </c>
      <c r="I288" s="184">
        <v>4629149.87</v>
      </c>
      <c r="J288" s="184">
        <v>220000</v>
      </c>
      <c r="K288" s="184">
        <v>575405.93999999994</v>
      </c>
      <c r="L288" s="184">
        <v>131261</v>
      </c>
      <c r="M288" s="184">
        <v>158432</v>
      </c>
      <c r="N288" s="184">
        <v>505342.6</v>
      </c>
      <c r="O288" s="184">
        <v>58384.5</v>
      </c>
      <c r="P288" s="184">
        <v>951864.38</v>
      </c>
      <c r="Q288" s="184">
        <v>149640</v>
      </c>
      <c r="R288" s="184">
        <v>10707.56</v>
      </c>
      <c r="S288" s="184">
        <v>79681.95</v>
      </c>
      <c r="T288" s="184">
        <v>7120</v>
      </c>
      <c r="U288" s="184">
        <v>208150</v>
      </c>
      <c r="V288" s="184">
        <v>70000</v>
      </c>
      <c r="W288" s="184">
        <v>33910</v>
      </c>
      <c r="X288" s="184">
        <v>1509182.18</v>
      </c>
      <c r="Y288" s="184">
        <v>137160</v>
      </c>
      <c r="Z288" s="184">
        <v>244780</v>
      </c>
      <c r="AA288" s="184">
        <v>225070</v>
      </c>
      <c r="AB288" s="184">
        <v>57080</v>
      </c>
      <c r="AC288" s="184">
        <v>159993.79999999999</v>
      </c>
      <c r="AD288" s="184">
        <v>67140</v>
      </c>
      <c r="AE288" s="184">
        <v>303851</v>
      </c>
      <c r="AF288" s="184">
        <v>137620</v>
      </c>
      <c r="AG288" s="184">
        <v>153518.5</v>
      </c>
      <c r="AH288" s="184">
        <v>82800</v>
      </c>
      <c r="AI288" s="184">
        <v>307102.24</v>
      </c>
      <c r="AJ288" s="184">
        <v>195171.20000000001</v>
      </c>
      <c r="AK288" s="184">
        <v>127981</v>
      </c>
      <c r="AL288" s="184">
        <v>2321081.14</v>
      </c>
      <c r="AM288" s="184">
        <v>341192.8</v>
      </c>
      <c r="AN288" s="184">
        <v>152545</v>
      </c>
      <c r="AO288" s="184">
        <v>585472</v>
      </c>
      <c r="AP288" s="184">
        <v>580962</v>
      </c>
      <c r="AQ288" s="184">
        <v>154788.26</v>
      </c>
      <c r="AR288" s="184">
        <v>58765.4</v>
      </c>
      <c r="AS288" s="184">
        <v>1954828.3</v>
      </c>
      <c r="AT288" s="184">
        <v>280846</v>
      </c>
      <c r="AU288" s="184">
        <v>594250</v>
      </c>
      <c r="AV288" s="184">
        <v>412189.25</v>
      </c>
      <c r="AW288" s="184">
        <v>80160</v>
      </c>
      <c r="AX288" s="184">
        <v>142920</v>
      </c>
      <c r="AY288" s="184">
        <v>277770.82</v>
      </c>
      <c r="AZ288" s="184">
        <v>428858.4</v>
      </c>
      <c r="BA288" s="184">
        <v>222087</v>
      </c>
      <c r="BB288" s="184">
        <v>17499510.309999999</v>
      </c>
      <c r="BC288" s="184">
        <v>88620</v>
      </c>
      <c r="BD288" s="184">
        <v>4465867.96</v>
      </c>
      <c r="BE288" s="184">
        <v>557837.6</v>
      </c>
      <c r="BF288" s="184">
        <v>110425</v>
      </c>
      <c r="BG288" s="184">
        <v>148341</v>
      </c>
      <c r="BH288" s="184">
        <v>889261.22</v>
      </c>
      <c r="BI288" s="184">
        <v>124245</v>
      </c>
      <c r="BJ288" s="184">
        <v>52465</v>
      </c>
      <c r="BK288" s="184">
        <v>164488.22</v>
      </c>
      <c r="BL288" s="184">
        <v>2910</v>
      </c>
      <c r="BM288" s="184">
        <v>270523.56</v>
      </c>
      <c r="BN288" s="184">
        <v>373252.32</v>
      </c>
      <c r="BO288" s="184">
        <v>223110.5</v>
      </c>
      <c r="BP288" s="184">
        <v>356535.1</v>
      </c>
      <c r="BQ288" s="184">
        <v>171810.95</v>
      </c>
      <c r="BR288" s="184">
        <v>178714.3</v>
      </c>
      <c r="BS288" s="186">
        <v>1325677.3700000001</v>
      </c>
      <c r="BT288" s="184">
        <v>266199.8</v>
      </c>
      <c r="BU288" s="186">
        <v>350025</v>
      </c>
      <c r="BV288" s="184">
        <v>263424.52</v>
      </c>
      <c r="BW288" s="186">
        <v>112162.53</v>
      </c>
      <c r="BX288" s="184">
        <v>235190</v>
      </c>
      <c r="BY288" s="184">
        <v>1527687.92</v>
      </c>
      <c r="BZ288" s="186">
        <v>241025</v>
      </c>
      <c r="CA288" s="184">
        <v>121330</v>
      </c>
      <c r="CB288" s="184">
        <v>8170</v>
      </c>
      <c r="CC288" s="184">
        <v>208330</v>
      </c>
      <c r="CD288" s="184">
        <v>532566.69999999995</v>
      </c>
      <c r="CE288" s="184">
        <v>188268</v>
      </c>
      <c r="CF288" s="184">
        <v>252251.1</v>
      </c>
      <c r="CG288" s="186">
        <v>130382.5</v>
      </c>
      <c r="CH288" s="186">
        <v>50830</v>
      </c>
      <c r="CI288" s="186">
        <v>143619</v>
      </c>
      <c r="CJ288" s="186">
        <v>84737.58</v>
      </c>
      <c r="CK288" s="186">
        <v>5743936.6900000004</v>
      </c>
      <c r="CL288" s="184">
        <v>78805</v>
      </c>
      <c r="CM288" s="186">
        <v>74293</v>
      </c>
    </row>
    <row r="289" spans="1:91" ht="21" hidden="1">
      <c r="A289" s="120">
        <v>26</v>
      </c>
      <c r="B289" s="220" t="s">
        <v>1003</v>
      </c>
      <c r="C289" s="141" t="s">
        <v>573</v>
      </c>
      <c r="D289" s="184">
        <v>57647066.420000002</v>
      </c>
      <c r="E289" s="184">
        <v>3440028.7</v>
      </c>
      <c r="F289" s="184">
        <v>2363356.61</v>
      </c>
      <c r="G289" s="184">
        <v>1966584.23</v>
      </c>
      <c r="H289" s="184">
        <v>1821864.49</v>
      </c>
      <c r="I289" s="184">
        <v>2850930.24</v>
      </c>
      <c r="J289" s="184">
        <v>3106629.17</v>
      </c>
      <c r="K289" s="184">
        <v>6308431.6900000004</v>
      </c>
      <c r="L289" s="184">
        <v>1894271.3</v>
      </c>
      <c r="M289" s="184">
        <v>1872713.97</v>
      </c>
      <c r="N289" s="184">
        <v>16382908.58</v>
      </c>
      <c r="O289" s="184">
        <v>1602224.24</v>
      </c>
      <c r="P289" s="184">
        <v>55465025.369999997</v>
      </c>
      <c r="Q289" s="184">
        <v>4411284.5</v>
      </c>
      <c r="R289" s="184">
        <v>5021423.47</v>
      </c>
      <c r="S289" s="184">
        <v>7683003.0199999996</v>
      </c>
      <c r="T289" s="184">
        <v>2359528.06</v>
      </c>
      <c r="U289" s="184">
        <v>3471694.05</v>
      </c>
      <c r="V289" s="184">
        <v>2330403.11</v>
      </c>
      <c r="W289" s="184">
        <v>919188.72</v>
      </c>
      <c r="X289" s="184">
        <v>121434847.56</v>
      </c>
      <c r="Y289" s="184">
        <v>2025651.9</v>
      </c>
      <c r="Z289" s="184">
        <v>4972530.46</v>
      </c>
      <c r="AA289" s="184">
        <v>3972298.17</v>
      </c>
      <c r="AB289" s="184">
        <v>839502.32</v>
      </c>
      <c r="AC289" s="184">
        <v>1630402.9</v>
      </c>
      <c r="AD289" s="184">
        <v>2711480.54</v>
      </c>
      <c r="AE289" s="184">
        <v>11296315.060000001</v>
      </c>
      <c r="AF289" s="184">
        <v>2580269.9</v>
      </c>
      <c r="AG289" s="184">
        <v>2342367.0499999998</v>
      </c>
      <c r="AH289" s="184">
        <v>3312631.04</v>
      </c>
      <c r="AI289" s="184">
        <v>6024162.7999999998</v>
      </c>
      <c r="AJ289" s="184">
        <v>3082721.43</v>
      </c>
      <c r="AK289" s="184">
        <v>2055762.61</v>
      </c>
      <c r="AL289" s="184">
        <v>345218115.16000003</v>
      </c>
      <c r="AM289" s="184">
        <v>5554992.6900000004</v>
      </c>
      <c r="AN289" s="184">
        <v>2623756.63</v>
      </c>
      <c r="AO289" s="184">
        <v>9211622.6699999999</v>
      </c>
      <c r="AP289" s="184">
        <v>8732307.1099999994</v>
      </c>
      <c r="AQ289" s="184">
        <v>2718708.13</v>
      </c>
      <c r="AR289" s="184">
        <v>890931.39</v>
      </c>
      <c r="AS289" s="184">
        <v>38435443.399999999</v>
      </c>
      <c r="AT289" s="184">
        <v>3150978.95</v>
      </c>
      <c r="AU289" s="184">
        <v>8034100.0199999996</v>
      </c>
      <c r="AV289" s="184">
        <v>9010181.8000000007</v>
      </c>
      <c r="AW289" s="184">
        <v>2534767.5099999998</v>
      </c>
      <c r="AX289" s="184">
        <v>1804981.06</v>
      </c>
      <c r="AY289" s="184">
        <v>2529279.56</v>
      </c>
      <c r="AZ289" s="184">
        <v>3508583.91</v>
      </c>
      <c r="BA289" s="184">
        <v>2766879.65</v>
      </c>
      <c r="BB289" s="184">
        <v>11582990.300000001</v>
      </c>
      <c r="BC289" s="184">
        <v>2987344.41</v>
      </c>
      <c r="BD289" s="184">
        <v>121584898.95999999</v>
      </c>
      <c r="BE289" s="184">
        <v>7172336.2599999998</v>
      </c>
      <c r="BF289" s="184">
        <v>1822228.47</v>
      </c>
      <c r="BG289" s="184">
        <v>3032444.66</v>
      </c>
      <c r="BH289" s="184">
        <v>58669907.140000001</v>
      </c>
      <c r="BI289" s="184">
        <v>1740079.44</v>
      </c>
      <c r="BJ289" s="184">
        <v>1142062.6100000001</v>
      </c>
      <c r="BK289" s="184">
        <v>2599703.46</v>
      </c>
      <c r="BL289" s="184">
        <v>2689816.01</v>
      </c>
      <c r="BM289" s="184">
        <v>67504536.5</v>
      </c>
      <c r="BN289" s="184">
        <v>5033384.57</v>
      </c>
      <c r="BO289" s="184">
        <v>4454461.1100000003</v>
      </c>
      <c r="BP289" s="184">
        <v>7602368.7199999997</v>
      </c>
      <c r="BQ289" s="184">
        <v>4123225.05</v>
      </c>
      <c r="BR289" s="184">
        <v>2700541.76</v>
      </c>
      <c r="BS289" s="186">
        <v>490235984.18000001</v>
      </c>
      <c r="BT289" s="184">
        <v>3124187.8</v>
      </c>
      <c r="BU289" s="184">
        <v>3544043.61</v>
      </c>
      <c r="BV289" s="186">
        <v>41341894.710000001</v>
      </c>
      <c r="BW289" s="186">
        <v>559060.4</v>
      </c>
      <c r="BX289" s="186">
        <v>2812450.34</v>
      </c>
      <c r="BY289" s="184">
        <v>19443429.969999999</v>
      </c>
      <c r="BZ289" s="186">
        <v>1682655.41</v>
      </c>
      <c r="CA289" s="184">
        <v>1961029.05</v>
      </c>
      <c r="CB289" s="186">
        <v>3380183.03</v>
      </c>
      <c r="CC289" s="184">
        <v>3396864.06</v>
      </c>
      <c r="CD289" s="184">
        <v>11768296.279999999</v>
      </c>
      <c r="CE289" s="186">
        <v>2606525.87</v>
      </c>
      <c r="CF289" s="184">
        <v>9807597.3399999999</v>
      </c>
      <c r="CG289" s="186">
        <v>3157765.96</v>
      </c>
      <c r="CH289" s="186">
        <v>1424708.49</v>
      </c>
      <c r="CI289" s="186">
        <v>1508891.96</v>
      </c>
      <c r="CJ289" s="184">
        <v>2161192.5499999998</v>
      </c>
      <c r="CK289" s="186">
        <v>16790907.920000002</v>
      </c>
      <c r="CL289" s="186">
        <v>1582080.91</v>
      </c>
      <c r="CM289" s="186">
        <v>2225590.92</v>
      </c>
    </row>
    <row r="290" spans="1:91" ht="21" hidden="1">
      <c r="A290" s="120">
        <v>27</v>
      </c>
      <c r="B290" s="220" t="s">
        <v>1004</v>
      </c>
      <c r="C290" s="125" t="s">
        <v>574</v>
      </c>
      <c r="D290" s="184">
        <v>14552637.970000001</v>
      </c>
      <c r="E290" s="184">
        <v>3705452.8</v>
      </c>
      <c r="F290" s="184">
        <v>5778959.2999999998</v>
      </c>
      <c r="G290" s="184">
        <v>5517774.0999999996</v>
      </c>
      <c r="H290" s="184">
        <v>1729738</v>
      </c>
      <c r="I290" s="184">
        <v>4592402.08</v>
      </c>
      <c r="J290" s="184">
        <v>5492090.5</v>
      </c>
      <c r="K290" s="184">
        <v>7496156.75</v>
      </c>
      <c r="L290" s="184">
        <v>4389557</v>
      </c>
      <c r="M290" s="184">
        <v>7936654.0499999998</v>
      </c>
      <c r="N290" s="184">
        <v>12406913.5</v>
      </c>
      <c r="O290" s="184">
        <v>2135938.4</v>
      </c>
      <c r="P290" s="184">
        <v>22550210.43</v>
      </c>
      <c r="Q290" s="184">
        <v>3261935.85</v>
      </c>
      <c r="R290" s="184">
        <v>4273673</v>
      </c>
      <c r="S290" s="184">
        <v>1176927.29</v>
      </c>
      <c r="T290" s="184">
        <v>4545183.6900000004</v>
      </c>
      <c r="U290" s="184">
        <v>3477309.75</v>
      </c>
      <c r="V290" s="184">
        <v>3134571</v>
      </c>
      <c r="W290" s="184">
        <v>2022888.87</v>
      </c>
      <c r="X290" s="184">
        <v>2989653</v>
      </c>
      <c r="Y290" s="184">
        <v>3085192.2</v>
      </c>
      <c r="Z290" s="184">
        <v>6265430.0999999996</v>
      </c>
      <c r="AA290" s="184">
        <v>4417985.3</v>
      </c>
      <c r="AB290" s="184">
        <v>2883233.3</v>
      </c>
      <c r="AC290" s="184">
        <v>2087649.88</v>
      </c>
      <c r="AD290" s="184">
        <v>3147435.47</v>
      </c>
      <c r="AE290" s="184">
        <v>13439397.6</v>
      </c>
      <c r="AF290" s="184">
        <v>2620910</v>
      </c>
      <c r="AG290" s="184">
        <v>3002858.81</v>
      </c>
      <c r="AH290" s="184">
        <v>7205411</v>
      </c>
      <c r="AI290" s="184">
        <v>3263830.3</v>
      </c>
      <c r="AJ290" s="184">
        <v>3614294.6</v>
      </c>
      <c r="AK290" s="184">
        <v>4948534.7</v>
      </c>
      <c r="AL290" s="184">
        <v>21261586.09</v>
      </c>
      <c r="AM290" s="184">
        <v>2996327.5</v>
      </c>
      <c r="AN290" s="184">
        <v>3131590</v>
      </c>
      <c r="AO290" s="184">
        <v>6114300</v>
      </c>
      <c r="AP290" s="184">
        <v>8670919.8699999992</v>
      </c>
      <c r="AQ290" s="184">
        <v>3606295.44</v>
      </c>
      <c r="AR290" s="184">
        <v>1515790.5</v>
      </c>
      <c r="AS290" s="184">
        <v>21444983.449999999</v>
      </c>
      <c r="AT290" s="184">
        <v>4818456.0999999996</v>
      </c>
      <c r="AU290" s="184">
        <v>6120859</v>
      </c>
      <c r="AV290" s="184">
        <v>7905631.75</v>
      </c>
      <c r="AW290" s="184">
        <v>3825130</v>
      </c>
      <c r="AX290" s="184">
        <v>2254428.19</v>
      </c>
      <c r="AY290" s="184">
        <v>4791651.55</v>
      </c>
      <c r="AZ290" s="184">
        <v>4035166.45</v>
      </c>
      <c r="BA290" s="184">
        <v>3136282.05</v>
      </c>
      <c r="BB290" s="184">
        <v>14156388.029999999</v>
      </c>
      <c r="BC290" s="184">
        <v>2833321.5</v>
      </c>
      <c r="BD290" s="184">
        <v>7360897.9800000004</v>
      </c>
      <c r="BE290" s="184">
        <v>9131554.6099999994</v>
      </c>
      <c r="BF290" s="184">
        <v>3431721</v>
      </c>
      <c r="BG290" s="184">
        <v>3951311.71</v>
      </c>
      <c r="BH290" s="184">
        <v>6460353.0199999996</v>
      </c>
      <c r="BI290" s="184">
        <v>2579247.5699999998</v>
      </c>
      <c r="BJ290" s="184">
        <v>1839941.34</v>
      </c>
      <c r="BK290" s="184">
        <v>2952358.75</v>
      </c>
      <c r="BL290" s="184">
        <v>3059779.65</v>
      </c>
      <c r="BM290" s="184">
        <v>13058747.189999999</v>
      </c>
      <c r="BN290" s="184">
        <v>4723764.9000000004</v>
      </c>
      <c r="BO290" s="184">
        <v>4859482.1100000003</v>
      </c>
      <c r="BP290" s="184">
        <v>8621502.1999999993</v>
      </c>
      <c r="BQ290" s="184">
        <v>5433606.1600000001</v>
      </c>
      <c r="BR290" s="184">
        <v>6588725.7599999998</v>
      </c>
      <c r="BS290" s="186">
        <v>13915621.59</v>
      </c>
      <c r="BT290" s="184">
        <v>4443285</v>
      </c>
      <c r="BU290" s="184">
        <v>4155467.26</v>
      </c>
      <c r="BV290" s="184">
        <v>9094688.4900000002</v>
      </c>
      <c r="BW290" s="184">
        <v>13101.5</v>
      </c>
      <c r="BX290" s="184">
        <v>4019095.83</v>
      </c>
      <c r="BY290" s="184">
        <v>11111684.800000001</v>
      </c>
      <c r="BZ290" s="184">
        <v>2084286.2</v>
      </c>
      <c r="CA290" s="184">
        <v>4129049</v>
      </c>
      <c r="CB290" s="184">
        <v>4702423.67</v>
      </c>
      <c r="CC290" s="184">
        <v>6506072</v>
      </c>
      <c r="CD290" s="184">
        <v>8442991.5</v>
      </c>
      <c r="CE290" s="184">
        <v>4792183.71</v>
      </c>
      <c r="CF290" s="184">
        <v>5746155.4699999997</v>
      </c>
      <c r="CG290" s="184">
        <v>937010</v>
      </c>
      <c r="CH290" s="184">
        <v>2522804.25</v>
      </c>
      <c r="CI290" s="184">
        <v>3535835</v>
      </c>
      <c r="CJ290" s="184">
        <v>2587055.6</v>
      </c>
      <c r="CK290" s="184">
        <v>20138270.190000001</v>
      </c>
      <c r="CL290" s="184">
        <v>2153006</v>
      </c>
      <c r="CM290" s="184">
        <v>2728891</v>
      </c>
    </row>
    <row r="291" spans="1:91" ht="21" hidden="1">
      <c r="A291" s="120">
        <v>28</v>
      </c>
      <c r="B291" s="220" t="s">
        <v>1005</v>
      </c>
      <c r="C291" s="127" t="s">
        <v>575</v>
      </c>
      <c r="D291" s="184">
        <v>9967456.2100000009</v>
      </c>
      <c r="E291" s="184">
        <v>776431.35</v>
      </c>
      <c r="F291" s="184">
        <v>826554.12</v>
      </c>
      <c r="G291" s="184">
        <v>803617</v>
      </c>
      <c r="H291" s="184">
        <v>278793.5</v>
      </c>
      <c r="I291" s="184">
        <v>611643.19999999995</v>
      </c>
      <c r="J291" s="184">
        <v>1143361</v>
      </c>
      <c r="K291" s="184">
        <v>1132431.93</v>
      </c>
      <c r="L291" s="184">
        <v>1106773</v>
      </c>
      <c r="M291" s="184">
        <v>1031223</v>
      </c>
      <c r="N291" s="184">
        <v>4047695.84</v>
      </c>
      <c r="O291" s="184">
        <v>259760</v>
      </c>
      <c r="P291" s="184">
        <v>6142437.0999999996</v>
      </c>
      <c r="Q291" s="184">
        <v>1112113</v>
      </c>
      <c r="R291" s="184">
        <v>1447535</v>
      </c>
      <c r="S291" s="184">
        <v>1923857</v>
      </c>
      <c r="T291" s="184">
        <v>1386845</v>
      </c>
      <c r="U291" s="184">
        <v>644106</v>
      </c>
      <c r="V291" s="184">
        <v>792500.8</v>
      </c>
      <c r="W291" s="184">
        <v>399645</v>
      </c>
      <c r="X291" s="184">
        <v>9351018.4000000004</v>
      </c>
      <c r="Y291" s="184">
        <v>723013.6</v>
      </c>
      <c r="Z291" s="184">
        <v>1678007.93</v>
      </c>
      <c r="AA291" s="184">
        <v>892416.4</v>
      </c>
      <c r="AB291" s="184">
        <v>153556.5</v>
      </c>
      <c r="AC291" s="184">
        <v>676518.37</v>
      </c>
      <c r="AD291" s="184">
        <v>696225.6</v>
      </c>
      <c r="AE291" s="184">
        <v>3222354.84</v>
      </c>
      <c r="AF291" s="184">
        <v>1243135</v>
      </c>
      <c r="AG291" s="184">
        <v>1010820.84</v>
      </c>
      <c r="AH291" s="184">
        <v>1702184</v>
      </c>
      <c r="AI291" s="184">
        <v>883854.25</v>
      </c>
      <c r="AJ291" s="184">
        <v>555473.09</v>
      </c>
      <c r="AK291" s="184">
        <v>861442.25</v>
      </c>
      <c r="AL291" s="184">
        <v>18755488.949999999</v>
      </c>
      <c r="AM291" s="184">
        <v>432110</v>
      </c>
      <c r="AN291" s="184">
        <v>505262</v>
      </c>
      <c r="AO291" s="184">
        <v>1072630</v>
      </c>
      <c r="AP291" s="184">
        <v>1871428</v>
      </c>
      <c r="AQ291" s="184">
        <v>884600</v>
      </c>
      <c r="AR291" s="184">
        <v>283376.5</v>
      </c>
      <c r="AS291" s="184">
        <v>4334386.92</v>
      </c>
      <c r="AT291" s="184">
        <v>842186.15</v>
      </c>
      <c r="AU291" s="184">
        <v>1050087</v>
      </c>
      <c r="AV291" s="184">
        <v>1970688</v>
      </c>
      <c r="AW291" s="184">
        <v>486080</v>
      </c>
      <c r="AX291" s="184">
        <v>567840.67000000004</v>
      </c>
      <c r="AY291" s="184">
        <v>661609.92000000004</v>
      </c>
      <c r="AZ291" s="184">
        <v>487170</v>
      </c>
      <c r="BA291" s="184">
        <v>632492.15</v>
      </c>
      <c r="BB291" s="184">
        <v>3160298.2</v>
      </c>
      <c r="BC291" s="184">
        <v>656448.6</v>
      </c>
      <c r="BD291" s="184">
        <v>8174868.4199999999</v>
      </c>
      <c r="BE291" s="184">
        <v>1407224.35</v>
      </c>
      <c r="BF291" s="184">
        <v>24240</v>
      </c>
      <c r="BG291" s="184">
        <v>1047600</v>
      </c>
      <c r="BH291" s="184">
        <v>4734144.16</v>
      </c>
      <c r="BI291" s="184">
        <v>388052.61</v>
      </c>
      <c r="BJ291" s="184"/>
      <c r="BK291" s="184">
        <v>8960</v>
      </c>
      <c r="BL291" s="184">
        <v>29862</v>
      </c>
      <c r="BM291" s="184">
        <v>5255361.3</v>
      </c>
      <c r="BN291" s="184">
        <v>1473680.2</v>
      </c>
      <c r="BO291" s="184">
        <v>876697.8</v>
      </c>
      <c r="BP291" s="184">
        <v>2138214.88</v>
      </c>
      <c r="BQ291" s="184">
        <v>2138964</v>
      </c>
      <c r="BR291" s="184">
        <v>627036</v>
      </c>
      <c r="BS291" s="184">
        <v>29276115.359999999</v>
      </c>
      <c r="BT291" s="184">
        <v>1270377.6000000001</v>
      </c>
      <c r="BU291" s="184">
        <v>791671.5</v>
      </c>
      <c r="BV291" s="184">
        <v>3173081.44</v>
      </c>
      <c r="BW291" s="184"/>
      <c r="BX291" s="184">
        <v>604089</v>
      </c>
      <c r="BY291" s="184">
        <v>3532926.78</v>
      </c>
      <c r="BZ291" s="184">
        <v>511201.3</v>
      </c>
      <c r="CA291" s="184">
        <v>419218</v>
      </c>
      <c r="CB291" s="184">
        <v>495959</v>
      </c>
      <c r="CC291" s="184">
        <v>1109500</v>
      </c>
      <c r="CD291" s="184">
        <v>371266.6</v>
      </c>
      <c r="CE291" s="184">
        <v>1629722</v>
      </c>
      <c r="CF291" s="184">
        <v>1892062.01</v>
      </c>
      <c r="CG291" s="184">
        <v>288077</v>
      </c>
      <c r="CH291" s="184">
        <v>330413</v>
      </c>
      <c r="CI291" s="184">
        <v>940200</v>
      </c>
      <c r="CJ291" s="184">
        <v>631460</v>
      </c>
      <c r="CK291" s="184">
        <v>3334516</v>
      </c>
      <c r="CL291" s="184">
        <v>46784</v>
      </c>
      <c r="CM291" s="184">
        <v>333270.7</v>
      </c>
    </row>
    <row r="292" spans="1:91" ht="21" hidden="1">
      <c r="A292" s="120">
        <v>28</v>
      </c>
      <c r="B292" s="220" t="s">
        <v>1006</v>
      </c>
      <c r="C292" s="127" t="s">
        <v>576</v>
      </c>
      <c r="D292" s="184">
        <v>564840</v>
      </c>
      <c r="E292" s="184">
        <v>121148</v>
      </c>
      <c r="F292" s="184"/>
      <c r="G292" s="184">
        <v>186800</v>
      </c>
      <c r="H292" s="184"/>
      <c r="I292" s="184"/>
      <c r="J292" s="184">
        <v>3200</v>
      </c>
      <c r="K292" s="184">
        <v>469000</v>
      </c>
      <c r="L292" s="184">
        <v>246300</v>
      </c>
      <c r="M292" s="184">
        <v>5600</v>
      </c>
      <c r="N292" s="184">
        <v>305000</v>
      </c>
      <c r="O292" s="184"/>
      <c r="P292" s="184"/>
      <c r="Q292" s="184">
        <v>359624</v>
      </c>
      <c r="R292" s="184"/>
      <c r="S292" s="184">
        <v>238137</v>
      </c>
      <c r="T292" s="184">
        <v>65710</v>
      </c>
      <c r="U292" s="184">
        <v>69900</v>
      </c>
      <c r="V292" s="184"/>
      <c r="W292" s="184"/>
      <c r="X292" s="184">
        <v>2784905</v>
      </c>
      <c r="Y292" s="184">
        <v>163300</v>
      </c>
      <c r="Z292" s="184"/>
      <c r="AA292" s="184">
        <v>72750</v>
      </c>
      <c r="AB292" s="184">
        <v>38360</v>
      </c>
      <c r="AC292" s="184">
        <v>94850</v>
      </c>
      <c r="AD292" s="184">
        <v>21000</v>
      </c>
      <c r="AE292" s="184">
        <v>492180</v>
      </c>
      <c r="AF292" s="184">
        <v>352000</v>
      </c>
      <c r="AG292" s="184">
        <v>626650</v>
      </c>
      <c r="AH292" s="184">
        <v>297000</v>
      </c>
      <c r="AI292" s="184"/>
      <c r="AJ292" s="184"/>
      <c r="AK292" s="184">
        <v>171000</v>
      </c>
      <c r="AL292" s="184">
        <v>4919900</v>
      </c>
      <c r="AM292" s="184"/>
      <c r="AN292" s="184">
        <v>260</v>
      </c>
      <c r="AO292" s="184">
        <v>30000</v>
      </c>
      <c r="AP292" s="184">
        <v>244202.6</v>
      </c>
      <c r="AQ292" s="184">
        <v>50295</v>
      </c>
      <c r="AR292" s="184"/>
      <c r="AS292" s="184">
        <v>676980</v>
      </c>
      <c r="AT292" s="184">
        <v>83253</v>
      </c>
      <c r="AU292" s="184">
        <v>30290</v>
      </c>
      <c r="AV292" s="184">
        <v>1473400</v>
      </c>
      <c r="AW292" s="184">
        <v>376780</v>
      </c>
      <c r="AX292" s="184">
        <v>89500</v>
      </c>
      <c r="AY292" s="184"/>
      <c r="AZ292" s="184">
        <v>404375</v>
      </c>
      <c r="BA292" s="184"/>
      <c r="BB292" s="184">
        <v>29450</v>
      </c>
      <c r="BC292" s="184">
        <v>440725</v>
      </c>
      <c r="BD292" s="184">
        <v>222279</v>
      </c>
      <c r="BE292" s="184"/>
      <c r="BF292" s="184"/>
      <c r="BG292" s="184"/>
      <c r="BH292" s="184">
        <v>216500</v>
      </c>
      <c r="BI292" s="184"/>
      <c r="BJ292" s="184"/>
      <c r="BK292" s="184">
        <v>83600</v>
      </c>
      <c r="BL292" s="184">
        <v>120330</v>
      </c>
      <c r="BM292" s="184">
        <v>3772100</v>
      </c>
      <c r="BN292" s="184">
        <v>81360</v>
      </c>
      <c r="BO292" s="184">
        <v>120550</v>
      </c>
      <c r="BP292" s="184">
        <v>215980</v>
      </c>
      <c r="BQ292" s="184">
        <v>60400</v>
      </c>
      <c r="BR292" s="184">
        <v>57500</v>
      </c>
      <c r="BS292" s="184">
        <v>6929700</v>
      </c>
      <c r="BT292" s="184">
        <v>27000</v>
      </c>
      <c r="BU292" s="184">
        <v>57700</v>
      </c>
      <c r="BV292" s="184"/>
      <c r="BW292" s="184"/>
      <c r="BX292" s="184">
        <v>94050</v>
      </c>
      <c r="BY292" s="184">
        <v>392450</v>
      </c>
      <c r="BZ292" s="184">
        <v>93090</v>
      </c>
      <c r="CA292" s="184">
        <v>278950</v>
      </c>
      <c r="CB292" s="184">
        <v>61150</v>
      </c>
      <c r="CC292" s="184">
        <v>1067615</v>
      </c>
      <c r="CD292" s="184">
        <v>403000</v>
      </c>
      <c r="CE292" s="184">
        <v>2700</v>
      </c>
      <c r="CF292" s="184">
        <v>378860</v>
      </c>
      <c r="CG292" s="184">
        <v>28000</v>
      </c>
      <c r="CH292" s="184"/>
      <c r="CI292" s="184">
        <v>288209</v>
      </c>
      <c r="CJ292" s="184">
        <v>18000</v>
      </c>
      <c r="CK292" s="184">
        <v>200900</v>
      </c>
      <c r="CL292" s="184">
        <v>5000</v>
      </c>
      <c r="CM292" s="184"/>
    </row>
    <row r="293" spans="1:91" ht="21" hidden="1">
      <c r="A293" s="120">
        <v>26</v>
      </c>
      <c r="B293" s="220" t="s">
        <v>1007</v>
      </c>
      <c r="C293" s="122" t="s">
        <v>577</v>
      </c>
      <c r="D293" s="184">
        <v>1919129.48</v>
      </c>
      <c r="E293" s="184">
        <v>391014</v>
      </c>
      <c r="F293" s="184">
        <v>399314.37</v>
      </c>
      <c r="G293" s="184">
        <v>316337.08</v>
      </c>
      <c r="H293" s="184">
        <v>275831.7</v>
      </c>
      <c r="I293" s="184">
        <v>798677.47</v>
      </c>
      <c r="J293" s="184">
        <v>749412.29</v>
      </c>
      <c r="K293" s="184">
        <v>576534.85</v>
      </c>
      <c r="L293" s="184">
        <v>518165.75</v>
      </c>
      <c r="M293" s="184">
        <v>335469.28000000003</v>
      </c>
      <c r="N293" s="184">
        <v>1109457.3500000001</v>
      </c>
      <c r="O293" s="184">
        <v>379493.69</v>
      </c>
      <c r="P293" s="184">
        <v>1204616.54</v>
      </c>
      <c r="Q293" s="184">
        <v>916440.22</v>
      </c>
      <c r="R293" s="184">
        <v>256279.4</v>
      </c>
      <c r="S293" s="184">
        <v>270200.40000000002</v>
      </c>
      <c r="T293" s="184">
        <v>444982.5</v>
      </c>
      <c r="U293" s="184">
        <v>1077603.8999999999</v>
      </c>
      <c r="V293" s="184">
        <v>226824.46</v>
      </c>
      <c r="W293" s="184">
        <v>92650</v>
      </c>
      <c r="X293" s="184">
        <v>1032251.7</v>
      </c>
      <c r="Y293" s="184">
        <v>199643.81</v>
      </c>
      <c r="Z293" s="184">
        <v>1011193.25</v>
      </c>
      <c r="AA293" s="184">
        <v>307122.78999999998</v>
      </c>
      <c r="AB293" s="184">
        <v>248408.48</v>
      </c>
      <c r="AC293" s="184">
        <v>236623.54</v>
      </c>
      <c r="AD293" s="184">
        <v>257228.52</v>
      </c>
      <c r="AE293" s="184">
        <v>636693.84</v>
      </c>
      <c r="AF293" s="184">
        <v>247699.79</v>
      </c>
      <c r="AG293" s="184">
        <v>134984.79</v>
      </c>
      <c r="AH293" s="184">
        <v>300028</v>
      </c>
      <c r="AI293" s="184">
        <v>478408.16</v>
      </c>
      <c r="AJ293" s="184">
        <v>444947.43</v>
      </c>
      <c r="AK293" s="184">
        <v>368139.1</v>
      </c>
      <c r="AL293" s="184">
        <v>2573530.88</v>
      </c>
      <c r="AM293" s="184">
        <v>261337</v>
      </c>
      <c r="AN293" s="184">
        <v>134871.01</v>
      </c>
      <c r="AO293" s="184">
        <v>1012659</v>
      </c>
      <c r="AP293" s="184">
        <v>112810</v>
      </c>
      <c r="AQ293" s="184">
        <v>365995.6</v>
      </c>
      <c r="AR293" s="184">
        <v>217506.8</v>
      </c>
      <c r="AS293" s="184">
        <v>596181.59</v>
      </c>
      <c r="AT293" s="184">
        <v>341846.37</v>
      </c>
      <c r="AU293" s="184">
        <v>570357.02</v>
      </c>
      <c r="AV293" s="184">
        <v>685500.65</v>
      </c>
      <c r="AW293" s="184">
        <v>556454.24</v>
      </c>
      <c r="AX293" s="184">
        <v>407438.39</v>
      </c>
      <c r="AY293" s="184">
        <v>361505.2</v>
      </c>
      <c r="AZ293" s="184">
        <v>342328.34</v>
      </c>
      <c r="BA293" s="184">
        <v>315352.46999999997</v>
      </c>
      <c r="BB293" s="184">
        <v>1030730.4</v>
      </c>
      <c r="BC293" s="184">
        <v>319441.96999999997</v>
      </c>
      <c r="BD293" s="184">
        <v>1179220.53</v>
      </c>
      <c r="BE293" s="184">
        <v>489104.1</v>
      </c>
      <c r="BF293" s="184">
        <v>135967.5</v>
      </c>
      <c r="BG293" s="184">
        <v>102450</v>
      </c>
      <c r="BH293" s="184">
        <v>1415939</v>
      </c>
      <c r="BI293" s="184">
        <v>190925.8</v>
      </c>
      <c r="BJ293" s="184">
        <v>255409.15</v>
      </c>
      <c r="BK293" s="184">
        <v>155841.79999999999</v>
      </c>
      <c r="BL293" s="184">
        <v>224069.25</v>
      </c>
      <c r="BM293" s="184">
        <v>1687936.44</v>
      </c>
      <c r="BN293" s="184">
        <v>569078.54</v>
      </c>
      <c r="BO293" s="184">
        <v>392936.59</v>
      </c>
      <c r="BP293" s="184">
        <v>815844.64</v>
      </c>
      <c r="BQ293" s="184">
        <v>323673.57</v>
      </c>
      <c r="BR293" s="184">
        <v>359583.7</v>
      </c>
      <c r="BS293" s="184">
        <v>2654909.25</v>
      </c>
      <c r="BT293" s="184">
        <v>300946.90000000002</v>
      </c>
      <c r="BU293" s="184">
        <v>303309.5</v>
      </c>
      <c r="BV293" s="184">
        <v>828126.35</v>
      </c>
      <c r="BW293" s="184">
        <v>7996.5</v>
      </c>
      <c r="BX293" s="184">
        <v>275565.15000000002</v>
      </c>
      <c r="BY293" s="184">
        <v>839274.2</v>
      </c>
      <c r="BZ293" s="184">
        <v>436398.06</v>
      </c>
      <c r="CA293" s="184">
        <v>441863.14</v>
      </c>
      <c r="CB293" s="184">
        <v>249244.4</v>
      </c>
      <c r="CC293" s="184">
        <v>404593.2</v>
      </c>
      <c r="CD293" s="184">
        <v>833031.67</v>
      </c>
      <c r="CE293" s="184">
        <v>486138.5</v>
      </c>
      <c r="CF293" s="184">
        <v>846484.12</v>
      </c>
      <c r="CG293" s="184">
        <v>126576.25</v>
      </c>
      <c r="CH293" s="184">
        <v>344080.34</v>
      </c>
      <c r="CI293" s="184">
        <v>131486</v>
      </c>
      <c r="CJ293" s="184">
        <v>222627.5</v>
      </c>
      <c r="CK293" s="184">
        <v>904644.76</v>
      </c>
      <c r="CL293" s="184">
        <v>114616.5</v>
      </c>
      <c r="CM293" s="184">
        <v>133876.79999999999</v>
      </c>
    </row>
    <row r="294" spans="1:91" ht="21" hidden="1">
      <c r="A294" s="120">
        <v>26</v>
      </c>
      <c r="B294" s="220" t="s">
        <v>1008</v>
      </c>
      <c r="C294" s="123" t="s">
        <v>578</v>
      </c>
      <c r="D294" s="184"/>
      <c r="E294" s="184"/>
      <c r="F294" s="184"/>
      <c r="G294" s="184"/>
      <c r="H294" s="184"/>
      <c r="I294" s="184"/>
      <c r="J294" s="184"/>
      <c r="K294" s="184"/>
      <c r="L294" s="184"/>
      <c r="M294" s="184"/>
      <c r="N294" s="184"/>
      <c r="O294" s="184"/>
      <c r="P294" s="184"/>
      <c r="Q294" s="184"/>
      <c r="R294" s="184"/>
      <c r="S294" s="184"/>
      <c r="T294" s="184"/>
      <c r="U294" s="184"/>
      <c r="V294" s="184"/>
      <c r="W294" s="184"/>
      <c r="X294" s="184"/>
      <c r="Y294" s="184"/>
      <c r="Z294" s="184"/>
      <c r="AA294" s="184"/>
      <c r="AB294" s="184"/>
      <c r="AC294" s="184"/>
      <c r="AD294" s="184"/>
      <c r="AE294" s="184"/>
      <c r="AF294" s="184"/>
      <c r="AG294" s="184"/>
      <c r="AH294" s="184"/>
      <c r="AI294" s="184"/>
      <c r="AJ294" s="184"/>
      <c r="AK294" s="184"/>
      <c r="AL294" s="184"/>
      <c r="AM294" s="184"/>
      <c r="AN294" s="184"/>
      <c r="AO294" s="184"/>
      <c r="AP294" s="184"/>
      <c r="AQ294" s="184"/>
      <c r="AR294" s="184"/>
      <c r="AS294" s="184"/>
      <c r="AT294" s="184"/>
      <c r="AU294" s="184"/>
      <c r="AV294" s="184"/>
      <c r="AW294" s="184"/>
      <c r="AX294" s="184"/>
      <c r="AY294" s="184"/>
      <c r="AZ294" s="184"/>
      <c r="BA294" s="184"/>
      <c r="BB294" s="184">
        <v>3370.5</v>
      </c>
      <c r="BC294" s="184">
        <v>8500</v>
      </c>
      <c r="BD294" s="184"/>
      <c r="BE294" s="184"/>
      <c r="BF294" s="184"/>
      <c r="BG294" s="184"/>
      <c r="BH294" s="184"/>
      <c r="BI294" s="184"/>
      <c r="BJ294" s="184"/>
      <c r="BK294" s="184">
        <v>25000</v>
      </c>
      <c r="BL294" s="184"/>
      <c r="BM294" s="184"/>
      <c r="BN294" s="184"/>
      <c r="BO294" s="184"/>
      <c r="BP294" s="184"/>
      <c r="BQ294" s="184"/>
      <c r="BR294" s="184"/>
      <c r="BS294" s="184"/>
      <c r="BT294" s="184"/>
      <c r="BU294" s="184"/>
      <c r="BV294" s="184">
        <v>20850</v>
      </c>
      <c r="BW294" s="184"/>
      <c r="BX294" s="184"/>
      <c r="BY294" s="184"/>
      <c r="BZ294" s="184"/>
      <c r="CA294" s="184"/>
      <c r="CB294" s="184"/>
      <c r="CC294" s="184"/>
      <c r="CD294" s="184"/>
      <c r="CE294" s="184">
        <v>18110</v>
      </c>
      <c r="CF294" s="184"/>
      <c r="CG294" s="184"/>
      <c r="CH294" s="184"/>
      <c r="CI294" s="184"/>
      <c r="CJ294" s="184"/>
      <c r="CK294" s="184"/>
      <c r="CL294" s="184"/>
      <c r="CM294" s="184"/>
    </row>
    <row r="295" spans="1:91" ht="21" hidden="1">
      <c r="A295" s="120">
        <v>28</v>
      </c>
      <c r="B295" s="220" t="s">
        <v>1009</v>
      </c>
      <c r="C295" s="123" t="s">
        <v>579</v>
      </c>
      <c r="D295" s="184">
        <v>725120</v>
      </c>
      <c r="E295" s="184">
        <v>449501</v>
      </c>
      <c r="F295" s="184">
        <v>296140</v>
      </c>
      <c r="G295" s="184">
        <v>282379</v>
      </c>
      <c r="H295" s="184">
        <v>305850</v>
      </c>
      <c r="I295" s="184">
        <v>325054</v>
      </c>
      <c r="J295" s="184">
        <v>392390</v>
      </c>
      <c r="K295" s="184">
        <v>91155</v>
      </c>
      <c r="L295" s="184">
        <v>708600</v>
      </c>
      <c r="M295" s="184">
        <v>244714</v>
      </c>
      <c r="N295" s="184">
        <v>917617</v>
      </c>
      <c r="O295" s="184">
        <v>89011</v>
      </c>
      <c r="P295" s="184">
        <v>4130958</v>
      </c>
      <c r="Q295" s="184">
        <v>597770</v>
      </c>
      <c r="R295" s="184">
        <v>270947</v>
      </c>
      <c r="S295" s="184">
        <v>469404.96</v>
      </c>
      <c r="T295" s="184">
        <v>73455</v>
      </c>
      <c r="U295" s="184">
        <v>495321.25</v>
      </c>
      <c r="V295" s="184">
        <v>338837.16</v>
      </c>
      <c r="W295" s="184">
        <v>68238</v>
      </c>
      <c r="X295" s="184">
        <v>3204794</v>
      </c>
      <c r="Y295" s="184">
        <v>166240</v>
      </c>
      <c r="Z295" s="184">
        <v>292980</v>
      </c>
      <c r="AA295" s="184">
        <v>792253</v>
      </c>
      <c r="AB295" s="184">
        <v>89997</v>
      </c>
      <c r="AC295" s="184">
        <v>142100</v>
      </c>
      <c r="AD295" s="184">
        <v>293019</v>
      </c>
      <c r="AE295" s="184">
        <v>588337</v>
      </c>
      <c r="AF295" s="184">
        <v>306957.5</v>
      </c>
      <c r="AG295" s="184">
        <v>337571</v>
      </c>
      <c r="AH295" s="184">
        <v>401000</v>
      </c>
      <c r="AI295" s="184">
        <v>120250</v>
      </c>
      <c r="AJ295" s="184">
        <v>139990</v>
      </c>
      <c r="AK295" s="184">
        <v>702334.25</v>
      </c>
      <c r="AL295" s="184">
        <v>1598207</v>
      </c>
      <c r="AM295" s="184">
        <v>133931</v>
      </c>
      <c r="AN295" s="184">
        <v>399320</v>
      </c>
      <c r="AO295" s="184">
        <v>675475</v>
      </c>
      <c r="AP295" s="184">
        <v>327908</v>
      </c>
      <c r="AQ295" s="184">
        <v>597922</v>
      </c>
      <c r="AR295" s="184">
        <v>192194</v>
      </c>
      <c r="AS295" s="184">
        <v>1039372.35</v>
      </c>
      <c r="AT295" s="184">
        <v>496111.63</v>
      </c>
      <c r="AU295" s="184">
        <v>1418800</v>
      </c>
      <c r="AV295" s="184">
        <v>634930</v>
      </c>
      <c r="AW295" s="184">
        <v>256476</v>
      </c>
      <c r="AX295" s="184">
        <v>272465</v>
      </c>
      <c r="AY295" s="184">
        <v>387658.93</v>
      </c>
      <c r="AZ295" s="184">
        <v>673429</v>
      </c>
      <c r="BA295" s="184">
        <v>469459</v>
      </c>
      <c r="BB295" s="184">
        <v>1784203</v>
      </c>
      <c r="BC295" s="184">
        <v>102229</v>
      </c>
      <c r="BD295" s="184">
        <v>2574896</v>
      </c>
      <c r="BE295" s="184">
        <v>356499</v>
      </c>
      <c r="BF295" s="184">
        <v>191980</v>
      </c>
      <c r="BG295" s="184">
        <v>373970</v>
      </c>
      <c r="BH295" s="184">
        <v>716977.2</v>
      </c>
      <c r="BI295" s="184">
        <v>375176.3</v>
      </c>
      <c r="BJ295" s="184">
        <v>276678</v>
      </c>
      <c r="BK295" s="184">
        <v>443300</v>
      </c>
      <c r="BL295" s="184">
        <v>332719</v>
      </c>
      <c r="BM295" s="184">
        <v>1422137</v>
      </c>
      <c r="BN295" s="184">
        <v>413550</v>
      </c>
      <c r="BO295" s="184">
        <v>806506.49</v>
      </c>
      <c r="BP295" s="184">
        <v>252376</v>
      </c>
      <c r="BQ295" s="184">
        <v>346860</v>
      </c>
      <c r="BR295" s="184">
        <v>383209</v>
      </c>
      <c r="BS295" s="186">
        <v>8199789.7800000003</v>
      </c>
      <c r="BT295" s="186">
        <v>568250</v>
      </c>
      <c r="BU295" s="186">
        <v>131404</v>
      </c>
      <c r="BV295" s="186">
        <v>760980.9</v>
      </c>
      <c r="BW295" s="186">
        <v>402514.6</v>
      </c>
      <c r="BX295" s="186">
        <v>137565</v>
      </c>
      <c r="BY295" s="186">
        <v>1116686</v>
      </c>
      <c r="BZ295" s="186">
        <v>199120</v>
      </c>
      <c r="CA295" s="186">
        <v>204270</v>
      </c>
      <c r="CB295" s="186">
        <v>344175</v>
      </c>
      <c r="CC295" s="186">
        <v>662280</v>
      </c>
      <c r="CD295" s="186">
        <v>356785</v>
      </c>
      <c r="CE295" s="186">
        <v>148000</v>
      </c>
      <c r="CF295" s="186">
        <v>1394043.51</v>
      </c>
      <c r="CG295" s="186">
        <v>225440</v>
      </c>
      <c r="CH295" s="186">
        <v>96688</v>
      </c>
      <c r="CI295" s="186">
        <v>598553.25</v>
      </c>
      <c r="CJ295" s="186">
        <v>176811.97</v>
      </c>
      <c r="CK295" s="186">
        <v>659472</v>
      </c>
      <c r="CL295" s="186">
        <v>5850</v>
      </c>
      <c r="CM295" s="186">
        <v>83339</v>
      </c>
    </row>
    <row r="296" spans="1:91" ht="21" hidden="1">
      <c r="A296" s="120">
        <v>32</v>
      </c>
      <c r="B296" s="220" t="s">
        <v>1010</v>
      </c>
      <c r="C296" s="127" t="s">
        <v>580</v>
      </c>
      <c r="D296" s="184"/>
      <c r="E296" s="184"/>
      <c r="F296" s="184">
        <v>9875</v>
      </c>
      <c r="G296" s="184"/>
      <c r="H296" s="184"/>
      <c r="I296" s="184"/>
      <c r="J296" s="184"/>
      <c r="K296" s="184"/>
      <c r="L296" s="184"/>
      <c r="M296" s="184"/>
      <c r="N296" s="184"/>
      <c r="O296" s="184">
        <v>2500</v>
      </c>
      <c r="P296" s="184"/>
      <c r="Q296" s="184"/>
      <c r="R296" s="184"/>
      <c r="S296" s="184"/>
      <c r="T296" s="184"/>
      <c r="U296" s="184"/>
      <c r="V296" s="184"/>
      <c r="W296" s="184"/>
      <c r="X296" s="184"/>
      <c r="Y296" s="184">
        <v>57925</v>
      </c>
      <c r="Z296" s="184"/>
      <c r="AA296" s="184"/>
      <c r="AB296" s="184">
        <v>17360</v>
      </c>
      <c r="AC296" s="184">
        <v>6450</v>
      </c>
      <c r="AD296" s="184">
        <v>42684</v>
      </c>
      <c r="AE296" s="184">
        <v>1050</v>
      </c>
      <c r="AF296" s="184">
        <v>5000</v>
      </c>
      <c r="AG296" s="184">
        <v>92830</v>
      </c>
      <c r="AH296" s="184">
        <v>65645</v>
      </c>
      <c r="AI296" s="184">
        <v>40535</v>
      </c>
      <c r="AJ296" s="184">
        <v>54901</v>
      </c>
      <c r="AK296" s="184">
        <v>191928</v>
      </c>
      <c r="AL296" s="184"/>
      <c r="AM296" s="184">
        <v>22870</v>
      </c>
      <c r="AN296" s="184">
        <v>805</v>
      </c>
      <c r="AO296" s="184">
        <v>11175</v>
      </c>
      <c r="AP296" s="184"/>
      <c r="AQ296" s="184"/>
      <c r="AR296" s="184"/>
      <c r="AS296" s="184"/>
      <c r="AT296" s="184"/>
      <c r="AU296" s="184"/>
      <c r="AV296" s="184"/>
      <c r="AW296" s="184"/>
      <c r="AX296" s="184"/>
      <c r="AY296" s="184"/>
      <c r="AZ296" s="184">
        <v>28000</v>
      </c>
      <c r="BA296" s="184"/>
      <c r="BB296" s="184"/>
      <c r="BC296" s="184"/>
      <c r="BD296" s="184"/>
      <c r="BE296" s="184"/>
      <c r="BF296" s="184"/>
      <c r="BG296" s="184"/>
      <c r="BH296" s="184"/>
      <c r="BI296" s="184"/>
      <c r="BJ296" s="184"/>
      <c r="BK296" s="184"/>
      <c r="BL296" s="184"/>
      <c r="BM296" s="184"/>
      <c r="BN296" s="184"/>
      <c r="BO296" s="184"/>
      <c r="BP296" s="184"/>
      <c r="BQ296" s="184"/>
      <c r="BR296" s="184"/>
      <c r="BS296" s="186">
        <v>443055</v>
      </c>
      <c r="BT296" s="186">
        <v>16780</v>
      </c>
      <c r="BU296" s="186"/>
      <c r="BV296" s="186">
        <v>92972.51</v>
      </c>
      <c r="BW296" s="184"/>
      <c r="BX296" s="186">
        <v>52780</v>
      </c>
      <c r="BY296" s="186"/>
      <c r="BZ296" s="186"/>
      <c r="CA296" s="186">
        <v>8850</v>
      </c>
      <c r="CB296" s="184"/>
      <c r="CC296" s="186"/>
      <c r="CD296" s="186"/>
      <c r="CE296" s="186"/>
      <c r="CF296" s="186"/>
      <c r="CG296" s="186"/>
      <c r="CH296" s="186">
        <v>40330</v>
      </c>
      <c r="CI296" s="186"/>
      <c r="CJ296" s="186"/>
      <c r="CK296" s="186"/>
      <c r="CL296" s="186"/>
      <c r="CM296" s="186"/>
    </row>
    <row r="297" spans="1:91" ht="21" hidden="1">
      <c r="A297" s="120">
        <v>32</v>
      </c>
      <c r="B297" s="220" t="s">
        <v>1011</v>
      </c>
      <c r="C297" s="127" t="s">
        <v>581</v>
      </c>
      <c r="D297" s="184"/>
      <c r="E297" s="184"/>
      <c r="F297" s="184"/>
      <c r="G297" s="184">
        <v>10000</v>
      </c>
      <c r="H297" s="184"/>
      <c r="I297" s="184">
        <v>3885</v>
      </c>
      <c r="J297" s="184"/>
      <c r="K297" s="184"/>
      <c r="L297" s="184"/>
      <c r="M297" s="184"/>
      <c r="N297" s="184"/>
      <c r="O297" s="184"/>
      <c r="P297" s="184"/>
      <c r="Q297" s="184"/>
      <c r="R297" s="184"/>
      <c r="S297" s="184"/>
      <c r="T297" s="184"/>
      <c r="U297" s="184"/>
      <c r="V297" s="184"/>
      <c r="W297" s="184"/>
      <c r="X297" s="184"/>
      <c r="Y297" s="184"/>
      <c r="Z297" s="184"/>
      <c r="AA297" s="184"/>
      <c r="AB297" s="184"/>
      <c r="AC297" s="184"/>
      <c r="AD297" s="184"/>
      <c r="AE297" s="184"/>
      <c r="AF297" s="184"/>
      <c r="AG297" s="184"/>
      <c r="AH297" s="184"/>
      <c r="AI297" s="184"/>
      <c r="AJ297" s="184"/>
      <c r="AK297" s="184"/>
      <c r="AL297" s="184"/>
      <c r="AM297" s="184"/>
      <c r="AN297" s="184"/>
      <c r="AO297" s="184"/>
      <c r="AP297" s="184"/>
      <c r="AQ297" s="184"/>
      <c r="AR297" s="184"/>
      <c r="AS297" s="184"/>
      <c r="AT297" s="184"/>
      <c r="AU297" s="184"/>
      <c r="AV297" s="184"/>
      <c r="AW297" s="184"/>
      <c r="AX297" s="184"/>
      <c r="AY297" s="184"/>
      <c r="AZ297" s="184"/>
      <c r="BA297" s="184"/>
      <c r="BB297" s="184"/>
      <c r="BC297" s="184"/>
      <c r="BD297" s="184"/>
      <c r="BE297" s="184"/>
      <c r="BF297" s="184"/>
      <c r="BG297" s="184"/>
      <c r="BH297" s="184"/>
      <c r="BI297" s="184"/>
      <c r="BJ297" s="184"/>
      <c r="BK297" s="184"/>
      <c r="BL297" s="184"/>
      <c r="BM297" s="184"/>
      <c r="BN297" s="184"/>
      <c r="BO297" s="184"/>
      <c r="BP297" s="184"/>
      <c r="BQ297" s="184"/>
      <c r="BR297" s="184"/>
      <c r="BS297" s="184"/>
      <c r="BT297" s="184"/>
      <c r="BU297" s="184"/>
      <c r="BV297" s="184"/>
      <c r="BW297" s="184"/>
      <c r="BX297" s="184"/>
      <c r="BY297" s="184"/>
      <c r="BZ297" s="184"/>
      <c r="CA297" s="184"/>
      <c r="CB297" s="184"/>
      <c r="CC297" s="184"/>
      <c r="CD297" s="184"/>
      <c r="CE297" s="184"/>
      <c r="CF297" s="184"/>
      <c r="CG297" s="184"/>
      <c r="CH297" s="184"/>
      <c r="CI297" s="184"/>
      <c r="CJ297" s="184"/>
      <c r="CK297" s="184"/>
      <c r="CL297" s="184"/>
      <c r="CM297" s="184"/>
    </row>
    <row r="298" spans="1:91" ht="21" hidden="1">
      <c r="A298" s="120">
        <v>32</v>
      </c>
      <c r="B298" s="220" t="s">
        <v>1012</v>
      </c>
      <c r="C298" s="123" t="s">
        <v>1350</v>
      </c>
      <c r="D298" s="184"/>
      <c r="E298" s="184"/>
      <c r="F298" s="184"/>
      <c r="G298" s="184"/>
      <c r="H298" s="184"/>
      <c r="I298" s="184"/>
      <c r="J298" s="184"/>
      <c r="K298" s="184"/>
      <c r="L298" s="184"/>
      <c r="M298" s="184"/>
      <c r="N298" s="184"/>
      <c r="O298" s="184"/>
      <c r="P298" s="184"/>
      <c r="Q298" s="184"/>
      <c r="R298" s="184"/>
      <c r="S298" s="184"/>
      <c r="T298" s="184"/>
      <c r="U298" s="184"/>
      <c r="V298" s="184"/>
      <c r="W298" s="184"/>
      <c r="X298" s="184"/>
      <c r="Y298" s="184"/>
      <c r="Z298" s="184"/>
      <c r="AA298" s="184"/>
      <c r="AB298" s="184"/>
      <c r="AC298" s="184"/>
      <c r="AD298" s="184"/>
      <c r="AE298" s="184"/>
      <c r="AF298" s="184"/>
      <c r="AG298" s="184"/>
      <c r="AH298" s="184"/>
      <c r="AI298" s="184"/>
      <c r="AJ298" s="184"/>
      <c r="AK298" s="184"/>
      <c r="AL298" s="184"/>
      <c r="AM298" s="184"/>
      <c r="AN298" s="184"/>
      <c r="AO298" s="184"/>
      <c r="AP298" s="184"/>
      <c r="AQ298" s="184"/>
      <c r="AR298" s="184"/>
      <c r="AS298" s="184"/>
      <c r="AT298" s="184"/>
      <c r="AU298" s="184"/>
      <c r="AV298" s="184"/>
      <c r="AW298" s="184"/>
      <c r="AX298" s="184"/>
      <c r="AY298" s="184"/>
      <c r="AZ298" s="184"/>
      <c r="BA298" s="184"/>
      <c r="BB298" s="184"/>
      <c r="BC298" s="184"/>
      <c r="BD298" s="184"/>
      <c r="BE298" s="184"/>
      <c r="BF298" s="184"/>
      <c r="BG298" s="184"/>
      <c r="BH298" s="184"/>
      <c r="BI298" s="184"/>
      <c r="BJ298" s="184"/>
      <c r="BK298" s="184"/>
      <c r="BL298" s="184"/>
      <c r="BM298" s="184"/>
      <c r="BN298" s="184"/>
      <c r="BO298" s="184"/>
      <c r="BP298" s="184"/>
      <c r="BQ298" s="184"/>
      <c r="BR298" s="184"/>
      <c r="BS298" s="184">
        <v>738700</v>
      </c>
      <c r="BT298" s="184"/>
      <c r="BU298" s="184"/>
      <c r="BV298" s="184">
        <v>270000</v>
      </c>
      <c r="BW298" s="184"/>
      <c r="BX298" s="184"/>
      <c r="BY298" s="184"/>
      <c r="BZ298" s="184"/>
      <c r="CA298" s="184"/>
      <c r="CB298" s="184"/>
      <c r="CC298" s="184"/>
      <c r="CD298" s="184"/>
      <c r="CE298" s="184"/>
      <c r="CF298" s="184"/>
      <c r="CG298" s="184"/>
      <c r="CH298" s="184"/>
      <c r="CI298" s="184"/>
      <c r="CJ298" s="184"/>
      <c r="CK298" s="184"/>
      <c r="CL298" s="184"/>
      <c r="CM298" s="184"/>
    </row>
    <row r="299" spans="1:91" ht="21" hidden="1">
      <c r="A299" s="120">
        <v>32</v>
      </c>
      <c r="B299" s="220" t="s">
        <v>1013</v>
      </c>
      <c r="C299" s="141" t="s">
        <v>1351</v>
      </c>
      <c r="D299" s="184">
        <v>16125693.880000001</v>
      </c>
      <c r="E299" s="184"/>
      <c r="F299" s="184"/>
      <c r="G299" s="184">
        <v>249600</v>
      </c>
      <c r="H299" s="184">
        <v>243881.66</v>
      </c>
      <c r="I299" s="184"/>
      <c r="J299" s="184">
        <v>360000</v>
      </c>
      <c r="K299" s="184"/>
      <c r="L299" s="184">
        <v>56496</v>
      </c>
      <c r="M299" s="184">
        <v>77393</v>
      </c>
      <c r="N299" s="184">
        <v>647385</v>
      </c>
      <c r="O299" s="184"/>
      <c r="P299" s="184">
        <v>3979757.26</v>
      </c>
      <c r="Q299" s="184">
        <v>93700</v>
      </c>
      <c r="R299" s="184">
        <v>158905.70000000001</v>
      </c>
      <c r="S299" s="184"/>
      <c r="T299" s="184">
        <v>208000</v>
      </c>
      <c r="U299" s="184"/>
      <c r="V299" s="184"/>
      <c r="W299" s="184"/>
      <c r="X299" s="184">
        <v>34072632.100000001</v>
      </c>
      <c r="Y299" s="184">
        <v>447719.4</v>
      </c>
      <c r="Z299" s="184">
        <v>9000</v>
      </c>
      <c r="AA299" s="184"/>
      <c r="AB299" s="184">
        <v>255405</v>
      </c>
      <c r="AC299" s="184"/>
      <c r="AD299" s="184"/>
      <c r="AE299" s="184"/>
      <c r="AF299" s="184"/>
      <c r="AG299" s="184">
        <v>92262.2</v>
      </c>
      <c r="AH299" s="184">
        <v>540000</v>
      </c>
      <c r="AI299" s="184">
        <v>3074728.3</v>
      </c>
      <c r="AJ299" s="184">
        <v>521764</v>
      </c>
      <c r="AK299" s="184">
        <v>531097.19999999995</v>
      </c>
      <c r="AL299" s="184"/>
      <c r="AM299" s="184">
        <v>857467</v>
      </c>
      <c r="AN299" s="184"/>
      <c r="AO299" s="184"/>
      <c r="AP299" s="184">
        <v>399500</v>
      </c>
      <c r="AQ299" s="184"/>
      <c r="AR299" s="184"/>
      <c r="AS299" s="184"/>
      <c r="AT299" s="184"/>
      <c r="AU299" s="184"/>
      <c r="AV299" s="184"/>
      <c r="AW299" s="184">
        <v>374400</v>
      </c>
      <c r="AX299" s="184"/>
      <c r="AY299" s="184">
        <v>374400</v>
      </c>
      <c r="AZ299" s="184"/>
      <c r="BA299" s="184">
        <v>249600</v>
      </c>
      <c r="BB299" s="184">
        <v>1155150</v>
      </c>
      <c r="BC299" s="184"/>
      <c r="BD299" s="184">
        <v>25024166.260000002</v>
      </c>
      <c r="BE299" s="184">
        <v>1081473.8400000001</v>
      </c>
      <c r="BF299" s="184"/>
      <c r="BG299" s="184"/>
      <c r="BH299" s="184"/>
      <c r="BI299" s="184"/>
      <c r="BJ299" s="184">
        <v>54000</v>
      </c>
      <c r="BK299" s="184"/>
      <c r="BL299" s="184">
        <v>634961.6</v>
      </c>
      <c r="BM299" s="184">
        <v>1913090.03</v>
      </c>
      <c r="BN299" s="184">
        <v>342000</v>
      </c>
      <c r="BO299" s="184">
        <v>318000</v>
      </c>
      <c r="BP299" s="184">
        <v>680254.25</v>
      </c>
      <c r="BQ299" s="184">
        <v>763733.32</v>
      </c>
      <c r="BR299" s="184">
        <v>954723.1</v>
      </c>
      <c r="BS299" s="186">
        <v>1383814.17</v>
      </c>
      <c r="BT299" s="184"/>
      <c r="BU299" s="184"/>
      <c r="BV299" s="184">
        <v>985491.26</v>
      </c>
      <c r="BW299" s="184"/>
      <c r="BX299" s="184"/>
      <c r="BY299" s="186">
        <v>1209888.53</v>
      </c>
      <c r="BZ299" s="184">
        <v>480134.95</v>
      </c>
      <c r="CA299" s="184">
        <v>680529.7</v>
      </c>
      <c r="CB299" s="184"/>
      <c r="CC299" s="184"/>
      <c r="CD299" s="184"/>
      <c r="CE299" s="184"/>
      <c r="CF299" s="184">
        <v>450000</v>
      </c>
      <c r="CG299" s="184">
        <v>21956.400000000001</v>
      </c>
      <c r="CH299" s="184"/>
      <c r="CI299" s="184">
        <v>123933.6</v>
      </c>
      <c r="CJ299" s="184"/>
      <c r="CK299" s="184"/>
      <c r="CL299" s="186">
        <v>847254.04</v>
      </c>
      <c r="CM299" s="184"/>
    </row>
    <row r="300" spans="1:91" ht="21" hidden="1">
      <c r="A300" s="120">
        <v>32</v>
      </c>
      <c r="B300" s="220" t="s">
        <v>1014</v>
      </c>
      <c r="C300" s="141" t="s">
        <v>582</v>
      </c>
      <c r="D300" s="184"/>
      <c r="E300" s="184"/>
      <c r="F300" s="184"/>
      <c r="G300" s="184"/>
      <c r="H300" s="184"/>
      <c r="I300" s="184"/>
      <c r="J300" s="184"/>
      <c r="K300" s="184"/>
      <c r="L300" s="184"/>
      <c r="M300" s="184"/>
      <c r="N300" s="184"/>
      <c r="O300" s="184"/>
      <c r="P300" s="184"/>
      <c r="Q300" s="184"/>
      <c r="R300" s="184"/>
      <c r="S300" s="184"/>
      <c r="T300" s="184"/>
      <c r="U300" s="184"/>
      <c r="V300" s="184"/>
      <c r="W300" s="184"/>
      <c r="X300" s="184"/>
      <c r="Y300" s="184"/>
      <c r="Z300" s="184"/>
      <c r="AA300" s="184"/>
      <c r="AB300" s="184"/>
      <c r="AC300" s="184"/>
      <c r="AD300" s="184"/>
      <c r="AE300" s="184"/>
      <c r="AF300" s="184"/>
      <c r="AG300" s="184"/>
      <c r="AH300" s="184"/>
      <c r="AI300" s="184"/>
      <c r="AJ300" s="184"/>
      <c r="AK300" s="184"/>
      <c r="AL300" s="184"/>
      <c r="AM300" s="184"/>
      <c r="AN300" s="184"/>
      <c r="AO300" s="184"/>
      <c r="AP300" s="184"/>
      <c r="AQ300" s="184"/>
      <c r="AR300" s="184"/>
      <c r="AS300" s="184"/>
      <c r="AT300" s="184"/>
      <c r="AU300" s="184"/>
      <c r="AV300" s="184"/>
      <c r="AW300" s="184"/>
      <c r="AX300" s="184"/>
      <c r="AY300" s="184"/>
      <c r="AZ300" s="184"/>
      <c r="BA300" s="184"/>
      <c r="BB300" s="184"/>
      <c r="BC300" s="184"/>
      <c r="BD300" s="184"/>
      <c r="BE300" s="184"/>
      <c r="BF300" s="184"/>
      <c r="BG300" s="184"/>
      <c r="BH300" s="184"/>
      <c r="BI300" s="184"/>
      <c r="BJ300" s="184"/>
      <c r="BK300" s="184"/>
      <c r="BL300" s="184"/>
      <c r="BM300" s="184"/>
      <c r="BN300" s="184"/>
      <c r="BO300" s="184"/>
      <c r="BP300" s="184"/>
      <c r="BQ300" s="184"/>
      <c r="BR300" s="184"/>
      <c r="BS300" s="184"/>
      <c r="BT300" s="186"/>
      <c r="BU300" s="186"/>
      <c r="BV300" s="186"/>
      <c r="BW300" s="186"/>
      <c r="BX300" s="186"/>
      <c r="BY300" s="186"/>
      <c r="BZ300" s="186"/>
      <c r="CA300" s="186"/>
      <c r="CB300" s="186"/>
      <c r="CC300" s="186"/>
      <c r="CD300" s="186"/>
      <c r="CE300" s="186"/>
      <c r="CF300" s="186"/>
      <c r="CG300" s="186"/>
      <c r="CH300" s="186"/>
      <c r="CI300" s="186"/>
      <c r="CJ300" s="186"/>
      <c r="CK300" s="186"/>
      <c r="CL300" s="186"/>
      <c r="CM300" s="186"/>
    </row>
    <row r="301" spans="1:91" ht="21" hidden="1">
      <c r="A301" s="120"/>
      <c r="B301" s="220" t="s">
        <v>1015</v>
      </c>
      <c r="C301" s="141" t="s">
        <v>583</v>
      </c>
      <c r="D301" s="184"/>
      <c r="E301" s="184"/>
      <c r="F301" s="184"/>
      <c r="G301" s="184"/>
      <c r="H301" s="184"/>
      <c r="I301" s="184"/>
      <c r="J301" s="184"/>
      <c r="K301" s="184"/>
      <c r="L301" s="184"/>
      <c r="M301" s="184"/>
      <c r="N301" s="184"/>
      <c r="O301" s="184"/>
      <c r="P301" s="184"/>
      <c r="Q301" s="184"/>
      <c r="R301" s="184"/>
      <c r="S301" s="184"/>
      <c r="T301" s="184"/>
      <c r="U301" s="184"/>
      <c r="V301" s="184"/>
      <c r="W301" s="184"/>
      <c r="X301" s="184"/>
      <c r="Y301" s="184"/>
      <c r="Z301" s="184"/>
      <c r="AA301" s="184"/>
      <c r="AB301" s="184"/>
      <c r="AC301" s="184"/>
      <c r="AD301" s="184"/>
      <c r="AE301" s="184"/>
      <c r="AF301" s="184"/>
      <c r="AG301" s="184"/>
      <c r="AH301" s="184"/>
      <c r="AI301" s="184"/>
      <c r="AJ301" s="184"/>
      <c r="AK301" s="184"/>
      <c r="AL301" s="184">
        <v>3887632.79</v>
      </c>
      <c r="AM301" s="184"/>
      <c r="AN301" s="184"/>
      <c r="AO301" s="184"/>
      <c r="AP301" s="184"/>
      <c r="AQ301" s="184"/>
      <c r="AR301" s="184"/>
      <c r="AS301" s="184"/>
      <c r="AT301" s="184"/>
      <c r="AU301" s="184"/>
      <c r="AV301" s="184"/>
      <c r="AW301" s="184"/>
      <c r="AX301" s="184"/>
      <c r="AY301" s="184"/>
      <c r="AZ301" s="184"/>
      <c r="BA301" s="184"/>
      <c r="BB301" s="184"/>
      <c r="BC301" s="184"/>
      <c r="BD301" s="184"/>
      <c r="BE301" s="184"/>
      <c r="BF301" s="184"/>
      <c r="BG301" s="184"/>
      <c r="BH301" s="184"/>
      <c r="BI301" s="184"/>
      <c r="BJ301" s="184"/>
      <c r="BK301" s="184"/>
      <c r="BL301" s="184"/>
      <c r="BM301" s="184"/>
      <c r="BN301" s="184"/>
      <c r="BO301" s="184"/>
      <c r="BP301" s="184"/>
      <c r="BQ301" s="184"/>
      <c r="BR301" s="184"/>
      <c r="BS301" s="184"/>
      <c r="BT301" s="186"/>
      <c r="BU301" s="186"/>
      <c r="BV301" s="186"/>
      <c r="BW301" s="184"/>
      <c r="BX301" s="186"/>
      <c r="BY301" s="186"/>
      <c r="BZ301" s="186"/>
      <c r="CA301" s="186"/>
      <c r="CB301" s="186"/>
      <c r="CC301" s="186"/>
      <c r="CD301" s="186"/>
      <c r="CE301" s="186"/>
      <c r="CF301" s="184"/>
      <c r="CG301" s="184"/>
      <c r="CH301" s="184"/>
      <c r="CI301" s="186"/>
      <c r="CJ301" s="186"/>
      <c r="CK301" s="186"/>
      <c r="CL301" s="186"/>
      <c r="CM301" s="184"/>
    </row>
    <row r="302" spans="1:91" ht="21" hidden="1">
      <c r="A302" s="120">
        <v>32</v>
      </c>
      <c r="B302" s="220" t="s">
        <v>1016</v>
      </c>
      <c r="C302" s="141" t="s">
        <v>584</v>
      </c>
      <c r="D302" s="184"/>
      <c r="E302" s="184"/>
      <c r="F302" s="184"/>
      <c r="G302" s="184"/>
      <c r="H302" s="184"/>
      <c r="I302" s="184"/>
      <c r="J302" s="184"/>
      <c r="K302" s="184"/>
      <c r="L302" s="184"/>
      <c r="M302" s="184"/>
      <c r="N302" s="184"/>
      <c r="O302" s="184"/>
      <c r="P302" s="184"/>
      <c r="Q302" s="184"/>
      <c r="R302" s="184"/>
      <c r="S302" s="184"/>
      <c r="T302" s="184"/>
      <c r="U302" s="184"/>
      <c r="V302" s="184"/>
      <c r="W302" s="184"/>
      <c r="X302" s="184"/>
      <c r="Y302" s="184"/>
      <c r="Z302" s="184"/>
      <c r="AA302" s="184"/>
      <c r="AB302" s="184"/>
      <c r="AC302" s="184"/>
      <c r="AD302" s="184"/>
      <c r="AE302" s="184"/>
      <c r="AF302" s="184"/>
      <c r="AG302" s="184"/>
      <c r="AH302" s="184"/>
      <c r="AI302" s="184"/>
      <c r="AJ302" s="184"/>
      <c r="AK302" s="184"/>
      <c r="AL302" s="184"/>
      <c r="AM302" s="184"/>
      <c r="AN302" s="184"/>
      <c r="AO302" s="184"/>
      <c r="AP302" s="184"/>
      <c r="AQ302" s="184"/>
      <c r="AR302" s="184"/>
      <c r="AS302" s="184"/>
      <c r="AT302" s="184"/>
      <c r="AU302" s="184"/>
      <c r="AV302" s="184"/>
      <c r="AW302" s="184"/>
      <c r="AX302" s="184"/>
      <c r="AY302" s="184"/>
      <c r="AZ302" s="184"/>
      <c r="BA302" s="184"/>
      <c r="BB302" s="184"/>
      <c r="BC302" s="184"/>
      <c r="BD302" s="184"/>
      <c r="BE302" s="184"/>
      <c r="BF302" s="184">
        <v>7694</v>
      </c>
      <c r="BG302" s="184"/>
      <c r="BH302" s="184"/>
      <c r="BI302" s="184"/>
      <c r="BJ302" s="184"/>
      <c r="BK302" s="184"/>
      <c r="BL302" s="184"/>
      <c r="BM302" s="184"/>
      <c r="BN302" s="184"/>
      <c r="BO302" s="184"/>
      <c r="BP302" s="184"/>
      <c r="BQ302" s="184"/>
      <c r="BR302" s="184"/>
      <c r="BS302" s="184"/>
      <c r="BT302" s="186"/>
      <c r="BU302" s="186"/>
      <c r="BV302" s="186"/>
      <c r="BW302" s="186"/>
      <c r="BX302" s="186"/>
      <c r="BY302" s="186"/>
      <c r="BZ302" s="186"/>
      <c r="CA302" s="186"/>
      <c r="CB302" s="186"/>
      <c r="CC302" s="186"/>
      <c r="CD302" s="186"/>
      <c r="CE302" s="186"/>
      <c r="CF302" s="186"/>
      <c r="CG302" s="184"/>
      <c r="CH302" s="186"/>
      <c r="CI302" s="186"/>
      <c r="CJ302" s="186"/>
      <c r="CK302" s="186"/>
      <c r="CL302" s="186"/>
      <c r="CM302" s="186"/>
    </row>
    <row r="303" spans="1:91" ht="21" hidden="1">
      <c r="A303" s="120">
        <v>32</v>
      </c>
      <c r="B303" s="220" t="s">
        <v>1017</v>
      </c>
      <c r="C303" s="141" t="s">
        <v>585</v>
      </c>
      <c r="D303" s="184"/>
      <c r="E303" s="184"/>
      <c r="F303" s="184"/>
      <c r="G303" s="184"/>
      <c r="H303" s="184"/>
      <c r="I303" s="184"/>
      <c r="J303" s="184"/>
      <c r="K303" s="184"/>
      <c r="L303" s="184"/>
      <c r="M303" s="184"/>
      <c r="N303" s="184"/>
      <c r="O303" s="184"/>
      <c r="P303" s="184"/>
      <c r="Q303" s="184"/>
      <c r="R303" s="184"/>
      <c r="S303" s="184"/>
      <c r="T303" s="184"/>
      <c r="U303" s="184"/>
      <c r="V303" s="184"/>
      <c r="W303" s="184"/>
      <c r="X303" s="184"/>
      <c r="Y303" s="184"/>
      <c r="Z303" s="184"/>
      <c r="AA303" s="184"/>
      <c r="AB303" s="184"/>
      <c r="AC303" s="184"/>
      <c r="AD303" s="184"/>
      <c r="AE303" s="184"/>
      <c r="AF303" s="184"/>
      <c r="AG303" s="184"/>
      <c r="AH303" s="184"/>
      <c r="AI303" s="184"/>
      <c r="AJ303" s="184"/>
      <c r="AK303" s="184"/>
      <c r="AL303" s="184"/>
      <c r="AM303" s="184"/>
      <c r="AN303" s="184"/>
      <c r="AO303" s="184"/>
      <c r="AP303" s="184"/>
      <c r="AQ303" s="184"/>
      <c r="AR303" s="184"/>
      <c r="AS303" s="184"/>
      <c r="AT303" s="184"/>
      <c r="AU303" s="184"/>
      <c r="AV303" s="184"/>
      <c r="AW303" s="184"/>
      <c r="AX303" s="184"/>
      <c r="AY303" s="184"/>
      <c r="AZ303" s="184"/>
      <c r="BA303" s="184"/>
      <c r="BB303" s="184"/>
      <c r="BC303" s="184"/>
      <c r="BD303" s="184"/>
      <c r="BE303" s="184"/>
      <c r="BF303" s="184"/>
      <c r="BG303" s="184"/>
      <c r="BH303" s="184"/>
      <c r="BI303" s="184"/>
      <c r="BJ303" s="184">
        <v>3600</v>
      </c>
      <c r="BK303" s="184"/>
      <c r="BL303" s="184"/>
      <c r="BM303" s="184"/>
      <c r="BN303" s="184"/>
      <c r="BO303" s="184"/>
      <c r="BP303" s="184"/>
      <c r="BQ303" s="184"/>
      <c r="BR303" s="184"/>
      <c r="BS303" s="184"/>
      <c r="BT303" s="184"/>
      <c r="BU303" s="184"/>
      <c r="BV303" s="186"/>
      <c r="BW303" s="184"/>
      <c r="BX303" s="184"/>
      <c r="BY303" s="184"/>
      <c r="BZ303" s="186"/>
      <c r="CA303" s="186"/>
      <c r="CB303" s="184"/>
      <c r="CC303" s="186"/>
      <c r="CD303" s="184"/>
      <c r="CE303" s="186"/>
      <c r="CF303" s="186"/>
      <c r="CG303" s="186"/>
      <c r="CH303" s="186"/>
      <c r="CI303" s="184"/>
      <c r="CJ303" s="184"/>
      <c r="CK303" s="186"/>
      <c r="CL303" s="184"/>
      <c r="CM303" s="184"/>
    </row>
    <row r="304" spans="1:91" ht="21" hidden="1">
      <c r="A304" s="144">
        <v>33</v>
      </c>
      <c r="B304" s="222" t="s">
        <v>1018</v>
      </c>
      <c r="C304" s="145" t="s">
        <v>586</v>
      </c>
      <c r="D304" s="184">
        <v>78130</v>
      </c>
      <c r="E304" s="184"/>
      <c r="F304" s="184">
        <v>115680</v>
      </c>
      <c r="G304" s="184"/>
      <c r="H304" s="184"/>
      <c r="I304" s="184">
        <v>108770</v>
      </c>
      <c r="J304" s="184"/>
      <c r="K304" s="184"/>
      <c r="L304" s="184"/>
      <c r="M304" s="184"/>
      <c r="N304" s="184"/>
      <c r="O304" s="184">
        <v>10900</v>
      </c>
      <c r="P304" s="184">
        <v>60150</v>
      </c>
      <c r="Q304" s="184">
        <v>522929.6</v>
      </c>
      <c r="R304" s="184">
        <v>526647.05000000005</v>
      </c>
      <c r="S304" s="184"/>
      <c r="T304" s="184"/>
      <c r="U304" s="184"/>
      <c r="V304" s="184">
        <v>219350</v>
      </c>
      <c r="W304" s="184"/>
      <c r="X304" s="184">
        <v>166600</v>
      </c>
      <c r="Y304" s="184"/>
      <c r="Z304" s="184">
        <v>11200</v>
      </c>
      <c r="AA304" s="184"/>
      <c r="AB304" s="184"/>
      <c r="AC304" s="184"/>
      <c r="AD304" s="184"/>
      <c r="AE304" s="184"/>
      <c r="AF304" s="184"/>
      <c r="AG304" s="184"/>
      <c r="AH304" s="184"/>
      <c r="AI304" s="184"/>
      <c r="AJ304" s="184">
        <v>93368</v>
      </c>
      <c r="AK304" s="184"/>
      <c r="AL304" s="184"/>
      <c r="AM304" s="184"/>
      <c r="AN304" s="184">
        <v>124500</v>
      </c>
      <c r="AO304" s="184">
        <v>171000</v>
      </c>
      <c r="AP304" s="184"/>
      <c r="AQ304" s="184">
        <v>2903947</v>
      </c>
      <c r="AR304" s="184">
        <v>31200</v>
      </c>
      <c r="AS304" s="184"/>
      <c r="AT304" s="184"/>
      <c r="AU304" s="184"/>
      <c r="AV304" s="184"/>
      <c r="AW304" s="184"/>
      <c r="AX304" s="184"/>
      <c r="AY304" s="184"/>
      <c r="AZ304" s="184">
        <v>12300</v>
      </c>
      <c r="BA304" s="184">
        <v>1205673</v>
      </c>
      <c r="BB304" s="184"/>
      <c r="BC304" s="184">
        <v>261900</v>
      </c>
      <c r="BD304" s="184">
        <v>534804.5</v>
      </c>
      <c r="BE304" s="184">
        <v>357300</v>
      </c>
      <c r="BF304" s="184"/>
      <c r="BG304" s="184">
        <v>460824.2</v>
      </c>
      <c r="BH304" s="184"/>
      <c r="BI304" s="184"/>
      <c r="BJ304" s="184"/>
      <c r="BK304" s="184">
        <v>435185</v>
      </c>
      <c r="BL304" s="184"/>
      <c r="BM304" s="184">
        <v>920259</v>
      </c>
      <c r="BN304" s="184">
        <v>775095</v>
      </c>
      <c r="BO304" s="184">
        <v>422400</v>
      </c>
      <c r="BP304" s="184">
        <v>296328</v>
      </c>
      <c r="BQ304" s="184">
        <v>508600</v>
      </c>
      <c r="BR304" s="184">
        <v>579055</v>
      </c>
      <c r="BS304" s="186">
        <v>2699622.12</v>
      </c>
      <c r="BT304" s="184"/>
      <c r="BU304" s="184"/>
      <c r="BV304" s="186">
        <v>30864.15</v>
      </c>
      <c r="BW304" s="184"/>
      <c r="BX304" s="186"/>
      <c r="BY304" s="184">
        <v>146995</v>
      </c>
      <c r="BZ304" s="184">
        <v>1686712.5</v>
      </c>
      <c r="CA304" s="184"/>
      <c r="CB304" s="184"/>
      <c r="CC304" s="184"/>
      <c r="CD304" s="184">
        <v>1091636.08</v>
      </c>
      <c r="CE304" s="184">
        <v>9600</v>
      </c>
      <c r="CF304" s="186"/>
      <c r="CG304" s="184">
        <v>190070</v>
      </c>
      <c r="CH304" s="186">
        <v>71930</v>
      </c>
      <c r="CI304" s="184">
        <v>210611.6</v>
      </c>
      <c r="CJ304" s="184">
        <v>194820</v>
      </c>
      <c r="CK304" s="184">
        <v>45000</v>
      </c>
      <c r="CL304" s="186">
        <v>89715</v>
      </c>
      <c r="CM304" s="184"/>
    </row>
    <row r="305" spans="1:91" ht="21" hidden="1">
      <c r="A305" s="120">
        <v>33</v>
      </c>
      <c r="B305" s="220" t="s">
        <v>1019</v>
      </c>
      <c r="C305" s="141" t="s">
        <v>587</v>
      </c>
      <c r="D305" s="184"/>
      <c r="E305" s="184"/>
      <c r="F305" s="184"/>
      <c r="G305" s="184">
        <v>672400</v>
      </c>
      <c r="H305" s="184"/>
      <c r="I305" s="184"/>
      <c r="J305" s="184"/>
      <c r="K305" s="184">
        <v>422700</v>
      </c>
      <c r="L305" s="184">
        <v>634711.6</v>
      </c>
      <c r="M305" s="184"/>
      <c r="N305" s="184">
        <v>108900</v>
      </c>
      <c r="O305" s="184"/>
      <c r="P305" s="184">
        <v>32400</v>
      </c>
      <c r="Q305" s="184">
        <v>39060</v>
      </c>
      <c r="R305" s="184">
        <v>132420</v>
      </c>
      <c r="S305" s="184">
        <v>290331.36</v>
      </c>
      <c r="T305" s="184"/>
      <c r="U305" s="184">
        <v>10200</v>
      </c>
      <c r="V305" s="184">
        <v>35280</v>
      </c>
      <c r="W305" s="184"/>
      <c r="X305" s="184">
        <v>4956</v>
      </c>
      <c r="Y305" s="184">
        <v>648068.31999999995</v>
      </c>
      <c r="Z305" s="184"/>
      <c r="AA305" s="184"/>
      <c r="AB305" s="184"/>
      <c r="AC305" s="184">
        <v>14955</v>
      </c>
      <c r="AD305" s="184">
        <v>301566</v>
      </c>
      <c r="AE305" s="184"/>
      <c r="AF305" s="184"/>
      <c r="AG305" s="184">
        <v>53440</v>
      </c>
      <c r="AH305" s="184">
        <v>62329.599999999999</v>
      </c>
      <c r="AI305" s="184">
        <v>138054</v>
      </c>
      <c r="AJ305" s="184">
        <v>23600</v>
      </c>
      <c r="AK305" s="184"/>
      <c r="AL305" s="184"/>
      <c r="AM305" s="184"/>
      <c r="AN305" s="184"/>
      <c r="AO305" s="184">
        <v>81500</v>
      </c>
      <c r="AP305" s="184"/>
      <c r="AQ305" s="184">
        <v>175903.57</v>
      </c>
      <c r="AR305" s="184">
        <v>57480</v>
      </c>
      <c r="AS305" s="184"/>
      <c r="AT305" s="184">
        <v>191938</v>
      </c>
      <c r="AU305" s="184">
        <v>90695.8</v>
      </c>
      <c r="AV305" s="184">
        <v>760085</v>
      </c>
      <c r="AW305" s="184">
        <v>4800</v>
      </c>
      <c r="AX305" s="184">
        <v>31500</v>
      </c>
      <c r="AY305" s="184">
        <v>58730</v>
      </c>
      <c r="AZ305" s="184">
        <v>2750</v>
      </c>
      <c r="BA305" s="184"/>
      <c r="BB305" s="184">
        <v>196356</v>
      </c>
      <c r="BC305" s="184"/>
      <c r="BD305" s="184"/>
      <c r="BE305" s="184"/>
      <c r="BF305" s="184">
        <v>497276.9</v>
      </c>
      <c r="BG305" s="184">
        <v>712350</v>
      </c>
      <c r="BH305" s="184">
        <v>127770</v>
      </c>
      <c r="BI305" s="184">
        <v>22400</v>
      </c>
      <c r="BJ305" s="184">
        <v>45200</v>
      </c>
      <c r="BK305" s="184">
        <v>27200</v>
      </c>
      <c r="BL305" s="184"/>
      <c r="BM305" s="184"/>
      <c r="BN305" s="184"/>
      <c r="BO305" s="184">
        <v>38000</v>
      </c>
      <c r="BP305" s="184"/>
      <c r="BQ305" s="184"/>
      <c r="BR305" s="184"/>
      <c r="BS305" s="184"/>
      <c r="BT305" s="184">
        <v>514500</v>
      </c>
      <c r="BU305" s="186"/>
      <c r="BV305" s="184">
        <v>43680</v>
      </c>
      <c r="BW305" s="184">
        <v>4000</v>
      </c>
      <c r="BX305" s="184">
        <v>10000</v>
      </c>
      <c r="BY305" s="186">
        <v>8240</v>
      </c>
      <c r="BZ305" s="184">
        <v>314460</v>
      </c>
      <c r="CA305" s="186">
        <v>6640</v>
      </c>
      <c r="CB305" s="186">
        <v>30420</v>
      </c>
      <c r="CC305" s="184">
        <v>7600</v>
      </c>
      <c r="CD305" s="184">
        <v>666630</v>
      </c>
      <c r="CE305" s="184">
        <v>7440</v>
      </c>
      <c r="CF305" s="184">
        <v>8080</v>
      </c>
      <c r="CG305" s="184"/>
      <c r="CH305" s="184">
        <v>23850</v>
      </c>
      <c r="CI305" s="184">
        <v>12400</v>
      </c>
      <c r="CJ305" s="184">
        <v>6640</v>
      </c>
      <c r="CK305" s="186">
        <v>1330150</v>
      </c>
      <c r="CL305" s="184">
        <v>24800</v>
      </c>
      <c r="CM305" s="184">
        <v>6640</v>
      </c>
    </row>
    <row r="306" spans="1:91" ht="21" hidden="1">
      <c r="A306" s="146">
        <v>33</v>
      </c>
      <c r="B306" s="223" t="s">
        <v>1020</v>
      </c>
      <c r="C306" s="141" t="s">
        <v>35</v>
      </c>
      <c r="D306" s="184"/>
      <c r="E306" s="184"/>
      <c r="F306" s="184"/>
      <c r="G306" s="184"/>
      <c r="H306" s="184"/>
      <c r="I306" s="184"/>
      <c r="J306" s="184">
        <v>33575</v>
      </c>
      <c r="K306" s="184">
        <v>22850</v>
      </c>
      <c r="L306" s="184">
        <v>64880</v>
      </c>
      <c r="M306" s="184"/>
      <c r="N306" s="184"/>
      <c r="O306" s="184"/>
      <c r="P306" s="184"/>
      <c r="Q306" s="184">
        <v>33700</v>
      </c>
      <c r="R306" s="184">
        <v>18000</v>
      </c>
      <c r="S306" s="184"/>
      <c r="T306" s="184">
        <v>7500</v>
      </c>
      <c r="U306" s="184">
        <v>149000</v>
      </c>
      <c r="V306" s="184">
        <v>10000</v>
      </c>
      <c r="W306" s="184"/>
      <c r="X306" s="184"/>
      <c r="Y306" s="184">
        <v>101720</v>
      </c>
      <c r="Z306" s="184"/>
      <c r="AA306" s="184"/>
      <c r="AB306" s="184"/>
      <c r="AC306" s="184"/>
      <c r="AD306" s="184"/>
      <c r="AE306" s="184">
        <v>6000</v>
      </c>
      <c r="AF306" s="184">
        <v>74495</v>
      </c>
      <c r="AG306" s="184"/>
      <c r="AH306" s="184">
        <v>23600</v>
      </c>
      <c r="AI306" s="184"/>
      <c r="AJ306" s="184">
        <v>136810</v>
      </c>
      <c r="AK306" s="184">
        <v>37805</v>
      </c>
      <c r="AL306" s="184"/>
      <c r="AM306" s="184">
        <v>106017</v>
      </c>
      <c r="AN306" s="184"/>
      <c r="AO306" s="184">
        <v>38160</v>
      </c>
      <c r="AP306" s="184"/>
      <c r="AQ306" s="184">
        <v>93450</v>
      </c>
      <c r="AR306" s="184">
        <v>27463.63</v>
      </c>
      <c r="AS306" s="184"/>
      <c r="AT306" s="184">
        <v>38430</v>
      </c>
      <c r="AU306" s="184"/>
      <c r="AV306" s="184">
        <v>59400</v>
      </c>
      <c r="AW306" s="184"/>
      <c r="AX306" s="184"/>
      <c r="AY306" s="184">
        <v>266874</v>
      </c>
      <c r="AZ306" s="184">
        <v>25100</v>
      </c>
      <c r="BA306" s="184">
        <v>26773</v>
      </c>
      <c r="BB306" s="184">
        <v>92000</v>
      </c>
      <c r="BC306" s="184"/>
      <c r="BD306" s="184">
        <v>13050</v>
      </c>
      <c r="BE306" s="184">
        <v>164720</v>
      </c>
      <c r="BF306" s="184"/>
      <c r="BG306" s="184"/>
      <c r="BH306" s="184">
        <v>158367.54</v>
      </c>
      <c r="BI306" s="184"/>
      <c r="BJ306" s="184"/>
      <c r="BK306" s="184"/>
      <c r="BL306" s="184">
        <v>343282.84</v>
      </c>
      <c r="BM306" s="184">
        <v>517900</v>
      </c>
      <c r="BN306" s="184"/>
      <c r="BO306" s="184"/>
      <c r="BP306" s="184">
        <v>52662.62</v>
      </c>
      <c r="BQ306" s="184"/>
      <c r="BR306" s="184">
        <v>689286</v>
      </c>
      <c r="BS306" s="186"/>
      <c r="BT306" s="186">
        <v>9900</v>
      </c>
      <c r="BU306" s="184"/>
      <c r="BV306" s="186"/>
      <c r="BW306" s="186"/>
      <c r="BX306" s="186"/>
      <c r="BY306" s="186">
        <v>28400</v>
      </c>
      <c r="BZ306" s="186">
        <v>24500</v>
      </c>
      <c r="CA306" s="186"/>
      <c r="CB306" s="186"/>
      <c r="CC306" s="186"/>
      <c r="CD306" s="186">
        <v>674424.18</v>
      </c>
      <c r="CE306" s="186">
        <v>20499.939999999999</v>
      </c>
      <c r="CF306" s="186"/>
      <c r="CG306" s="186"/>
      <c r="CH306" s="186"/>
      <c r="CI306" s="186"/>
      <c r="CJ306" s="186"/>
      <c r="CK306" s="186"/>
      <c r="CL306" s="186">
        <v>2385</v>
      </c>
      <c r="CM306" s="186"/>
    </row>
    <row r="307" spans="1:91" ht="21" hidden="1">
      <c r="A307" s="120">
        <v>33</v>
      </c>
      <c r="B307" s="220" t="s">
        <v>1021</v>
      </c>
      <c r="C307" s="147" t="s">
        <v>588</v>
      </c>
      <c r="D307" s="184">
        <v>445203</v>
      </c>
      <c r="E307" s="184">
        <v>421075</v>
      </c>
      <c r="F307" s="184">
        <v>767771</v>
      </c>
      <c r="G307" s="184">
        <v>573968</v>
      </c>
      <c r="H307" s="184">
        <v>256000</v>
      </c>
      <c r="I307" s="184">
        <v>1557559</v>
      </c>
      <c r="J307" s="184">
        <v>1500681</v>
      </c>
      <c r="K307" s="184">
        <v>357300</v>
      </c>
      <c r="L307" s="184">
        <v>355065</v>
      </c>
      <c r="M307" s="184">
        <v>1311960</v>
      </c>
      <c r="N307" s="184">
        <v>1872542</v>
      </c>
      <c r="O307" s="184"/>
      <c r="P307" s="184">
        <v>2493033.02</v>
      </c>
      <c r="Q307" s="184">
        <v>779589.05</v>
      </c>
      <c r="R307" s="184">
        <v>2377645.5</v>
      </c>
      <c r="S307" s="184">
        <v>964940</v>
      </c>
      <c r="T307" s="184">
        <v>2102281.5</v>
      </c>
      <c r="U307" s="184">
        <v>793949.3</v>
      </c>
      <c r="V307" s="184">
        <v>659579</v>
      </c>
      <c r="W307" s="184">
        <v>699065</v>
      </c>
      <c r="X307" s="184">
        <v>2295701</v>
      </c>
      <c r="Y307" s="184">
        <v>118016</v>
      </c>
      <c r="Z307" s="184">
        <v>282269</v>
      </c>
      <c r="AA307" s="184">
        <v>259918</v>
      </c>
      <c r="AB307" s="184">
        <v>177530</v>
      </c>
      <c r="AC307" s="184">
        <v>1282520</v>
      </c>
      <c r="AD307" s="184">
        <v>389290</v>
      </c>
      <c r="AE307" s="184">
        <v>511583</v>
      </c>
      <c r="AF307" s="184">
        <v>528625</v>
      </c>
      <c r="AG307" s="184">
        <v>566042.5</v>
      </c>
      <c r="AH307" s="184">
        <v>349608</v>
      </c>
      <c r="AI307" s="184">
        <v>1335186.3999999999</v>
      </c>
      <c r="AJ307" s="184">
        <v>64060</v>
      </c>
      <c r="AK307" s="184">
        <v>400694</v>
      </c>
      <c r="AL307" s="184">
        <v>4791413.54</v>
      </c>
      <c r="AM307" s="184">
        <v>2107619</v>
      </c>
      <c r="AN307" s="184">
        <v>338500</v>
      </c>
      <c r="AO307" s="184">
        <v>256700</v>
      </c>
      <c r="AP307" s="184">
        <v>2523684.02</v>
      </c>
      <c r="AQ307" s="184">
        <v>481760</v>
      </c>
      <c r="AR307" s="184">
        <v>410565</v>
      </c>
      <c r="AS307" s="184">
        <v>3212154.05</v>
      </c>
      <c r="AT307" s="184">
        <v>1693351</v>
      </c>
      <c r="AU307" s="184">
        <v>1128145</v>
      </c>
      <c r="AV307" s="184">
        <v>711479</v>
      </c>
      <c r="AW307" s="184">
        <v>1157261</v>
      </c>
      <c r="AX307" s="184">
        <v>672862</v>
      </c>
      <c r="AY307" s="184">
        <v>1222923</v>
      </c>
      <c r="AZ307" s="184">
        <v>951285</v>
      </c>
      <c r="BA307" s="184">
        <v>905746</v>
      </c>
      <c r="BB307" s="184">
        <v>1456192.81</v>
      </c>
      <c r="BC307" s="184">
        <v>109175</v>
      </c>
      <c r="BD307" s="184">
        <v>3549624.2</v>
      </c>
      <c r="BE307" s="184">
        <v>324195</v>
      </c>
      <c r="BF307" s="184">
        <v>1589840</v>
      </c>
      <c r="BG307" s="184">
        <v>1452004</v>
      </c>
      <c r="BH307" s="184">
        <v>2581791.44</v>
      </c>
      <c r="BI307" s="184">
        <v>4500882.4400000004</v>
      </c>
      <c r="BJ307" s="184">
        <v>115520</v>
      </c>
      <c r="BK307" s="184">
        <v>638244</v>
      </c>
      <c r="BL307" s="184">
        <v>627262.5</v>
      </c>
      <c r="BM307" s="184">
        <v>1111877</v>
      </c>
      <c r="BN307" s="184">
        <v>1421499</v>
      </c>
      <c r="BO307" s="184">
        <v>1198844</v>
      </c>
      <c r="BP307" s="184">
        <v>1430700</v>
      </c>
      <c r="BQ307" s="184">
        <v>1194518.01</v>
      </c>
      <c r="BR307" s="184">
        <v>893122</v>
      </c>
      <c r="BS307" s="186">
        <v>6186602.75</v>
      </c>
      <c r="BT307" s="184">
        <v>1871120.5</v>
      </c>
      <c r="BU307" s="186">
        <v>1670455.5</v>
      </c>
      <c r="BV307" s="184">
        <v>1051778.67</v>
      </c>
      <c r="BW307" s="184">
        <v>57335</v>
      </c>
      <c r="BX307" s="184">
        <v>481437.5</v>
      </c>
      <c r="BY307" s="186">
        <v>1011419</v>
      </c>
      <c r="BZ307" s="184">
        <v>467767.5</v>
      </c>
      <c r="CA307" s="184">
        <v>96280</v>
      </c>
      <c r="CB307" s="184">
        <v>1142044</v>
      </c>
      <c r="CC307" s="184">
        <v>1275224</v>
      </c>
      <c r="CD307" s="184">
        <v>565197</v>
      </c>
      <c r="CE307" s="184">
        <v>1621892</v>
      </c>
      <c r="CF307" s="186">
        <v>1457963.4</v>
      </c>
      <c r="CG307" s="184">
        <v>393533</v>
      </c>
      <c r="CH307" s="186">
        <v>726157</v>
      </c>
      <c r="CI307" s="184">
        <v>2270863.59</v>
      </c>
      <c r="CJ307" s="186">
        <v>181198.56</v>
      </c>
      <c r="CK307" s="186">
        <v>1322431.73</v>
      </c>
      <c r="CL307" s="186">
        <v>967850.64</v>
      </c>
      <c r="CM307" s="186">
        <v>264541.52</v>
      </c>
    </row>
    <row r="308" spans="1:91" ht="21" hidden="1">
      <c r="A308" s="120">
        <v>33</v>
      </c>
      <c r="B308" s="220" t="s">
        <v>1022</v>
      </c>
      <c r="C308" s="147" t="s">
        <v>589</v>
      </c>
      <c r="D308" s="184"/>
      <c r="E308" s="184">
        <v>1824073.38</v>
      </c>
      <c r="F308" s="184">
        <v>363773.53</v>
      </c>
      <c r="G308" s="184">
        <v>123432</v>
      </c>
      <c r="H308" s="184">
        <v>437649.5</v>
      </c>
      <c r="I308" s="184">
        <v>281157.23</v>
      </c>
      <c r="J308" s="184">
        <v>453627.5</v>
      </c>
      <c r="K308" s="184">
        <v>300040</v>
      </c>
      <c r="L308" s="184">
        <v>2141673.86</v>
      </c>
      <c r="M308" s="184">
        <v>125234.75</v>
      </c>
      <c r="N308" s="184">
        <v>4577107.5199999996</v>
      </c>
      <c r="O308" s="184">
        <v>447728.8</v>
      </c>
      <c r="P308" s="184">
        <v>3085523.69</v>
      </c>
      <c r="Q308" s="184">
        <v>8071130.9400000004</v>
      </c>
      <c r="R308" s="184">
        <v>6456123.2199999997</v>
      </c>
      <c r="S308" s="184">
        <v>1302319.8899999999</v>
      </c>
      <c r="T308" s="184">
        <v>4039696.11</v>
      </c>
      <c r="U308" s="184">
        <v>2647834.85</v>
      </c>
      <c r="V308" s="184">
        <v>5460859.8799999999</v>
      </c>
      <c r="W308" s="184">
        <v>702795.73</v>
      </c>
      <c r="X308" s="184">
        <v>46500</v>
      </c>
      <c r="Y308" s="184">
        <v>1312391.5</v>
      </c>
      <c r="Z308" s="184">
        <v>1342496.25</v>
      </c>
      <c r="AA308" s="184">
        <v>4364090.07</v>
      </c>
      <c r="AB308" s="184">
        <v>192316.5</v>
      </c>
      <c r="AC308" s="184">
        <v>1255507.46</v>
      </c>
      <c r="AD308" s="184">
        <v>201571.75</v>
      </c>
      <c r="AE308" s="184">
        <v>5081812.25</v>
      </c>
      <c r="AF308" s="184">
        <v>954193.5</v>
      </c>
      <c r="AG308" s="184">
        <v>2008750.49</v>
      </c>
      <c r="AH308" s="184">
        <v>1735076.75</v>
      </c>
      <c r="AI308" s="184">
        <v>1743700.63</v>
      </c>
      <c r="AJ308" s="184">
        <v>965862.25</v>
      </c>
      <c r="AK308" s="184">
        <v>1290851.25</v>
      </c>
      <c r="AL308" s="184">
        <v>234724.5</v>
      </c>
      <c r="AM308" s="184">
        <v>80319.25</v>
      </c>
      <c r="AN308" s="184">
        <v>11082.5</v>
      </c>
      <c r="AO308" s="184">
        <v>693028.25</v>
      </c>
      <c r="AP308" s="184">
        <v>246523.5</v>
      </c>
      <c r="AQ308" s="184">
        <v>90236.5</v>
      </c>
      <c r="AR308" s="184">
        <v>93706.9</v>
      </c>
      <c r="AS308" s="184">
        <v>1092236</v>
      </c>
      <c r="AT308" s="184">
        <v>733647.65</v>
      </c>
      <c r="AU308" s="184">
        <v>2122949.29</v>
      </c>
      <c r="AV308" s="184">
        <v>118110.25</v>
      </c>
      <c r="AW308" s="184">
        <v>11745</v>
      </c>
      <c r="AX308" s="184">
        <v>131433.75</v>
      </c>
      <c r="AY308" s="184">
        <v>153279</v>
      </c>
      <c r="AZ308" s="184">
        <v>168408.5</v>
      </c>
      <c r="BA308" s="184"/>
      <c r="BB308" s="184">
        <v>233609</v>
      </c>
      <c r="BC308" s="184">
        <v>39615.5</v>
      </c>
      <c r="BD308" s="184">
        <v>314376</v>
      </c>
      <c r="BE308" s="184"/>
      <c r="BF308" s="184">
        <v>80856</v>
      </c>
      <c r="BG308" s="184">
        <v>42617.5</v>
      </c>
      <c r="BH308" s="184">
        <v>206042.5</v>
      </c>
      <c r="BI308" s="184"/>
      <c r="BJ308" s="184">
        <v>25994</v>
      </c>
      <c r="BK308" s="184">
        <v>142004</v>
      </c>
      <c r="BL308" s="184">
        <v>108358.5</v>
      </c>
      <c r="BM308" s="184">
        <v>503415.5</v>
      </c>
      <c r="BN308" s="184">
        <v>525909.16</v>
      </c>
      <c r="BO308" s="184">
        <v>116490.1</v>
      </c>
      <c r="BP308" s="184">
        <v>196774.16</v>
      </c>
      <c r="BQ308" s="184">
        <v>252998.78</v>
      </c>
      <c r="BR308" s="184">
        <v>599003</v>
      </c>
      <c r="BS308" s="186">
        <v>375723.18</v>
      </c>
      <c r="BT308" s="186">
        <v>1679645.02</v>
      </c>
      <c r="BU308" s="184">
        <v>774642</v>
      </c>
      <c r="BV308" s="186">
        <v>2039591.78</v>
      </c>
      <c r="BW308" s="186">
        <v>876793.68</v>
      </c>
      <c r="BX308" s="186">
        <v>2087471.22</v>
      </c>
      <c r="BY308" s="184">
        <v>999719.5</v>
      </c>
      <c r="BZ308" s="186">
        <v>1563056.99</v>
      </c>
      <c r="CA308" s="186">
        <v>587723.75</v>
      </c>
      <c r="CB308" s="184">
        <v>3077867.06</v>
      </c>
      <c r="CC308" s="186">
        <v>2115199.41</v>
      </c>
      <c r="CD308" s="186">
        <v>1213386.3899999999</v>
      </c>
      <c r="CE308" s="186">
        <v>2091850.44</v>
      </c>
      <c r="CF308" s="186">
        <v>1620516.82</v>
      </c>
      <c r="CG308" s="186">
        <v>1588586.92</v>
      </c>
      <c r="CH308" s="184">
        <v>21195</v>
      </c>
      <c r="CI308" s="186">
        <v>157112.25</v>
      </c>
      <c r="CJ308" s="186">
        <v>3954949.67</v>
      </c>
      <c r="CK308" s="184">
        <v>2897580.28</v>
      </c>
      <c r="CL308" s="186">
        <v>1582860</v>
      </c>
      <c r="CM308" s="186">
        <v>3280390.11</v>
      </c>
    </row>
    <row r="309" spans="1:91" ht="21" hidden="1">
      <c r="A309" s="120">
        <v>33</v>
      </c>
      <c r="B309" s="220" t="s">
        <v>1023</v>
      </c>
      <c r="C309" s="147" t="s">
        <v>590</v>
      </c>
      <c r="D309" s="184">
        <v>632164</v>
      </c>
      <c r="E309" s="184">
        <v>272897.5</v>
      </c>
      <c r="F309" s="184">
        <v>1138829.6599999999</v>
      </c>
      <c r="G309" s="184">
        <v>27334.35</v>
      </c>
      <c r="H309" s="184">
        <v>334982.5</v>
      </c>
      <c r="I309" s="184">
        <v>672739.75</v>
      </c>
      <c r="J309" s="184">
        <v>700019.54</v>
      </c>
      <c r="K309" s="184">
        <v>1001601.5</v>
      </c>
      <c r="L309" s="184">
        <v>491046.5</v>
      </c>
      <c r="M309" s="184">
        <v>105296.5</v>
      </c>
      <c r="N309" s="184">
        <v>722247.5</v>
      </c>
      <c r="O309" s="184">
        <v>156637</v>
      </c>
      <c r="P309" s="184">
        <v>778490</v>
      </c>
      <c r="Q309" s="184">
        <v>348961.75</v>
      </c>
      <c r="R309" s="184">
        <v>561294</v>
      </c>
      <c r="S309" s="184"/>
      <c r="T309" s="184">
        <v>221155</v>
      </c>
      <c r="U309" s="184">
        <v>334801.25</v>
      </c>
      <c r="V309" s="184">
        <v>386922</v>
      </c>
      <c r="W309" s="184">
        <v>75082.25</v>
      </c>
      <c r="X309" s="184">
        <v>725729</v>
      </c>
      <c r="Y309" s="184">
        <v>207848.5</v>
      </c>
      <c r="Z309" s="184">
        <v>394796.5</v>
      </c>
      <c r="AA309" s="184"/>
      <c r="AB309" s="184"/>
      <c r="AC309" s="184">
        <v>123555.25</v>
      </c>
      <c r="AD309" s="184"/>
      <c r="AE309" s="184">
        <v>2286455.5499999998</v>
      </c>
      <c r="AF309" s="184"/>
      <c r="AG309" s="184">
        <v>118714.25</v>
      </c>
      <c r="AH309" s="184">
        <v>533899.25</v>
      </c>
      <c r="AI309" s="184">
        <v>539354.75</v>
      </c>
      <c r="AJ309" s="184">
        <v>185377.25</v>
      </c>
      <c r="AK309" s="184">
        <v>437326.75</v>
      </c>
      <c r="AL309" s="184">
        <v>285838.59999999998</v>
      </c>
      <c r="AM309" s="184"/>
      <c r="AN309" s="184"/>
      <c r="AO309" s="184"/>
      <c r="AP309" s="184">
        <v>254314.25</v>
      </c>
      <c r="AQ309" s="184">
        <v>158140.75</v>
      </c>
      <c r="AR309" s="184">
        <v>77666</v>
      </c>
      <c r="AS309" s="184">
        <v>312330.5</v>
      </c>
      <c r="AT309" s="184"/>
      <c r="AU309" s="184"/>
      <c r="AV309" s="184">
        <v>328537.25</v>
      </c>
      <c r="AW309" s="184">
        <v>95176.75</v>
      </c>
      <c r="AX309" s="184"/>
      <c r="AY309" s="184"/>
      <c r="AZ309" s="184">
        <v>430</v>
      </c>
      <c r="BA309" s="184">
        <v>80399.5</v>
      </c>
      <c r="BB309" s="184">
        <v>815702.25</v>
      </c>
      <c r="BC309" s="184">
        <v>168540</v>
      </c>
      <c r="BD309" s="184">
        <v>351678.5</v>
      </c>
      <c r="BE309" s="184"/>
      <c r="BF309" s="184">
        <v>189258.25</v>
      </c>
      <c r="BG309" s="184">
        <v>355347.89</v>
      </c>
      <c r="BH309" s="184">
        <v>851671</v>
      </c>
      <c r="BI309" s="184"/>
      <c r="BJ309" s="184">
        <v>174043.25</v>
      </c>
      <c r="BK309" s="184">
        <v>721281.25</v>
      </c>
      <c r="BL309" s="184">
        <v>354469.25</v>
      </c>
      <c r="BM309" s="184">
        <v>2588018.09</v>
      </c>
      <c r="BN309" s="184">
        <v>488545.25</v>
      </c>
      <c r="BO309" s="184">
        <v>1318199.1599999999</v>
      </c>
      <c r="BP309" s="184">
        <v>1228446.8999999999</v>
      </c>
      <c r="BQ309" s="184">
        <v>570807</v>
      </c>
      <c r="BR309" s="184">
        <v>374950.25</v>
      </c>
      <c r="BS309" s="186">
        <v>1865369</v>
      </c>
      <c r="BT309" s="186">
        <v>32943.800000000003</v>
      </c>
      <c r="BU309" s="184"/>
      <c r="BV309" s="184">
        <v>761128.72</v>
      </c>
      <c r="BW309" s="184">
        <v>39745.25</v>
      </c>
      <c r="BX309" s="184"/>
      <c r="BY309" s="184">
        <v>466660.82</v>
      </c>
      <c r="BZ309" s="184">
        <v>79609.25</v>
      </c>
      <c r="CA309" s="186">
        <v>35422</v>
      </c>
      <c r="CB309" s="184">
        <v>332074.25</v>
      </c>
      <c r="CC309" s="184">
        <v>41738.870000000003</v>
      </c>
      <c r="CD309" s="184">
        <v>494134</v>
      </c>
      <c r="CE309" s="184">
        <v>50039.12</v>
      </c>
      <c r="CF309" s="184">
        <v>232820.66</v>
      </c>
      <c r="CG309" s="184">
        <v>5633.75</v>
      </c>
      <c r="CH309" s="186">
        <v>36321.5</v>
      </c>
      <c r="CI309" s="184"/>
      <c r="CJ309" s="184">
        <v>181501.62</v>
      </c>
      <c r="CK309" s="184">
        <v>71453</v>
      </c>
      <c r="CL309" s="186">
        <v>7566.12</v>
      </c>
      <c r="CM309" s="186">
        <v>106312.9</v>
      </c>
    </row>
    <row r="310" spans="1:91" ht="21" hidden="1">
      <c r="A310" s="120"/>
      <c r="B310" s="220" t="s">
        <v>1024</v>
      </c>
      <c r="C310" s="147" t="s">
        <v>591</v>
      </c>
      <c r="D310" s="184"/>
      <c r="E310" s="184"/>
      <c r="F310" s="184"/>
      <c r="G310" s="184"/>
      <c r="H310" s="184"/>
      <c r="I310" s="184"/>
      <c r="J310" s="184"/>
      <c r="K310" s="184"/>
      <c r="L310" s="184"/>
      <c r="M310" s="184"/>
      <c r="N310" s="184"/>
      <c r="O310" s="184"/>
      <c r="P310" s="184"/>
      <c r="Q310" s="184">
        <v>250500</v>
      </c>
      <c r="R310" s="184"/>
      <c r="S310" s="184"/>
      <c r="T310" s="184"/>
      <c r="U310" s="184">
        <v>468700</v>
      </c>
      <c r="V310" s="184"/>
      <c r="W310" s="184"/>
      <c r="X310" s="184"/>
      <c r="Y310" s="184"/>
      <c r="Z310" s="184"/>
      <c r="AA310" s="184"/>
      <c r="AB310" s="184"/>
      <c r="AC310" s="184"/>
      <c r="AD310" s="184"/>
      <c r="AE310" s="184"/>
      <c r="AF310" s="184"/>
      <c r="AG310" s="184"/>
      <c r="AH310" s="184"/>
      <c r="AI310" s="184"/>
      <c r="AJ310" s="184"/>
      <c r="AK310" s="184"/>
      <c r="AL310" s="184"/>
      <c r="AM310" s="184"/>
      <c r="AN310" s="184"/>
      <c r="AO310" s="184"/>
      <c r="AP310" s="184"/>
      <c r="AQ310" s="184"/>
      <c r="AR310" s="184"/>
      <c r="AS310" s="184"/>
      <c r="AT310" s="184"/>
      <c r="AU310" s="184"/>
      <c r="AV310" s="184">
        <v>0</v>
      </c>
      <c r="AW310" s="184"/>
      <c r="AX310" s="184"/>
      <c r="AY310" s="184"/>
      <c r="AZ310" s="184"/>
      <c r="BA310" s="184"/>
      <c r="BB310" s="184"/>
      <c r="BC310" s="184"/>
      <c r="BD310" s="184"/>
      <c r="BE310" s="184"/>
      <c r="BF310" s="184">
        <v>458000</v>
      </c>
      <c r="BG310" s="184"/>
      <c r="BH310" s="184"/>
      <c r="BI310" s="184"/>
      <c r="BJ310" s="184"/>
      <c r="BK310" s="184"/>
      <c r="BL310" s="184"/>
      <c r="BM310" s="184"/>
      <c r="BN310" s="184"/>
      <c r="BO310" s="184"/>
      <c r="BP310" s="184"/>
      <c r="BQ310" s="184"/>
      <c r="BR310" s="184"/>
      <c r="BS310" s="184">
        <v>8400000</v>
      </c>
      <c r="BT310" s="184">
        <v>290660.96000000002</v>
      </c>
      <c r="BU310" s="184">
        <v>260000</v>
      </c>
      <c r="BV310" s="184"/>
      <c r="BW310" s="184"/>
      <c r="BX310" s="184">
        <v>454422</v>
      </c>
      <c r="BY310" s="184"/>
      <c r="BZ310" s="184"/>
      <c r="CA310" s="184"/>
      <c r="CB310" s="184"/>
      <c r="CC310" s="184"/>
      <c r="CD310" s="184"/>
      <c r="CE310" s="184"/>
      <c r="CF310" s="184"/>
      <c r="CG310" s="184"/>
      <c r="CH310" s="184"/>
      <c r="CI310" s="184"/>
      <c r="CJ310" s="184"/>
      <c r="CK310" s="184"/>
      <c r="CL310" s="186">
        <v>37899.4</v>
      </c>
      <c r="CM310" s="186"/>
    </row>
    <row r="311" spans="1:91" ht="21" hidden="1">
      <c r="A311" s="120">
        <v>33</v>
      </c>
      <c r="B311" s="220" t="s">
        <v>1025</v>
      </c>
      <c r="C311" s="147" t="s">
        <v>592</v>
      </c>
      <c r="D311" s="184"/>
      <c r="E311" s="184"/>
      <c r="F311" s="184"/>
      <c r="G311" s="184">
        <v>15236.2</v>
      </c>
      <c r="H311" s="184"/>
      <c r="I311" s="184">
        <v>22902.400000000001</v>
      </c>
      <c r="J311" s="184"/>
      <c r="K311" s="184"/>
      <c r="L311" s="184"/>
      <c r="M311" s="184">
        <v>67089.100000000006</v>
      </c>
      <c r="N311" s="184">
        <v>17148.8</v>
      </c>
      <c r="O311" s="184"/>
      <c r="P311" s="184"/>
      <c r="Q311" s="184">
        <v>60621.42</v>
      </c>
      <c r="R311" s="184">
        <v>1450</v>
      </c>
      <c r="S311" s="184">
        <v>19171</v>
      </c>
      <c r="T311" s="184"/>
      <c r="U311" s="184">
        <v>29013</v>
      </c>
      <c r="V311" s="184">
        <v>750</v>
      </c>
      <c r="W311" s="184">
        <v>17846.87</v>
      </c>
      <c r="X311" s="184"/>
      <c r="Y311" s="184"/>
      <c r="Z311" s="184"/>
      <c r="AA311" s="184"/>
      <c r="AB311" s="184"/>
      <c r="AC311" s="184">
        <v>30703</v>
      </c>
      <c r="AD311" s="184"/>
      <c r="AE311" s="184"/>
      <c r="AF311" s="184"/>
      <c r="AG311" s="184">
        <v>686</v>
      </c>
      <c r="AH311" s="184"/>
      <c r="AI311" s="184"/>
      <c r="AJ311" s="184"/>
      <c r="AK311" s="184"/>
      <c r="AL311" s="184"/>
      <c r="AM311" s="184"/>
      <c r="AN311" s="184"/>
      <c r="AO311" s="184">
        <v>13644.4</v>
      </c>
      <c r="AP311" s="184"/>
      <c r="AQ311" s="184"/>
      <c r="AR311" s="184"/>
      <c r="AS311" s="184">
        <v>7417.4</v>
      </c>
      <c r="AT311" s="184"/>
      <c r="AU311" s="184">
        <v>14253.9</v>
      </c>
      <c r="AV311" s="184"/>
      <c r="AW311" s="184"/>
      <c r="AX311" s="184"/>
      <c r="AY311" s="184">
        <v>10177.4</v>
      </c>
      <c r="AZ311" s="184"/>
      <c r="BA311" s="184"/>
      <c r="BB311" s="184">
        <v>300</v>
      </c>
      <c r="BC311" s="184"/>
      <c r="BD311" s="184"/>
      <c r="BE311" s="184">
        <v>61778.080000000002</v>
      </c>
      <c r="BF311" s="184">
        <v>159368.54</v>
      </c>
      <c r="BG311" s="184">
        <v>85349.04</v>
      </c>
      <c r="BH311" s="184">
        <v>9552</v>
      </c>
      <c r="BI311" s="184">
        <v>18764.400000000001</v>
      </c>
      <c r="BJ311" s="184"/>
      <c r="BK311" s="184"/>
      <c r="BL311" s="184"/>
      <c r="BM311" s="184"/>
      <c r="BN311" s="184"/>
      <c r="BO311" s="184"/>
      <c r="BP311" s="184"/>
      <c r="BQ311" s="184"/>
      <c r="BR311" s="184"/>
      <c r="BS311" s="184"/>
      <c r="BT311" s="184">
        <v>1861</v>
      </c>
      <c r="BU311" s="184">
        <v>113858.69</v>
      </c>
      <c r="BV311" s="184"/>
      <c r="BW311" s="184"/>
      <c r="BX311" s="184">
        <v>1590</v>
      </c>
      <c r="BY311" s="184"/>
      <c r="BZ311" s="184"/>
      <c r="CA311" s="186"/>
      <c r="CB311" s="184">
        <v>1175</v>
      </c>
      <c r="CC311" s="184"/>
      <c r="CD311" s="186"/>
      <c r="CE311" s="184">
        <v>73012.14</v>
      </c>
      <c r="CF311" s="184"/>
      <c r="CG311" s="184"/>
      <c r="CH311" s="184"/>
      <c r="CI311" s="184"/>
      <c r="CJ311" s="184"/>
      <c r="CK311" s="186">
        <v>8415</v>
      </c>
      <c r="CL311" s="186"/>
      <c r="CM311" s="186">
        <v>17397.73</v>
      </c>
    </row>
    <row r="312" spans="1:91" ht="21" hidden="1">
      <c r="A312" s="120">
        <v>33</v>
      </c>
      <c r="B312" s="220" t="s">
        <v>1026</v>
      </c>
      <c r="C312" s="147" t="s">
        <v>593</v>
      </c>
      <c r="D312" s="184"/>
      <c r="E312" s="184"/>
      <c r="F312" s="184"/>
      <c r="G312" s="184"/>
      <c r="H312" s="184"/>
      <c r="I312" s="184"/>
      <c r="J312" s="184"/>
      <c r="K312" s="184"/>
      <c r="L312" s="184"/>
      <c r="M312" s="184"/>
      <c r="N312" s="184"/>
      <c r="O312" s="184"/>
      <c r="P312" s="184"/>
      <c r="Q312" s="184"/>
      <c r="R312" s="184"/>
      <c r="S312" s="184"/>
      <c r="T312" s="184"/>
      <c r="U312" s="184"/>
      <c r="V312" s="184"/>
      <c r="W312" s="184"/>
      <c r="X312" s="184"/>
      <c r="Y312" s="184"/>
      <c r="Z312" s="184"/>
      <c r="AA312" s="184"/>
      <c r="AB312" s="184"/>
      <c r="AC312" s="184"/>
      <c r="AD312" s="184"/>
      <c r="AE312" s="184"/>
      <c r="AF312" s="184"/>
      <c r="AG312" s="184"/>
      <c r="AH312" s="184"/>
      <c r="AI312" s="184"/>
      <c r="AJ312" s="184"/>
      <c r="AK312" s="184"/>
      <c r="AL312" s="184"/>
      <c r="AM312" s="184"/>
      <c r="AN312" s="184"/>
      <c r="AO312" s="184"/>
      <c r="AP312" s="184"/>
      <c r="AQ312" s="184"/>
      <c r="AR312" s="184"/>
      <c r="AS312" s="184"/>
      <c r="AT312" s="184"/>
      <c r="AU312" s="184"/>
      <c r="AV312" s="184"/>
      <c r="AW312" s="184"/>
      <c r="AX312" s="184"/>
      <c r="AY312" s="184"/>
      <c r="AZ312" s="184"/>
      <c r="BA312" s="184"/>
      <c r="BB312" s="184"/>
      <c r="BC312" s="184"/>
      <c r="BD312" s="184"/>
      <c r="BE312" s="184"/>
      <c r="BF312" s="184"/>
      <c r="BG312" s="184"/>
      <c r="BH312" s="184"/>
      <c r="BI312" s="184"/>
      <c r="BJ312" s="184"/>
      <c r="BK312" s="184"/>
      <c r="BL312" s="184"/>
      <c r="BM312" s="184"/>
      <c r="BN312" s="184"/>
      <c r="BO312" s="184"/>
      <c r="BP312" s="184"/>
      <c r="BQ312" s="184"/>
      <c r="BR312" s="184"/>
      <c r="BS312" s="184"/>
      <c r="BT312" s="184"/>
      <c r="BU312" s="184"/>
      <c r="BV312" s="184"/>
      <c r="BW312" s="184"/>
      <c r="BX312" s="184"/>
      <c r="BY312" s="184"/>
      <c r="BZ312" s="184"/>
      <c r="CA312" s="184"/>
      <c r="CB312" s="184"/>
      <c r="CC312" s="184"/>
      <c r="CD312" s="184"/>
      <c r="CE312" s="184"/>
      <c r="CF312" s="184"/>
      <c r="CG312" s="184"/>
      <c r="CH312" s="184"/>
      <c r="CI312" s="184"/>
      <c r="CJ312" s="184"/>
      <c r="CK312" s="184"/>
      <c r="CL312" s="186"/>
      <c r="CM312" s="186"/>
    </row>
    <row r="313" spans="1:91" ht="42" hidden="1">
      <c r="A313" s="144">
        <v>33</v>
      </c>
      <c r="B313" s="222" t="s">
        <v>1027</v>
      </c>
      <c r="C313" s="148" t="s">
        <v>594</v>
      </c>
      <c r="D313" s="184"/>
      <c r="E313" s="184"/>
      <c r="F313" s="184"/>
      <c r="G313" s="184"/>
      <c r="H313" s="184"/>
      <c r="I313" s="184"/>
      <c r="J313" s="184"/>
      <c r="K313" s="184"/>
      <c r="L313" s="184"/>
      <c r="M313" s="184"/>
      <c r="N313" s="184"/>
      <c r="O313" s="184"/>
      <c r="P313" s="184"/>
      <c r="Q313" s="184"/>
      <c r="R313" s="184"/>
      <c r="S313" s="184"/>
      <c r="T313" s="184"/>
      <c r="U313" s="184"/>
      <c r="V313" s="184"/>
      <c r="W313" s="184"/>
      <c r="X313" s="184"/>
      <c r="Y313" s="184"/>
      <c r="Z313" s="184"/>
      <c r="AA313" s="184"/>
      <c r="AB313" s="184"/>
      <c r="AC313" s="184"/>
      <c r="AD313" s="184"/>
      <c r="AE313" s="184"/>
      <c r="AF313" s="184"/>
      <c r="AG313" s="184"/>
      <c r="AH313" s="184"/>
      <c r="AI313" s="184"/>
      <c r="AJ313" s="184"/>
      <c r="AK313" s="184"/>
      <c r="AL313" s="184"/>
      <c r="AM313" s="184"/>
      <c r="AN313" s="184"/>
      <c r="AO313" s="184"/>
      <c r="AP313" s="184"/>
      <c r="AQ313" s="184"/>
      <c r="AR313" s="184"/>
      <c r="AS313" s="184"/>
      <c r="AT313" s="184"/>
      <c r="AU313" s="184"/>
      <c r="AV313" s="184"/>
      <c r="AW313" s="184"/>
      <c r="AX313" s="184"/>
      <c r="AY313" s="184"/>
      <c r="AZ313" s="184"/>
      <c r="BA313" s="184"/>
      <c r="BB313" s="184"/>
      <c r="BC313" s="184"/>
      <c r="BD313" s="184"/>
      <c r="BE313" s="184"/>
      <c r="BF313" s="184"/>
      <c r="BG313" s="184"/>
      <c r="BH313" s="184"/>
      <c r="BI313" s="184"/>
      <c r="BJ313" s="184"/>
      <c r="BK313" s="184"/>
      <c r="BL313" s="184"/>
      <c r="BM313" s="184"/>
      <c r="BN313" s="184"/>
      <c r="BO313" s="184"/>
      <c r="BP313" s="184"/>
      <c r="BQ313" s="184"/>
      <c r="BR313" s="184"/>
      <c r="BS313" s="184"/>
      <c r="BT313" s="184"/>
      <c r="BU313" s="184"/>
      <c r="BV313" s="184"/>
      <c r="BW313" s="184"/>
      <c r="BX313" s="184"/>
      <c r="BY313" s="184"/>
      <c r="BZ313" s="184"/>
      <c r="CA313" s="184"/>
      <c r="CB313" s="184"/>
      <c r="CC313" s="184"/>
      <c r="CD313" s="184"/>
      <c r="CE313" s="184"/>
      <c r="CF313" s="186"/>
      <c r="CG313" s="184"/>
      <c r="CH313" s="184"/>
      <c r="CI313" s="184"/>
      <c r="CJ313" s="184"/>
      <c r="CK313" s="184"/>
      <c r="CL313" s="184"/>
      <c r="CM313" s="186"/>
    </row>
    <row r="314" spans="1:91" ht="21" hidden="1">
      <c r="A314" s="120">
        <v>33</v>
      </c>
      <c r="B314" s="220" t="s">
        <v>1028</v>
      </c>
      <c r="C314" s="147" t="s">
        <v>595</v>
      </c>
      <c r="D314" s="184">
        <v>4490</v>
      </c>
      <c r="E314" s="184"/>
      <c r="F314" s="184">
        <v>27078</v>
      </c>
      <c r="G314" s="184">
        <v>16236.6</v>
      </c>
      <c r="H314" s="184"/>
      <c r="I314" s="184"/>
      <c r="J314" s="184"/>
      <c r="K314" s="184"/>
      <c r="L314" s="184">
        <v>50</v>
      </c>
      <c r="M314" s="184"/>
      <c r="N314" s="184">
        <v>4597</v>
      </c>
      <c r="O314" s="184"/>
      <c r="P314" s="184"/>
      <c r="Q314" s="184"/>
      <c r="R314" s="184"/>
      <c r="S314" s="184"/>
      <c r="T314" s="184">
        <v>750</v>
      </c>
      <c r="U314" s="184">
        <v>700</v>
      </c>
      <c r="V314" s="184"/>
      <c r="W314" s="184">
        <v>7060</v>
      </c>
      <c r="X314" s="184"/>
      <c r="Y314" s="184"/>
      <c r="Z314" s="184"/>
      <c r="AA314" s="184"/>
      <c r="AB314" s="184"/>
      <c r="AC314" s="184"/>
      <c r="AD314" s="184"/>
      <c r="AE314" s="184"/>
      <c r="AF314" s="184"/>
      <c r="AG314" s="184"/>
      <c r="AH314" s="184"/>
      <c r="AI314" s="184"/>
      <c r="AJ314" s="184"/>
      <c r="AK314" s="184"/>
      <c r="AL314" s="184"/>
      <c r="AM314" s="184"/>
      <c r="AN314" s="184"/>
      <c r="AO314" s="184"/>
      <c r="AP314" s="184"/>
      <c r="AQ314" s="184"/>
      <c r="AR314" s="184"/>
      <c r="AS314" s="184"/>
      <c r="AT314" s="184"/>
      <c r="AU314" s="184"/>
      <c r="AV314" s="184"/>
      <c r="AW314" s="184"/>
      <c r="AX314" s="184"/>
      <c r="AY314" s="184"/>
      <c r="AZ314" s="184"/>
      <c r="BA314" s="184"/>
      <c r="BB314" s="184">
        <v>2460</v>
      </c>
      <c r="BC314" s="184"/>
      <c r="BD314" s="184">
        <v>14584</v>
      </c>
      <c r="BE314" s="184">
        <v>59851.5</v>
      </c>
      <c r="BF314" s="184">
        <v>45939.5</v>
      </c>
      <c r="BG314" s="184">
        <v>15397</v>
      </c>
      <c r="BH314" s="184">
        <v>12168</v>
      </c>
      <c r="BI314" s="184">
        <v>5717.25</v>
      </c>
      <c r="BJ314" s="184"/>
      <c r="BK314" s="184"/>
      <c r="BL314" s="184"/>
      <c r="BM314" s="184"/>
      <c r="BN314" s="184"/>
      <c r="BO314" s="184"/>
      <c r="BP314" s="184"/>
      <c r="BQ314" s="184"/>
      <c r="BR314" s="184"/>
      <c r="BS314" s="184"/>
      <c r="BT314" s="184"/>
      <c r="BU314" s="184"/>
      <c r="BV314" s="186">
        <v>3000</v>
      </c>
      <c r="BW314" s="184"/>
      <c r="BX314" s="186"/>
      <c r="BY314" s="186"/>
      <c r="BZ314" s="184"/>
      <c r="CA314" s="184"/>
      <c r="CB314" s="186"/>
      <c r="CC314" s="186"/>
      <c r="CD314" s="184"/>
      <c r="CE314" s="184"/>
      <c r="CF314" s="186"/>
      <c r="CG314" s="184"/>
      <c r="CH314" s="184"/>
      <c r="CI314" s="184"/>
      <c r="CJ314" s="184"/>
      <c r="CK314" s="186"/>
      <c r="CL314" s="184"/>
      <c r="CM314" s="186"/>
    </row>
    <row r="315" spans="1:91" ht="21" hidden="1">
      <c r="A315" s="120">
        <v>22</v>
      </c>
      <c r="B315" s="220" t="s">
        <v>1029</v>
      </c>
      <c r="C315" s="147" t="s">
        <v>596</v>
      </c>
      <c r="D315" s="184">
        <v>5710000</v>
      </c>
      <c r="E315" s="184">
        <v>280000</v>
      </c>
      <c r="F315" s="184">
        <v>276230</v>
      </c>
      <c r="G315" s="184">
        <v>430000</v>
      </c>
      <c r="H315" s="184">
        <v>360000</v>
      </c>
      <c r="I315" s="184">
        <v>250000</v>
      </c>
      <c r="J315" s="184">
        <v>500000</v>
      </c>
      <c r="K315" s="184">
        <v>960000</v>
      </c>
      <c r="L315" s="184">
        <v>350000</v>
      </c>
      <c r="M315" s="184">
        <v>390000</v>
      </c>
      <c r="N315" s="184">
        <v>1820000</v>
      </c>
      <c r="O315" s="184">
        <v>360000</v>
      </c>
      <c r="P315" s="184">
        <v>2260000</v>
      </c>
      <c r="Q315" s="184">
        <v>460000</v>
      </c>
      <c r="R315" s="184">
        <v>620000</v>
      </c>
      <c r="S315" s="184">
        <v>730000</v>
      </c>
      <c r="T315" s="184">
        <v>340000</v>
      </c>
      <c r="U315" s="184">
        <v>500000</v>
      </c>
      <c r="V315" s="184">
        <v>350000</v>
      </c>
      <c r="W315" s="184">
        <v>250000</v>
      </c>
      <c r="X315" s="184">
        <v>3300000</v>
      </c>
      <c r="Y315" s="184">
        <v>290000</v>
      </c>
      <c r="Z315" s="184">
        <v>740000</v>
      </c>
      <c r="AA315" s="184">
        <v>290000</v>
      </c>
      <c r="AB315" s="184">
        <v>280000</v>
      </c>
      <c r="AC315" s="184">
        <v>180000</v>
      </c>
      <c r="AD315" s="184">
        <v>440000</v>
      </c>
      <c r="AE315" s="184">
        <v>1560000</v>
      </c>
      <c r="AF315" s="184">
        <v>360000</v>
      </c>
      <c r="AG315" s="184">
        <v>340000</v>
      </c>
      <c r="AH315" s="184">
        <v>510000</v>
      </c>
      <c r="AI315" s="184">
        <v>900000</v>
      </c>
      <c r="AJ315" s="184">
        <v>550000</v>
      </c>
      <c r="AK315" s="184">
        <v>180000</v>
      </c>
      <c r="AL315" s="184">
        <v>6861000</v>
      </c>
      <c r="AM315" s="184">
        <v>360000</v>
      </c>
      <c r="AN315" s="184">
        <v>250000</v>
      </c>
      <c r="AO315" s="184">
        <v>530000</v>
      </c>
      <c r="AP315" s="184">
        <v>630000</v>
      </c>
      <c r="AQ315" s="184">
        <v>590000</v>
      </c>
      <c r="AR315" s="184">
        <v>180000</v>
      </c>
      <c r="AS315" s="184">
        <v>1740000</v>
      </c>
      <c r="AT315" s="184">
        <v>440000</v>
      </c>
      <c r="AU315" s="184">
        <v>470000</v>
      </c>
      <c r="AV315" s="184">
        <v>990000</v>
      </c>
      <c r="AW315" s="184">
        <v>510000</v>
      </c>
      <c r="AX315" s="184">
        <v>425000</v>
      </c>
      <c r="AY315" s="184">
        <v>340000</v>
      </c>
      <c r="AZ315" s="184">
        <v>330000</v>
      </c>
      <c r="BA315" s="184">
        <v>260000</v>
      </c>
      <c r="BB315" s="184">
        <v>1690000</v>
      </c>
      <c r="BC315" s="184">
        <v>370000</v>
      </c>
      <c r="BD315" s="184">
        <v>3260000</v>
      </c>
      <c r="BE315" s="184">
        <v>1530000</v>
      </c>
      <c r="BF315" s="184">
        <v>300000</v>
      </c>
      <c r="BG315" s="184">
        <v>440000</v>
      </c>
      <c r="BH315" s="184">
        <v>1930000</v>
      </c>
      <c r="BI315" s="184">
        <v>120000</v>
      </c>
      <c r="BJ315" s="184">
        <v>260000</v>
      </c>
      <c r="BK315" s="184">
        <v>360000</v>
      </c>
      <c r="BL315" s="184">
        <v>280000</v>
      </c>
      <c r="BM315" s="184">
        <v>3335000</v>
      </c>
      <c r="BN315" s="184">
        <v>490000</v>
      </c>
      <c r="BO315" s="184">
        <v>230000</v>
      </c>
      <c r="BP315" s="184">
        <v>530000</v>
      </c>
      <c r="BQ315" s="184">
        <v>380000</v>
      </c>
      <c r="BR315" s="184">
        <v>370000</v>
      </c>
      <c r="BS315" s="186">
        <v>12970000</v>
      </c>
      <c r="BT315" s="184">
        <v>510000</v>
      </c>
      <c r="BU315" s="184">
        <v>280000</v>
      </c>
      <c r="BV315" s="184">
        <v>1990000</v>
      </c>
      <c r="BW315" s="184">
        <v>140000</v>
      </c>
      <c r="BX315" s="184">
        <v>480000</v>
      </c>
      <c r="BY315" s="184">
        <v>1660000</v>
      </c>
      <c r="BZ315" s="184">
        <v>360000</v>
      </c>
      <c r="CA315" s="184">
        <v>260000</v>
      </c>
      <c r="CB315" s="184">
        <v>460000</v>
      </c>
      <c r="CC315" s="184">
        <v>525000</v>
      </c>
      <c r="CD315" s="184">
        <v>1310000</v>
      </c>
      <c r="CE315" s="184">
        <v>210000</v>
      </c>
      <c r="CF315" s="184">
        <v>840000</v>
      </c>
      <c r="CG315" s="184">
        <v>360000</v>
      </c>
      <c r="CH315" s="184">
        <v>340000</v>
      </c>
      <c r="CI315" s="184">
        <v>310000</v>
      </c>
      <c r="CJ315" s="184">
        <v>180000</v>
      </c>
      <c r="CK315" s="184">
        <v>1410000</v>
      </c>
      <c r="CL315" s="184">
        <v>240000</v>
      </c>
      <c r="CM315" s="184">
        <v>380000</v>
      </c>
    </row>
    <row r="316" spans="1:91" ht="21" hidden="1">
      <c r="A316" s="120">
        <v>22</v>
      </c>
      <c r="B316" s="220" t="s">
        <v>1030</v>
      </c>
      <c r="C316" s="147" t="s">
        <v>597</v>
      </c>
      <c r="D316" s="184">
        <v>320000</v>
      </c>
      <c r="E316" s="184">
        <v>110000</v>
      </c>
      <c r="F316" s="184">
        <v>180000</v>
      </c>
      <c r="G316" s="184"/>
      <c r="H316" s="184"/>
      <c r="I316" s="184">
        <v>210000</v>
      </c>
      <c r="J316" s="184">
        <v>80000</v>
      </c>
      <c r="K316" s="184">
        <v>250000</v>
      </c>
      <c r="L316" s="184">
        <v>270000</v>
      </c>
      <c r="M316" s="184">
        <v>370000</v>
      </c>
      <c r="N316" s="184">
        <v>110000</v>
      </c>
      <c r="O316" s="184">
        <v>250000</v>
      </c>
      <c r="P316" s="184">
        <v>180000</v>
      </c>
      <c r="Q316" s="184">
        <v>200000</v>
      </c>
      <c r="R316" s="184">
        <v>370000</v>
      </c>
      <c r="S316" s="184">
        <v>80000</v>
      </c>
      <c r="T316" s="184">
        <v>30000</v>
      </c>
      <c r="U316" s="184">
        <v>220000</v>
      </c>
      <c r="V316" s="184">
        <v>90000</v>
      </c>
      <c r="W316" s="184">
        <v>40000</v>
      </c>
      <c r="X316" s="184">
        <v>210000</v>
      </c>
      <c r="Y316" s="184">
        <v>190000</v>
      </c>
      <c r="Z316" s="184">
        <v>10000</v>
      </c>
      <c r="AA316" s="184">
        <v>360000</v>
      </c>
      <c r="AB316" s="184">
        <v>90000</v>
      </c>
      <c r="AC316" s="184">
        <v>90000</v>
      </c>
      <c r="AD316" s="184">
        <v>260000</v>
      </c>
      <c r="AE316" s="184"/>
      <c r="AF316" s="184">
        <v>170000</v>
      </c>
      <c r="AG316" s="184">
        <v>110000</v>
      </c>
      <c r="AH316" s="184">
        <v>190000</v>
      </c>
      <c r="AI316" s="184">
        <v>350000</v>
      </c>
      <c r="AJ316" s="184"/>
      <c r="AK316" s="184">
        <v>100000</v>
      </c>
      <c r="AL316" s="184">
        <v>430000</v>
      </c>
      <c r="AM316" s="184">
        <v>290000</v>
      </c>
      <c r="AN316" s="184">
        <v>90000</v>
      </c>
      <c r="AO316" s="184">
        <v>70000</v>
      </c>
      <c r="AP316" s="184">
        <v>160000</v>
      </c>
      <c r="AQ316" s="184"/>
      <c r="AR316" s="184"/>
      <c r="AS316" s="184">
        <v>340000</v>
      </c>
      <c r="AT316" s="184">
        <v>190000</v>
      </c>
      <c r="AU316" s="184">
        <v>450000</v>
      </c>
      <c r="AV316" s="184">
        <v>270000</v>
      </c>
      <c r="AW316" s="184">
        <v>80000</v>
      </c>
      <c r="AX316" s="184"/>
      <c r="AY316" s="184"/>
      <c r="AZ316" s="184">
        <v>240000</v>
      </c>
      <c r="BA316" s="184">
        <v>180000</v>
      </c>
      <c r="BB316" s="184">
        <v>230000</v>
      </c>
      <c r="BC316" s="184">
        <v>90000</v>
      </c>
      <c r="BD316" s="184">
        <v>450000</v>
      </c>
      <c r="BE316" s="184">
        <v>160000</v>
      </c>
      <c r="BF316" s="184"/>
      <c r="BG316" s="184"/>
      <c r="BH316" s="184">
        <v>100000</v>
      </c>
      <c r="BI316" s="184">
        <v>90000</v>
      </c>
      <c r="BJ316" s="184">
        <v>180000</v>
      </c>
      <c r="BK316" s="184">
        <v>250000</v>
      </c>
      <c r="BL316" s="184">
        <v>110000</v>
      </c>
      <c r="BM316" s="184">
        <v>40000</v>
      </c>
      <c r="BN316" s="184">
        <v>270000</v>
      </c>
      <c r="BO316" s="184">
        <v>160000</v>
      </c>
      <c r="BP316" s="184">
        <v>160000</v>
      </c>
      <c r="BQ316" s="184">
        <v>540000</v>
      </c>
      <c r="BR316" s="184">
        <v>240000</v>
      </c>
      <c r="BS316" s="186">
        <v>700000</v>
      </c>
      <c r="BT316" s="186"/>
      <c r="BU316" s="184">
        <v>260000</v>
      </c>
      <c r="BV316" s="186">
        <v>280000</v>
      </c>
      <c r="BW316" s="186"/>
      <c r="BX316" s="186">
        <v>140000</v>
      </c>
      <c r="BY316" s="184">
        <v>180000</v>
      </c>
      <c r="BZ316" s="186">
        <v>90000</v>
      </c>
      <c r="CA316" s="184"/>
      <c r="CB316" s="186">
        <v>40000</v>
      </c>
      <c r="CC316" s="186">
        <v>200000</v>
      </c>
      <c r="CD316" s="186">
        <v>10000</v>
      </c>
      <c r="CE316" s="186">
        <v>180000</v>
      </c>
      <c r="CF316" s="186">
        <v>75000</v>
      </c>
      <c r="CG316" s="184">
        <v>10000</v>
      </c>
      <c r="CH316" s="184">
        <v>105000</v>
      </c>
      <c r="CI316" s="184">
        <v>190000</v>
      </c>
      <c r="CJ316" s="186">
        <v>90000</v>
      </c>
      <c r="CK316" s="186">
        <v>40000</v>
      </c>
      <c r="CL316" s="186">
        <v>100000</v>
      </c>
      <c r="CM316" s="186"/>
    </row>
    <row r="317" spans="1:91" ht="21" hidden="1">
      <c r="A317" s="120">
        <v>22</v>
      </c>
      <c r="B317" s="220" t="s">
        <v>1031</v>
      </c>
      <c r="C317" s="147" t="s">
        <v>598</v>
      </c>
      <c r="D317" s="184">
        <v>710000</v>
      </c>
      <c r="E317" s="184">
        <v>135000</v>
      </c>
      <c r="F317" s="184"/>
      <c r="G317" s="184">
        <v>85000</v>
      </c>
      <c r="H317" s="184">
        <v>50000</v>
      </c>
      <c r="I317" s="184">
        <v>80000</v>
      </c>
      <c r="J317" s="184">
        <v>100000</v>
      </c>
      <c r="K317" s="184">
        <v>150000</v>
      </c>
      <c r="L317" s="184">
        <v>65000</v>
      </c>
      <c r="M317" s="184">
        <v>195000</v>
      </c>
      <c r="N317" s="184">
        <v>320000</v>
      </c>
      <c r="O317" s="184">
        <v>50000</v>
      </c>
      <c r="P317" s="184">
        <v>520000</v>
      </c>
      <c r="Q317" s="184">
        <v>220000</v>
      </c>
      <c r="R317" s="184">
        <v>180000</v>
      </c>
      <c r="S317" s="184">
        <v>285000</v>
      </c>
      <c r="T317" s="184">
        <v>135000</v>
      </c>
      <c r="U317" s="184">
        <v>130000</v>
      </c>
      <c r="V317" s="184">
        <v>10000</v>
      </c>
      <c r="W317" s="184">
        <v>135000</v>
      </c>
      <c r="X317" s="184">
        <v>900000</v>
      </c>
      <c r="Y317" s="184">
        <v>45000</v>
      </c>
      <c r="Z317" s="184">
        <v>125000</v>
      </c>
      <c r="AA317" s="184">
        <v>135000</v>
      </c>
      <c r="AB317" s="184">
        <v>135000</v>
      </c>
      <c r="AC317" s="184">
        <v>135000</v>
      </c>
      <c r="AD317" s="184">
        <v>100000</v>
      </c>
      <c r="AE317" s="184">
        <v>270000</v>
      </c>
      <c r="AF317" s="184">
        <v>45000</v>
      </c>
      <c r="AG317" s="184">
        <v>180000</v>
      </c>
      <c r="AH317" s="184">
        <v>135000</v>
      </c>
      <c r="AI317" s="184">
        <v>360000</v>
      </c>
      <c r="AJ317" s="184"/>
      <c r="AK317" s="184">
        <v>50000</v>
      </c>
      <c r="AL317" s="184">
        <v>1515000</v>
      </c>
      <c r="AM317" s="184">
        <v>135000</v>
      </c>
      <c r="AN317" s="184">
        <v>90000</v>
      </c>
      <c r="AO317" s="184">
        <v>310000</v>
      </c>
      <c r="AP317" s="184">
        <v>150000</v>
      </c>
      <c r="AQ317" s="184">
        <v>135000</v>
      </c>
      <c r="AR317" s="184">
        <v>135000</v>
      </c>
      <c r="AS317" s="184">
        <v>215000</v>
      </c>
      <c r="AT317" s="184">
        <v>135000</v>
      </c>
      <c r="AU317" s="184">
        <v>45000</v>
      </c>
      <c r="AV317" s="184">
        <v>55000</v>
      </c>
      <c r="AW317" s="184">
        <v>135000</v>
      </c>
      <c r="AX317" s="184">
        <v>135000</v>
      </c>
      <c r="AY317" s="184">
        <v>90000</v>
      </c>
      <c r="AZ317" s="184">
        <v>135000</v>
      </c>
      <c r="BA317" s="184">
        <v>45000</v>
      </c>
      <c r="BB317" s="184">
        <v>705000</v>
      </c>
      <c r="BC317" s="184">
        <v>45000</v>
      </c>
      <c r="BD317" s="184">
        <v>765000</v>
      </c>
      <c r="BE317" s="184">
        <v>330000</v>
      </c>
      <c r="BF317" s="184">
        <v>100000</v>
      </c>
      <c r="BG317" s="184">
        <v>180000</v>
      </c>
      <c r="BH317" s="184">
        <v>660000</v>
      </c>
      <c r="BI317" s="184">
        <v>180000</v>
      </c>
      <c r="BJ317" s="184">
        <v>45000</v>
      </c>
      <c r="BK317" s="184">
        <v>65000</v>
      </c>
      <c r="BL317" s="184">
        <v>135000</v>
      </c>
      <c r="BM317" s="184">
        <v>755000</v>
      </c>
      <c r="BN317" s="184">
        <v>110000</v>
      </c>
      <c r="BO317" s="184">
        <v>100000</v>
      </c>
      <c r="BP317" s="184">
        <v>150000</v>
      </c>
      <c r="BQ317" s="184">
        <v>230000</v>
      </c>
      <c r="BR317" s="184">
        <v>195000</v>
      </c>
      <c r="BS317" s="186">
        <v>2695000</v>
      </c>
      <c r="BT317" s="184">
        <v>295000</v>
      </c>
      <c r="BU317" s="184">
        <v>185000</v>
      </c>
      <c r="BV317" s="184">
        <v>615000</v>
      </c>
      <c r="BW317" s="184">
        <v>90000</v>
      </c>
      <c r="BX317" s="186">
        <v>240000</v>
      </c>
      <c r="BY317" s="184">
        <v>500000</v>
      </c>
      <c r="BZ317" s="186">
        <v>70000</v>
      </c>
      <c r="CA317" s="186">
        <v>135000</v>
      </c>
      <c r="CB317" s="186">
        <v>45000</v>
      </c>
      <c r="CC317" s="184">
        <v>115000</v>
      </c>
      <c r="CD317" s="186">
        <v>185000</v>
      </c>
      <c r="CE317" s="184">
        <v>235000</v>
      </c>
      <c r="CF317" s="184">
        <v>295000</v>
      </c>
      <c r="CG317" s="184">
        <v>45000</v>
      </c>
      <c r="CH317" s="184">
        <v>140000</v>
      </c>
      <c r="CI317" s="186">
        <v>145000</v>
      </c>
      <c r="CJ317" s="184">
        <v>90000</v>
      </c>
      <c r="CK317" s="186">
        <v>390000</v>
      </c>
      <c r="CL317" s="184">
        <v>45000</v>
      </c>
      <c r="CM317" s="184">
        <v>90000</v>
      </c>
    </row>
    <row r="318" spans="1:91" ht="21" hidden="1">
      <c r="A318" s="120">
        <v>22</v>
      </c>
      <c r="B318" s="220" t="s">
        <v>1032</v>
      </c>
      <c r="C318" s="126" t="s">
        <v>599</v>
      </c>
      <c r="D318" s="184">
        <v>54873826</v>
      </c>
      <c r="E318" s="184">
        <v>6813081</v>
      </c>
      <c r="F318" s="184">
        <v>6282348.0499999998</v>
      </c>
      <c r="G318" s="184">
        <v>6104658</v>
      </c>
      <c r="H318" s="184">
        <v>5290553.5</v>
      </c>
      <c r="I318" s="184">
        <v>7806415.75</v>
      </c>
      <c r="J318" s="184">
        <v>10614717.5</v>
      </c>
      <c r="K318" s="184">
        <v>17113022.09</v>
      </c>
      <c r="L318" s="184">
        <v>8478010.5</v>
      </c>
      <c r="M318" s="184">
        <v>10550473.75</v>
      </c>
      <c r="N318" s="184">
        <v>22377651.940000001</v>
      </c>
      <c r="O318" s="184">
        <v>3793775</v>
      </c>
      <c r="P318" s="184">
        <v>46777620.82</v>
      </c>
      <c r="Q318" s="184">
        <v>8989553.3100000005</v>
      </c>
      <c r="R318" s="184">
        <v>15914946.050000001</v>
      </c>
      <c r="S318" s="184">
        <v>18937807.5</v>
      </c>
      <c r="T318" s="184">
        <v>8108816.4800000004</v>
      </c>
      <c r="U318" s="184">
        <v>9971653.5</v>
      </c>
      <c r="V318" s="184">
        <v>8196217.5</v>
      </c>
      <c r="W318" s="184">
        <v>5037278.97</v>
      </c>
      <c r="X318" s="184">
        <v>75539263.980000004</v>
      </c>
      <c r="Y318" s="184">
        <v>6656422.75</v>
      </c>
      <c r="Z318" s="184">
        <v>13648813.48</v>
      </c>
      <c r="AA318" s="184">
        <v>11795628.66</v>
      </c>
      <c r="AB318" s="184">
        <v>3499626.25</v>
      </c>
      <c r="AC318" s="184">
        <v>5377617.2999999998</v>
      </c>
      <c r="AD318" s="184">
        <v>7564771.5</v>
      </c>
      <c r="AE318" s="184">
        <v>20939075.120000001</v>
      </c>
      <c r="AF318" s="184">
        <v>9458226.75</v>
      </c>
      <c r="AG318" s="184">
        <v>6548596.5300000003</v>
      </c>
      <c r="AH318" s="184">
        <v>8976244.7899999991</v>
      </c>
      <c r="AI318" s="184">
        <v>8063129.1500000004</v>
      </c>
      <c r="AJ318" s="184"/>
      <c r="AK318" s="184">
        <v>6854448.75</v>
      </c>
      <c r="AL318" s="184">
        <v>170737187.94999999</v>
      </c>
      <c r="AM318" s="184">
        <v>7971455.5</v>
      </c>
      <c r="AN318" s="184">
        <v>6118555</v>
      </c>
      <c r="AO318" s="184">
        <v>11484009.01</v>
      </c>
      <c r="AP318" s="184">
        <v>19220731.100000001</v>
      </c>
      <c r="AQ318" s="184">
        <v>7125054.5</v>
      </c>
      <c r="AR318" s="184">
        <v>3421412.5</v>
      </c>
      <c r="AS318" s="184">
        <v>42240079.289999999</v>
      </c>
      <c r="AT318" s="184">
        <v>6936966</v>
      </c>
      <c r="AU318" s="184">
        <v>10821926.25</v>
      </c>
      <c r="AV318" s="184">
        <v>11323756.5</v>
      </c>
      <c r="AW318" s="184">
        <v>6037305</v>
      </c>
      <c r="AX318" s="184">
        <v>4367121.9400000004</v>
      </c>
      <c r="AY318" s="184">
        <v>5589825.75</v>
      </c>
      <c r="AZ318" s="184">
        <v>5507323.5</v>
      </c>
      <c r="BA318" s="184">
        <v>5923781.1699999999</v>
      </c>
      <c r="BB318" s="184">
        <v>35970965.75</v>
      </c>
      <c r="BC318" s="184">
        <v>6792372.5</v>
      </c>
      <c r="BD318" s="184">
        <v>109256389</v>
      </c>
      <c r="BE318" s="184">
        <v>22417051.800000001</v>
      </c>
      <c r="BF318" s="184">
        <v>7159532</v>
      </c>
      <c r="BG318" s="184">
        <v>9592487.5</v>
      </c>
      <c r="BH318" s="184">
        <v>53157682.5</v>
      </c>
      <c r="BI318" s="184">
        <v>5453950</v>
      </c>
      <c r="BJ318" s="184">
        <v>6406483</v>
      </c>
      <c r="BK318" s="184">
        <v>6416001</v>
      </c>
      <c r="BL318" s="184">
        <v>7138960</v>
      </c>
      <c r="BM318" s="184">
        <v>59551458.25</v>
      </c>
      <c r="BN318" s="184">
        <v>13801854</v>
      </c>
      <c r="BO318" s="184">
        <v>10799755</v>
      </c>
      <c r="BP318" s="184">
        <v>13810384.699999999</v>
      </c>
      <c r="BQ318" s="184">
        <v>8993934.1699999999</v>
      </c>
      <c r="BR318" s="184">
        <v>8746866.25</v>
      </c>
      <c r="BS318" s="186">
        <v>224999010</v>
      </c>
      <c r="BT318" s="184">
        <v>9622397.9499999993</v>
      </c>
      <c r="BU318" s="184">
        <v>7613527.25</v>
      </c>
      <c r="BV318" s="184">
        <v>47049116.380000003</v>
      </c>
      <c r="BW318" s="184">
        <v>1975462</v>
      </c>
      <c r="BX318" s="184">
        <v>7162452</v>
      </c>
      <c r="BY318" s="186">
        <v>27281837.449999999</v>
      </c>
      <c r="BZ318" s="184">
        <v>5039477.5</v>
      </c>
      <c r="CA318" s="184">
        <v>5490422</v>
      </c>
      <c r="CB318" s="184">
        <v>6671616.5700000003</v>
      </c>
      <c r="CC318" s="184">
        <v>9242363</v>
      </c>
      <c r="CD318" s="184">
        <v>18943771.25</v>
      </c>
      <c r="CE318" s="184">
        <v>10184948.75</v>
      </c>
      <c r="CF318" s="184">
        <v>16440617.25</v>
      </c>
      <c r="CG318" s="184">
        <v>7155569.5</v>
      </c>
      <c r="CH318" s="184">
        <v>5048818</v>
      </c>
      <c r="CI318" s="184">
        <v>7985797</v>
      </c>
      <c r="CJ318" s="184">
        <v>4466838.75</v>
      </c>
      <c r="CK318" s="184">
        <v>30223074</v>
      </c>
      <c r="CL318" s="184">
        <v>5470950</v>
      </c>
      <c r="CM318" s="184">
        <v>3810173.75</v>
      </c>
    </row>
    <row r="319" spans="1:91" ht="21" hidden="1">
      <c r="A319" s="120">
        <v>22</v>
      </c>
      <c r="B319" s="220" t="s">
        <v>1033</v>
      </c>
      <c r="C319" s="126" t="s">
        <v>600</v>
      </c>
      <c r="D319" s="184">
        <v>5701252.5</v>
      </c>
      <c r="E319" s="184">
        <v>752775</v>
      </c>
      <c r="F319" s="184">
        <v>2031832.5</v>
      </c>
      <c r="G319" s="184">
        <v>910530</v>
      </c>
      <c r="H319" s="184">
        <v>109700</v>
      </c>
      <c r="I319" s="184">
        <v>405589</v>
      </c>
      <c r="J319" s="184">
        <v>537440</v>
      </c>
      <c r="K319" s="184">
        <v>339370</v>
      </c>
      <c r="L319" s="184">
        <v>600561.25</v>
      </c>
      <c r="M319" s="184">
        <v>1410618.09</v>
      </c>
      <c r="N319" s="184">
        <v>487855</v>
      </c>
      <c r="O319" s="184">
        <v>63920</v>
      </c>
      <c r="P319" s="184">
        <v>5455635.8899999997</v>
      </c>
      <c r="Q319" s="184">
        <v>705780</v>
      </c>
      <c r="R319" s="184">
        <v>2219477.0699999998</v>
      </c>
      <c r="S319" s="184">
        <v>1826523.77</v>
      </c>
      <c r="T319" s="184">
        <v>908322.5</v>
      </c>
      <c r="U319" s="184">
        <v>716727</v>
      </c>
      <c r="V319" s="184">
        <v>684063</v>
      </c>
      <c r="W319" s="184">
        <v>292562.5</v>
      </c>
      <c r="X319" s="184">
        <v>4820335</v>
      </c>
      <c r="Y319" s="184">
        <v>1152508.1399999999</v>
      </c>
      <c r="Z319" s="184">
        <v>1789802.5</v>
      </c>
      <c r="AA319" s="184">
        <v>235200</v>
      </c>
      <c r="AB319" s="184">
        <v>657803.75</v>
      </c>
      <c r="AC319" s="184">
        <v>59220</v>
      </c>
      <c r="AD319" s="184">
        <v>796351</v>
      </c>
      <c r="AE319" s="184">
        <v>858211</v>
      </c>
      <c r="AF319" s="184"/>
      <c r="AG319" s="184">
        <v>252920</v>
      </c>
      <c r="AH319" s="184">
        <v>3078699</v>
      </c>
      <c r="AI319" s="184">
        <v>304187</v>
      </c>
      <c r="AJ319" s="184">
        <v>1265652.5</v>
      </c>
      <c r="AK319" s="184">
        <v>994012.39</v>
      </c>
      <c r="AL319" s="184">
        <v>1093125</v>
      </c>
      <c r="AM319" s="184">
        <v>1739393.25</v>
      </c>
      <c r="AN319" s="184">
        <v>572000</v>
      </c>
      <c r="AO319" s="184">
        <v>3056932.01</v>
      </c>
      <c r="AP319" s="184"/>
      <c r="AQ319" s="184"/>
      <c r="AR319" s="184">
        <v>480942</v>
      </c>
      <c r="AS319" s="184">
        <v>2657471.4300000002</v>
      </c>
      <c r="AT319" s="184">
        <v>1094498.75</v>
      </c>
      <c r="AU319" s="184">
        <v>2435918.5</v>
      </c>
      <c r="AV319" s="184"/>
      <c r="AW319" s="184">
        <v>229955</v>
      </c>
      <c r="AX319" s="184">
        <v>722996.89</v>
      </c>
      <c r="AY319" s="184">
        <v>262585</v>
      </c>
      <c r="AZ319" s="184">
        <v>470362.5</v>
      </c>
      <c r="BA319" s="184">
        <v>1008176.25</v>
      </c>
      <c r="BB319" s="184">
        <v>1955051.75</v>
      </c>
      <c r="BC319" s="184">
        <v>340560</v>
      </c>
      <c r="BD319" s="184">
        <v>8576228</v>
      </c>
      <c r="BE319" s="184">
        <v>1918954</v>
      </c>
      <c r="BF319" s="184">
        <v>322999</v>
      </c>
      <c r="BG319" s="184">
        <v>907522.5</v>
      </c>
      <c r="BH319" s="184">
        <v>3694857.06</v>
      </c>
      <c r="BI319" s="184">
        <v>238810</v>
      </c>
      <c r="BJ319" s="184">
        <v>1032800</v>
      </c>
      <c r="BK319" s="184">
        <v>903200</v>
      </c>
      <c r="BL319" s="184">
        <v>646052</v>
      </c>
      <c r="BM319" s="184">
        <v>9409435</v>
      </c>
      <c r="BN319" s="184">
        <v>3011838</v>
      </c>
      <c r="BO319" s="184">
        <v>622867</v>
      </c>
      <c r="BP319" s="184">
        <v>2905823</v>
      </c>
      <c r="BQ319" s="184">
        <v>1001317.5</v>
      </c>
      <c r="BR319" s="184">
        <v>591980</v>
      </c>
      <c r="BS319" s="186">
        <v>43029187.18</v>
      </c>
      <c r="BT319" s="184">
        <v>690011.23</v>
      </c>
      <c r="BU319" s="184">
        <v>593490</v>
      </c>
      <c r="BV319" s="184">
        <v>3702696</v>
      </c>
      <c r="BW319" s="184">
        <v>284152</v>
      </c>
      <c r="BX319" s="184">
        <v>657732.42000000004</v>
      </c>
      <c r="BY319" s="184">
        <v>3399412.5</v>
      </c>
      <c r="BZ319" s="184">
        <v>951095</v>
      </c>
      <c r="CA319" s="184">
        <v>692230</v>
      </c>
      <c r="CB319" s="184"/>
      <c r="CC319" s="184">
        <v>1255450</v>
      </c>
      <c r="CD319" s="184">
        <v>1636610.25</v>
      </c>
      <c r="CE319" s="184">
        <v>1986983.25</v>
      </c>
      <c r="CF319" s="184">
        <v>2746467.63</v>
      </c>
      <c r="CG319" s="184">
        <v>351568</v>
      </c>
      <c r="CH319" s="184">
        <v>675396</v>
      </c>
      <c r="CI319" s="184">
        <v>1282448</v>
      </c>
      <c r="CJ319" s="184">
        <v>1103033.06</v>
      </c>
      <c r="CK319" s="184">
        <v>991030</v>
      </c>
      <c r="CL319" s="184">
        <v>809607.5</v>
      </c>
      <c r="CM319" s="184">
        <v>412626.25</v>
      </c>
    </row>
    <row r="320" spans="1:91" ht="21" hidden="1">
      <c r="A320" s="120">
        <v>22</v>
      </c>
      <c r="B320" s="220" t="s">
        <v>1034</v>
      </c>
      <c r="C320" s="126" t="s">
        <v>601</v>
      </c>
      <c r="D320" s="184">
        <v>3107236.38</v>
      </c>
      <c r="E320" s="184"/>
      <c r="F320" s="184"/>
      <c r="G320" s="184"/>
      <c r="H320" s="184"/>
      <c r="I320" s="184"/>
      <c r="J320" s="184"/>
      <c r="K320" s="184"/>
      <c r="L320" s="184"/>
      <c r="M320" s="184"/>
      <c r="N320" s="184">
        <v>383120</v>
      </c>
      <c r="O320" s="184"/>
      <c r="P320" s="184">
        <v>2473625</v>
      </c>
      <c r="Q320" s="184"/>
      <c r="R320" s="184"/>
      <c r="S320" s="184"/>
      <c r="T320" s="184"/>
      <c r="U320" s="184"/>
      <c r="V320" s="184"/>
      <c r="W320" s="184"/>
      <c r="X320" s="184"/>
      <c r="Y320" s="184"/>
      <c r="Z320" s="184"/>
      <c r="AA320" s="184"/>
      <c r="AB320" s="184"/>
      <c r="AC320" s="184"/>
      <c r="AD320" s="184"/>
      <c r="AE320" s="184">
        <v>200022.5</v>
      </c>
      <c r="AF320" s="184"/>
      <c r="AG320" s="184"/>
      <c r="AH320" s="184"/>
      <c r="AI320" s="184"/>
      <c r="AJ320" s="184"/>
      <c r="AK320" s="184"/>
      <c r="AL320" s="184">
        <v>749510.39</v>
      </c>
      <c r="AM320" s="184"/>
      <c r="AN320" s="184"/>
      <c r="AO320" s="184">
        <v>52800</v>
      </c>
      <c r="AP320" s="184"/>
      <c r="AQ320" s="184"/>
      <c r="AR320" s="184"/>
      <c r="AS320" s="184">
        <v>532843.38</v>
      </c>
      <c r="AT320" s="184"/>
      <c r="AU320" s="184"/>
      <c r="AV320" s="184"/>
      <c r="AW320" s="184"/>
      <c r="AX320" s="184"/>
      <c r="AY320" s="184"/>
      <c r="AZ320" s="184"/>
      <c r="BA320" s="184"/>
      <c r="BB320" s="184"/>
      <c r="BC320" s="184"/>
      <c r="BD320" s="184"/>
      <c r="BE320" s="184"/>
      <c r="BF320" s="184"/>
      <c r="BG320" s="184"/>
      <c r="BH320" s="184">
        <v>7753479.5</v>
      </c>
      <c r="BI320" s="184"/>
      <c r="BJ320" s="184"/>
      <c r="BK320" s="184"/>
      <c r="BL320" s="184"/>
      <c r="BM320" s="184">
        <v>1246241</v>
      </c>
      <c r="BN320" s="184"/>
      <c r="BO320" s="184"/>
      <c r="BP320" s="184"/>
      <c r="BQ320" s="184"/>
      <c r="BR320" s="184"/>
      <c r="BS320" s="184">
        <v>34815572.509999998</v>
      </c>
      <c r="BT320" s="184"/>
      <c r="BU320" s="184"/>
      <c r="BV320" s="184"/>
      <c r="BW320" s="184"/>
      <c r="BX320" s="184"/>
      <c r="BY320" s="184"/>
      <c r="BZ320" s="184"/>
      <c r="CA320" s="184"/>
      <c r="CB320" s="184"/>
      <c r="CC320" s="184"/>
      <c r="CD320" s="184"/>
      <c r="CE320" s="184"/>
      <c r="CF320" s="184"/>
      <c r="CG320" s="184"/>
      <c r="CH320" s="184"/>
      <c r="CI320" s="184"/>
      <c r="CJ320" s="184"/>
      <c r="CK320" s="184"/>
      <c r="CL320" s="184"/>
      <c r="CM320" s="184"/>
    </row>
    <row r="321" spans="1:91" ht="21" hidden="1">
      <c r="A321" s="120">
        <v>22</v>
      </c>
      <c r="B321" s="220" t="s">
        <v>1035</v>
      </c>
      <c r="C321" s="126" t="s">
        <v>602</v>
      </c>
      <c r="D321" s="184">
        <v>58000</v>
      </c>
      <c r="E321" s="184"/>
      <c r="F321" s="184">
        <v>8400</v>
      </c>
      <c r="G321" s="184">
        <v>34350</v>
      </c>
      <c r="H321" s="184">
        <v>3150</v>
      </c>
      <c r="I321" s="184"/>
      <c r="J321" s="184"/>
      <c r="K321" s="184"/>
      <c r="L321" s="184">
        <v>24150</v>
      </c>
      <c r="M321" s="184">
        <v>6300</v>
      </c>
      <c r="N321" s="184"/>
      <c r="O321" s="184"/>
      <c r="P321" s="184">
        <v>47000</v>
      </c>
      <c r="Q321" s="184"/>
      <c r="R321" s="184">
        <v>18000</v>
      </c>
      <c r="S321" s="184">
        <v>19050</v>
      </c>
      <c r="T321" s="184">
        <v>9450</v>
      </c>
      <c r="U321" s="184">
        <v>11700</v>
      </c>
      <c r="V321" s="184">
        <v>6750</v>
      </c>
      <c r="W321" s="184">
        <v>3150</v>
      </c>
      <c r="X321" s="184">
        <v>91000</v>
      </c>
      <c r="Y321" s="184"/>
      <c r="Z321" s="184"/>
      <c r="AA321" s="184"/>
      <c r="AB321" s="184"/>
      <c r="AC321" s="184">
        <v>10500</v>
      </c>
      <c r="AD321" s="184"/>
      <c r="AE321" s="184">
        <v>19200</v>
      </c>
      <c r="AF321" s="184">
        <v>7200</v>
      </c>
      <c r="AG321" s="184"/>
      <c r="AH321" s="184">
        <v>13950</v>
      </c>
      <c r="AI321" s="184">
        <v>34050</v>
      </c>
      <c r="AJ321" s="184">
        <v>3600</v>
      </c>
      <c r="AK321" s="184"/>
      <c r="AL321" s="184">
        <v>131200</v>
      </c>
      <c r="AM321" s="184">
        <v>15900</v>
      </c>
      <c r="AN321" s="184">
        <v>5550</v>
      </c>
      <c r="AO321" s="184">
        <v>16800</v>
      </c>
      <c r="AP321" s="184"/>
      <c r="AQ321" s="184">
        <v>11400</v>
      </c>
      <c r="AR321" s="184">
        <v>4800</v>
      </c>
      <c r="AS321" s="184">
        <v>32000</v>
      </c>
      <c r="AT321" s="184">
        <v>9150</v>
      </c>
      <c r="AU321" s="184">
        <v>39150</v>
      </c>
      <c r="AV321" s="184">
        <v>34200</v>
      </c>
      <c r="AW321" s="184"/>
      <c r="AX321" s="184">
        <v>9900</v>
      </c>
      <c r="AY321" s="184">
        <v>9600</v>
      </c>
      <c r="AZ321" s="184">
        <v>27300</v>
      </c>
      <c r="BA321" s="184"/>
      <c r="BB321" s="184">
        <v>23850</v>
      </c>
      <c r="BC321" s="184">
        <v>10350</v>
      </c>
      <c r="BD321" s="184">
        <v>52800</v>
      </c>
      <c r="BE321" s="184">
        <v>3600</v>
      </c>
      <c r="BF321" s="184">
        <v>13200</v>
      </c>
      <c r="BG321" s="184"/>
      <c r="BH321" s="184"/>
      <c r="BI321" s="184">
        <v>5550</v>
      </c>
      <c r="BJ321" s="184"/>
      <c r="BK321" s="184">
        <v>15150</v>
      </c>
      <c r="BL321" s="184">
        <v>18300</v>
      </c>
      <c r="BM321" s="184">
        <v>79000</v>
      </c>
      <c r="BN321" s="184">
        <v>28600</v>
      </c>
      <c r="BO321" s="184">
        <v>22900</v>
      </c>
      <c r="BP321" s="184">
        <v>17800</v>
      </c>
      <c r="BQ321" s="184">
        <v>43550</v>
      </c>
      <c r="BR321" s="184">
        <v>6150</v>
      </c>
      <c r="BS321" s="186">
        <v>503000</v>
      </c>
      <c r="BT321" s="186"/>
      <c r="BU321" s="184"/>
      <c r="BV321" s="186">
        <v>28000</v>
      </c>
      <c r="BW321" s="184"/>
      <c r="BX321" s="186">
        <v>1500</v>
      </c>
      <c r="BY321" s="186"/>
      <c r="BZ321" s="186"/>
      <c r="CA321" s="186"/>
      <c r="CB321" s="186"/>
      <c r="CC321" s="186">
        <v>3000</v>
      </c>
      <c r="CD321" s="186">
        <v>55200</v>
      </c>
      <c r="CE321" s="186"/>
      <c r="CF321" s="186"/>
      <c r="CG321" s="186">
        <v>12000</v>
      </c>
      <c r="CH321" s="184">
        <v>8700</v>
      </c>
      <c r="CI321" s="186"/>
      <c r="CJ321" s="184"/>
      <c r="CK321" s="186"/>
      <c r="CL321" s="186"/>
      <c r="CM321" s="186"/>
    </row>
    <row r="322" spans="1:91" ht="21" hidden="1">
      <c r="A322" s="120">
        <v>22</v>
      </c>
      <c r="B322" s="220" t="s">
        <v>1036</v>
      </c>
      <c r="C322" s="126" t="s">
        <v>603</v>
      </c>
      <c r="D322" s="184"/>
      <c r="E322" s="184">
        <v>18000</v>
      </c>
      <c r="F322" s="184"/>
      <c r="G322" s="184"/>
      <c r="H322" s="184">
        <v>2400</v>
      </c>
      <c r="I322" s="184"/>
      <c r="J322" s="184">
        <v>24800</v>
      </c>
      <c r="K322" s="184">
        <v>55500</v>
      </c>
      <c r="L322" s="184"/>
      <c r="M322" s="184">
        <v>10650</v>
      </c>
      <c r="N322" s="184">
        <v>63150</v>
      </c>
      <c r="O322" s="184">
        <v>4800</v>
      </c>
      <c r="P322" s="184">
        <v>40000</v>
      </c>
      <c r="Q322" s="184">
        <v>2400</v>
      </c>
      <c r="R322" s="184">
        <v>8250</v>
      </c>
      <c r="S322" s="184">
        <v>46950</v>
      </c>
      <c r="T322" s="184">
        <v>1200</v>
      </c>
      <c r="U322" s="184">
        <v>22650</v>
      </c>
      <c r="V322" s="184">
        <v>2400</v>
      </c>
      <c r="W322" s="184"/>
      <c r="X322" s="184">
        <v>438425</v>
      </c>
      <c r="Y322" s="184">
        <v>7050</v>
      </c>
      <c r="Z322" s="184">
        <v>7200</v>
      </c>
      <c r="AA322" s="184">
        <v>21600</v>
      </c>
      <c r="AB322" s="184">
        <v>6300</v>
      </c>
      <c r="AC322" s="184"/>
      <c r="AD322" s="184">
        <v>15900</v>
      </c>
      <c r="AE322" s="184"/>
      <c r="AF322" s="184">
        <v>8400</v>
      </c>
      <c r="AG322" s="184"/>
      <c r="AH322" s="184"/>
      <c r="AI322" s="184"/>
      <c r="AJ322" s="184">
        <v>3600</v>
      </c>
      <c r="AK322" s="184">
        <v>8700</v>
      </c>
      <c r="AL322" s="184">
        <v>292600</v>
      </c>
      <c r="AM322" s="184">
        <v>8400</v>
      </c>
      <c r="AN322" s="184">
        <v>6000</v>
      </c>
      <c r="AO322" s="184">
        <v>4500</v>
      </c>
      <c r="AP322" s="184"/>
      <c r="AQ322" s="184"/>
      <c r="AR322" s="184">
        <v>11850</v>
      </c>
      <c r="AS322" s="184">
        <v>30400</v>
      </c>
      <c r="AT322" s="184">
        <v>2400</v>
      </c>
      <c r="AU322" s="184"/>
      <c r="AV322" s="184">
        <v>10800</v>
      </c>
      <c r="AW322" s="184">
        <v>2400</v>
      </c>
      <c r="AX322" s="184">
        <v>2400</v>
      </c>
      <c r="AY322" s="184">
        <v>3600</v>
      </c>
      <c r="AZ322" s="184"/>
      <c r="BA322" s="184">
        <v>30000</v>
      </c>
      <c r="BB322" s="184"/>
      <c r="BC322" s="184"/>
      <c r="BD322" s="184"/>
      <c r="BE322" s="184">
        <v>92700</v>
      </c>
      <c r="BF322" s="184">
        <v>4800</v>
      </c>
      <c r="BG322" s="184">
        <v>17700</v>
      </c>
      <c r="BH322" s="184"/>
      <c r="BI322" s="184"/>
      <c r="BJ322" s="184">
        <v>2400</v>
      </c>
      <c r="BK322" s="184">
        <v>10350</v>
      </c>
      <c r="BL322" s="184"/>
      <c r="BM322" s="184"/>
      <c r="BN322" s="184">
        <v>21950</v>
      </c>
      <c r="BO322" s="184">
        <v>30950</v>
      </c>
      <c r="BP322" s="184">
        <v>50750</v>
      </c>
      <c r="BQ322" s="184">
        <v>18550</v>
      </c>
      <c r="BR322" s="184">
        <v>17250</v>
      </c>
      <c r="BS322" s="186">
        <v>51550</v>
      </c>
      <c r="BT322" s="184">
        <v>12960</v>
      </c>
      <c r="BU322" s="184">
        <v>30900</v>
      </c>
      <c r="BV322" s="184">
        <v>43600</v>
      </c>
      <c r="BW322" s="184"/>
      <c r="BX322" s="184">
        <v>10650</v>
      </c>
      <c r="BY322" s="184">
        <v>59100</v>
      </c>
      <c r="BZ322" s="184"/>
      <c r="CA322" s="184">
        <v>37350</v>
      </c>
      <c r="CB322" s="184">
        <v>2250</v>
      </c>
      <c r="CC322" s="184"/>
      <c r="CD322" s="184">
        <v>4800</v>
      </c>
      <c r="CE322" s="184"/>
      <c r="CF322" s="184"/>
      <c r="CG322" s="184"/>
      <c r="CH322" s="184"/>
      <c r="CI322" s="184">
        <v>3600</v>
      </c>
      <c r="CJ322" s="184"/>
      <c r="CK322" s="184">
        <v>28500</v>
      </c>
      <c r="CL322" s="184"/>
      <c r="CM322" s="186"/>
    </row>
    <row r="323" spans="1:91" ht="21" hidden="1">
      <c r="A323" s="120">
        <v>22</v>
      </c>
      <c r="B323" s="220" t="s">
        <v>1037</v>
      </c>
      <c r="C323" s="126" t="s">
        <v>604</v>
      </c>
      <c r="D323" s="184">
        <v>580000</v>
      </c>
      <c r="E323" s="184">
        <v>534390</v>
      </c>
      <c r="F323" s="184">
        <v>45000</v>
      </c>
      <c r="G323" s="184">
        <v>85000</v>
      </c>
      <c r="H323" s="184"/>
      <c r="I323" s="184"/>
      <c r="J323" s="184">
        <v>8000</v>
      </c>
      <c r="K323" s="184">
        <v>215000</v>
      </c>
      <c r="L323" s="184">
        <v>180000</v>
      </c>
      <c r="M323" s="184">
        <v>225000</v>
      </c>
      <c r="N323" s="184">
        <v>125000</v>
      </c>
      <c r="O323" s="184"/>
      <c r="P323" s="184">
        <v>2366300</v>
      </c>
      <c r="Q323" s="184">
        <v>40000</v>
      </c>
      <c r="R323" s="184">
        <v>140000</v>
      </c>
      <c r="S323" s="184">
        <v>170000</v>
      </c>
      <c r="T323" s="184">
        <v>90000</v>
      </c>
      <c r="U323" s="184"/>
      <c r="V323" s="184">
        <v>55000</v>
      </c>
      <c r="W323" s="184"/>
      <c r="X323" s="184">
        <v>2690000</v>
      </c>
      <c r="Y323" s="184">
        <v>45000</v>
      </c>
      <c r="Z323" s="184">
        <v>90000</v>
      </c>
      <c r="AA323" s="184">
        <v>90000</v>
      </c>
      <c r="AB323" s="184">
        <v>45000</v>
      </c>
      <c r="AC323" s="184">
        <v>90000</v>
      </c>
      <c r="AD323" s="184">
        <v>90000</v>
      </c>
      <c r="AE323" s="184">
        <v>435000</v>
      </c>
      <c r="AF323" s="184">
        <v>90000</v>
      </c>
      <c r="AG323" s="184">
        <v>45000</v>
      </c>
      <c r="AH323" s="184">
        <v>45000</v>
      </c>
      <c r="AI323" s="184"/>
      <c r="AJ323" s="184">
        <v>90000</v>
      </c>
      <c r="AK323" s="184">
        <v>45000</v>
      </c>
      <c r="AL323" s="184">
        <v>610000</v>
      </c>
      <c r="AM323" s="184">
        <v>90000</v>
      </c>
      <c r="AN323" s="184"/>
      <c r="AO323" s="184"/>
      <c r="AP323" s="184">
        <v>45000</v>
      </c>
      <c r="AQ323" s="184"/>
      <c r="AR323" s="184">
        <v>45000</v>
      </c>
      <c r="AS323" s="184">
        <v>225000</v>
      </c>
      <c r="AT323" s="184">
        <v>54360</v>
      </c>
      <c r="AU323" s="184"/>
      <c r="AV323" s="184">
        <v>45000</v>
      </c>
      <c r="AW323" s="184">
        <v>45000</v>
      </c>
      <c r="AX323" s="184">
        <v>5000</v>
      </c>
      <c r="AY323" s="184">
        <v>60000</v>
      </c>
      <c r="AZ323" s="184">
        <v>90000</v>
      </c>
      <c r="BA323" s="184">
        <v>90000</v>
      </c>
      <c r="BB323" s="184"/>
      <c r="BC323" s="184"/>
      <c r="BD323" s="184">
        <v>50000</v>
      </c>
      <c r="BE323" s="184"/>
      <c r="BF323" s="184"/>
      <c r="BG323" s="184"/>
      <c r="BH323" s="184">
        <v>180000</v>
      </c>
      <c r="BI323" s="184"/>
      <c r="BJ323" s="184"/>
      <c r="BK323" s="184"/>
      <c r="BL323" s="184"/>
      <c r="BM323" s="184">
        <v>395000</v>
      </c>
      <c r="BN323" s="184">
        <v>30000</v>
      </c>
      <c r="BO323" s="184"/>
      <c r="BP323" s="184"/>
      <c r="BQ323" s="184">
        <v>10000</v>
      </c>
      <c r="BR323" s="184">
        <v>40000</v>
      </c>
      <c r="BS323" s="186">
        <v>2676215.06</v>
      </c>
      <c r="BT323" s="184"/>
      <c r="BU323" s="184"/>
      <c r="BV323" s="184"/>
      <c r="BW323" s="184"/>
      <c r="BX323" s="184"/>
      <c r="BY323" s="184">
        <v>225000</v>
      </c>
      <c r="BZ323" s="184"/>
      <c r="CA323" s="184"/>
      <c r="CB323" s="184"/>
      <c r="CC323" s="184">
        <v>35000</v>
      </c>
      <c r="CD323" s="184">
        <v>165000</v>
      </c>
      <c r="CE323" s="184"/>
      <c r="CF323" s="184"/>
      <c r="CG323" s="184"/>
      <c r="CH323" s="184"/>
      <c r="CI323" s="184"/>
      <c r="CJ323" s="184"/>
      <c r="CK323" s="184"/>
      <c r="CL323" s="184"/>
      <c r="CM323" s="184"/>
    </row>
    <row r="324" spans="1:91" ht="21" hidden="1">
      <c r="A324" s="120">
        <v>22</v>
      </c>
      <c r="B324" s="220" t="s">
        <v>1038</v>
      </c>
      <c r="C324" s="126" t="s">
        <v>605</v>
      </c>
      <c r="D324" s="184"/>
      <c r="E324" s="184"/>
      <c r="F324" s="184">
        <v>582331.25</v>
      </c>
      <c r="G324" s="184">
        <v>353000</v>
      </c>
      <c r="H324" s="184">
        <v>45000</v>
      </c>
      <c r="I324" s="184"/>
      <c r="J324" s="184">
        <v>1847077.5</v>
      </c>
      <c r="K324" s="184">
        <v>1245118.5</v>
      </c>
      <c r="L324" s="184"/>
      <c r="M324" s="184">
        <v>883355</v>
      </c>
      <c r="N324" s="184"/>
      <c r="O324" s="184">
        <v>45000</v>
      </c>
      <c r="P324" s="184">
        <v>662101.86</v>
      </c>
      <c r="Q324" s="184">
        <v>364350</v>
      </c>
      <c r="R324" s="184"/>
      <c r="S324" s="184"/>
      <c r="T324" s="184">
        <v>200290</v>
      </c>
      <c r="U324" s="184"/>
      <c r="V324" s="184"/>
      <c r="W324" s="184"/>
      <c r="X324" s="184"/>
      <c r="Y324" s="184">
        <v>471661.28</v>
      </c>
      <c r="Z324" s="184">
        <v>617407.5</v>
      </c>
      <c r="AA324" s="184">
        <v>538380</v>
      </c>
      <c r="AB324" s="184">
        <v>331355</v>
      </c>
      <c r="AC324" s="184">
        <v>313600</v>
      </c>
      <c r="AD324" s="184"/>
      <c r="AE324" s="184">
        <v>517005</v>
      </c>
      <c r="AF324" s="184">
        <v>420611.5</v>
      </c>
      <c r="AG324" s="184">
        <v>382652.5</v>
      </c>
      <c r="AH324" s="184">
        <v>1076710</v>
      </c>
      <c r="AI324" s="184">
        <v>168315</v>
      </c>
      <c r="AJ324" s="184"/>
      <c r="AK324" s="184">
        <v>355820</v>
      </c>
      <c r="AL324" s="184">
        <v>18675</v>
      </c>
      <c r="AM324" s="184">
        <v>389570</v>
      </c>
      <c r="AN324" s="184">
        <v>233543.75</v>
      </c>
      <c r="AO324" s="184">
        <v>284265</v>
      </c>
      <c r="AP324" s="184">
        <v>550105</v>
      </c>
      <c r="AQ324" s="184">
        <v>247305</v>
      </c>
      <c r="AR324" s="184">
        <v>224690</v>
      </c>
      <c r="AS324" s="184"/>
      <c r="AT324" s="184">
        <v>359598.75</v>
      </c>
      <c r="AU324" s="184"/>
      <c r="AV324" s="184">
        <v>306820</v>
      </c>
      <c r="AW324" s="184">
        <v>329670</v>
      </c>
      <c r="AX324" s="184"/>
      <c r="AY324" s="184"/>
      <c r="AZ324" s="184">
        <v>379635</v>
      </c>
      <c r="BA324" s="184">
        <v>170090</v>
      </c>
      <c r="BB324" s="184">
        <v>817987.5</v>
      </c>
      <c r="BC324" s="184">
        <v>198230</v>
      </c>
      <c r="BD324" s="184">
        <v>1160674</v>
      </c>
      <c r="BE324" s="184">
        <v>405710</v>
      </c>
      <c r="BF324" s="184">
        <v>355000</v>
      </c>
      <c r="BG324" s="184"/>
      <c r="BH324" s="184">
        <v>26950</v>
      </c>
      <c r="BI324" s="184"/>
      <c r="BJ324" s="184"/>
      <c r="BK324" s="184"/>
      <c r="BL324" s="184"/>
      <c r="BM324" s="184"/>
      <c r="BN324" s="184"/>
      <c r="BO324" s="184"/>
      <c r="BP324" s="184">
        <v>188300</v>
      </c>
      <c r="BQ324" s="184">
        <v>150730</v>
      </c>
      <c r="BR324" s="184"/>
      <c r="BS324" s="186"/>
      <c r="BT324" s="186">
        <v>281007.51</v>
      </c>
      <c r="BU324" s="184"/>
      <c r="BV324" s="184">
        <v>818371.5</v>
      </c>
      <c r="BW324" s="186"/>
      <c r="BX324" s="184"/>
      <c r="BY324" s="184"/>
      <c r="BZ324" s="186">
        <v>17280</v>
      </c>
      <c r="CA324" s="184">
        <v>498721</v>
      </c>
      <c r="CB324" s="184">
        <v>667516.25</v>
      </c>
      <c r="CC324" s="184">
        <v>1381904</v>
      </c>
      <c r="CD324" s="184"/>
      <c r="CE324" s="184">
        <v>430755</v>
      </c>
      <c r="CF324" s="184">
        <v>264635</v>
      </c>
      <c r="CG324" s="184">
        <v>383441.25</v>
      </c>
      <c r="CH324" s="184">
        <v>341555</v>
      </c>
      <c r="CI324" s="184"/>
      <c r="CJ324" s="184">
        <v>27255</v>
      </c>
      <c r="CK324" s="184">
        <v>667800</v>
      </c>
      <c r="CL324" s="184">
        <v>1200</v>
      </c>
      <c r="CM324" s="184"/>
    </row>
    <row r="325" spans="1:91" ht="21" hidden="1">
      <c r="A325" s="120">
        <v>22</v>
      </c>
      <c r="B325" s="220" t="s">
        <v>1039</v>
      </c>
      <c r="C325" s="126" t="s">
        <v>606</v>
      </c>
      <c r="D325" s="184"/>
      <c r="E325" s="184">
        <v>1891700</v>
      </c>
      <c r="F325" s="184">
        <v>568800</v>
      </c>
      <c r="G325" s="184">
        <v>1507674</v>
      </c>
      <c r="H325" s="184">
        <v>636066</v>
      </c>
      <c r="I325" s="184">
        <v>1064723</v>
      </c>
      <c r="J325" s="184">
        <v>4024006</v>
      </c>
      <c r="K325" s="184">
        <v>3204100</v>
      </c>
      <c r="L325" s="184">
        <v>1786800</v>
      </c>
      <c r="M325" s="184">
        <v>1226503</v>
      </c>
      <c r="N325" s="184">
        <v>1936900</v>
      </c>
      <c r="O325" s="184">
        <v>861500</v>
      </c>
      <c r="P325" s="184">
        <v>4514480.4000000004</v>
      </c>
      <c r="Q325" s="184">
        <v>1456600</v>
      </c>
      <c r="R325" s="184">
        <v>2169700</v>
      </c>
      <c r="S325" s="184">
        <v>4186700</v>
      </c>
      <c r="T325" s="184"/>
      <c r="U325" s="184">
        <v>1736000</v>
      </c>
      <c r="V325" s="184">
        <v>1144000</v>
      </c>
      <c r="W325" s="184">
        <v>1025500</v>
      </c>
      <c r="X325" s="184"/>
      <c r="Y325" s="184">
        <v>487535</v>
      </c>
      <c r="Z325" s="184">
        <v>1080000</v>
      </c>
      <c r="AA325" s="184">
        <v>2204952</v>
      </c>
      <c r="AB325" s="184">
        <v>1296827</v>
      </c>
      <c r="AC325" s="184">
        <v>1022356</v>
      </c>
      <c r="AD325" s="184">
        <v>1237041</v>
      </c>
      <c r="AE325" s="184">
        <v>4309002</v>
      </c>
      <c r="AF325" s="184">
        <v>1115694</v>
      </c>
      <c r="AG325" s="184">
        <v>1244424</v>
      </c>
      <c r="AH325" s="184">
        <v>2023744</v>
      </c>
      <c r="AI325" s="184">
        <v>3182204</v>
      </c>
      <c r="AJ325" s="184">
        <v>913288</v>
      </c>
      <c r="AK325" s="184">
        <v>533900</v>
      </c>
      <c r="AL325" s="184"/>
      <c r="AM325" s="184">
        <v>971270</v>
      </c>
      <c r="AN325" s="184">
        <v>853281</v>
      </c>
      <c r="AO325" s="184">
        <v>1766937</v>
      </c>
      <c r="AP325" s="184">
        <v>1721532</v>
      </c>
      <c r="AQ325" s="184">
        <v>1112600</v>
      </c>
      <c r="AR325" s="184">
        <v>529983</v>
      </c>
      <c r="AS325" s="184">
        <v>2919451</v>
      </c>
      <c r="AT325" s="184">
        <v>886303</v>
      </c>
      <c r="AU325" s="184"/>
      <c r="AV325" s="184">
        <v>1878031</v>
      </c>
      <c r="AW325" s="184"/>
      <c r="AX325" s="184">
        <v>585120</v>
      </c>
      <c r="AY325" s="184">
        <v>842362</v>
      </c>
      <c r="AZ325" s="184">
        <v>993102</v>
      </c>
      <c r="BA325" s="184">
        <v>793903</v>
      </c>
      <c r="BB325" s="184">
        <v>3161201</v>
      </c>
      <c r="BC325" s="184">
        <v>444846</v>
      </c>
      <c r="BD325" s="184"/>
      <c r="BE325" s="184"/>
      <c r="BF325" s="184">
        <v>570200</v>
      </c>
      <c r="BG325" s="184">
        <v>2470500</v>
      </c>
      <c r="BH325" s="184">
        <v>4244000</v>
      </c>
      <c r="BI325" s="184"/>
      <c r="BJ325" s="184">
        <v>508600</v>
      </c>
      <c r="BK325" s="184">
        <v>2005400</v>
      </c>
      <c r="BL325" s="184">
        <v>973200</v>
      </c>
      <c r="BM325" s="184"/>
      <c r="BN325" s="184">
        <v>1171630</v>
      </c>
      <c r="BO325" s="184">
        <v>1133800</v>
      </c>
      <c r="BP325" s="184">
        <v>1642200</v>
      </c>
      <c r="BQ325" s="184">
        <v>1478530</v>
      </c>
      <c r="BR325" s="184">
        <v>739100</v>
      </c>
      <c r="BS325" s="184"/>
      <c r="BT325" s="184">
        <v>2522615</v>
      </c>
      <c r="BU325" s="184">
        <v>1987293</v>
      </c>
      <c r="BV325" s="184">
        <v>3818455</v>
      </c>
      <c r="BW325" s="184"/>
      <c r="BX325" s="184">
        <v>2503800</v>
      </c>
      <c r="BY325" s="184">
        <v>4423953</v>
      </c>
      <c r="BZ325" s="184">
        <v>1428313</v>
      </c>
      <c r="CA325" s="184">
        <v>1237900</v>
      </c>
      <c r="CB325" s="184">
        <v>2132257</v>
      </c>
      <c r="CC325" s="184">
        <v>2298152</v>
      </c>
      <c r="CD325" s="184">
        <v>2841005</v>
      </c>
      <c r="CE325" s="184">
        <v>2052115</v>
      </c>
      <c r="CF325" s="184">
        <v>4000752</v>
      </c>
      <c r="CG325" s="184">
        <v>1051801</v>
      </c>
      <c r="CH325" s="184"/>
      <c r="CI325" s="184">
        <v>1117675</v>
      </c>
      <c r="CJ325" s="184">
        <v>1396305</v>
      </c>
      <c r="CK325" s="184">
        <v>2119692</v>
      </c>
      <c r="CL325" s="184"/>
      <c r="CM325" s="184">
        <v>1235220</v>
      </c>
    </row>
    <row r="326" spans="1:91" ht="21" hidden="1">
      <c r="A326" s="120">
        <v>22</v>
      </c>
      <c r="B326" s="220" t="s">
        <v>1040</v>
      </c>
      <c r="C326" s="126" t="s">
        <v>607</v>
      </c>
      <c r="D326" s="184"/>
      <c r="E326" s="184"/>
      <c r="F326" s="184">
        <v>275200</v>
      </c>
      <c r="G326" s="184"/>
      <c r="H326" s="184"/>
      <c r="I326" s="184"/>
      <c r="J326" s="184">
        <v>93800</v>
      </c>
      <c r="K326" s="184"/>
      <c r="L326" s="184">
        <v>164200</v>
      </c>
      <c r="M326" s="184"/>
      <c r="N326" s="184">
        <v>83000</v>
      </c>
      <c r="O326" s="184"/>
      <c r="P326" s="184"/>
      <c r="Q326" s="184"/>
      <c r="R326" s="184"/>
      <c r="S326" s="184"/>
      <c r="T326" s="184"/>
      <c r="U326" s="184"/>
      <c r="V326" s="184"/>
      <c r="W326" s="184"/>
      <c r="X326" s="184"/>
      <c r="Y326" s="184"/>
      <c r="Z326" s="184"/>
      <c r="AA326" s="184"/>
      <c r="AB326" s="184"/>
      <c r="AC326" s="184"/>
      <c r="AD326" s="184"/>
      <c r="AE326" s="184"/>
      <c r="AF326" s="184"/>
      <c r="AG326" s="184"/>
      <c r="AH326" s="184"/>
      <c r="AI326" s="184"/>
      <c r="AJ326" s="184"/>
      <c r="AK326" s="184"/>
      <c r="AL326" s="184"/>
      <c r="AM326" s="184"/>
      <c r="AN326" s="184"/>
      <c r="AO326" s="184"/>
      <c r="AP326" s="184"/>
      <c r="AQ326" s="184"/>
      <c r="AR326" s="184"/>
      <c r="AS326" s="184"/>
      <c r="AT326" s="184"/>
      <c r="AU326" s="184"/>
      <c r="AV326" s="184"/>
      <c r="AW326" s="184"/>
      <c r="AX326" s="184"/>
      <c r="AY326" s="184"/>
      <c r="AZ326" s="184"/>
      <c r="BA326" s="184"/>
      <c r="BB326" s="184">
        <v>134401</v>
      </c>
      <c r="BC326" s="184"/>
      <c r="BD326" s="184"/>
      <c r="BE326" s="184"/>
      <c r="BF326" s="184"/>
      <c r="BG326" s="184"/>
      <c r="BH326" s="184"/>
      <c r="BI326" s="184"/>
      <c r="BJ326" s="184"/>
      <c r="BK326" s="184"/>
      <c r="BL326" s="184"/>
      <c r="BM326" s="184"/>
      <c r="BN326" s="184"/>
      <c r="BO326" s="184"/>
      <c r="BP326" s="184"/>
      <c r="BQ326" s="184"/>
      <c r="BR326" s="184"/>
      <c r="BS326" s="184"/>
      <c r="BT326" s="184"/>
      <c r="BU326" s="184"/>
      <c r="BV326" s="184"/>
      <c r="BW326" s="184"/>
      <c r="BX326" s="184"/>
      <c r="BY326" s="184"/>
      <c r="BZ326" s="184"/>
      <c r="CA326" s="184"/>
      <c r="CB326" s="184"/>
      <c r="CC326" s="184"/>
      <c r="CD326" s="184"/>
      <c r="CE326" s="184"/>
      <c r="CF326" s="184"/>
      <c r="CG326" s="184"/>
      <c r="CH326" s="184"/>
      <c r="CI326" s="184"/>
      <c r="CJ326" s="184"/>
      <c r="CK326" s="184"/>
      <c r="CL326" s="184"/>
      <c r="CM326" s="184"/>
    </row>
    <row r="327" spans="1:91" ht="42" hidden="1">
      <c r="A327" s="120">
        <v>22</v>
      </c>
      <c r="B327" s="220" t="s">
        <v>1041</v>
      </c>
      <c r="C327" s="126" t="s">
        <v>608</v>
      </c>
      <c r="D327" s="184"/>
      <c r="E327" s="184">
        <v>2434000</v>
      </c>
      <c r="F327" s="184">
        <v>1407400</v>
      </c>
      <c r="G327" s="184">
        <v>2547963</v>
      </c>
      <c r="H327" s="184">
        <v>1953374</v>
      </c>
      <c r="I327" s="184">
        <v>5396977</v>
      </c>
      <c r="J327" s="184">
        <v>2037094</v>
      </c>
      <c r="K327" s="184">
        <v>5106600</v>
      </c>
      <c r="L327" s="184">
        <v>2353900</v>
      </c>
      <c r="M327" s="184">
        <v>3259394</v>
      </c>
      <c r="N327" s="184">
        <v>6807900</v>
      </c>
      <c r="O327" s="184">
        <v>1601800</v>
      </c>
      <c r="P327" s="184">
        <v>12795719.6</v>
      </c>
      <c r="Q327" s="184">
        <v>2418900</v>
      </c>
      <c r="R327" s="184">
        <v>4126400</v>
      </c>
      <c r="S327" s="184">
        <v>5832162.5999999996</v>
      </c>
      <c r="T327" s="184">
        <v>2845400</v>
      </c>
      <c r="U327" s="184">
        <v>3260300</v>
      </c>
      <c r="V327" s="184">
        <v>2743400</v>
      </c>
      <c r="W327" s="184">
        <v>2578900</v>
      </c>
      <c r="X327" s="184"/>
      <c r="Y327" s="184">
        <v>2687665</v>
      </c>
      <c r="Z327" s="184">
        <v>4665400</v>
      </c>
      <c r="AA327" s="184">
        <v>2887048</v>
      </c>
      <c r="AB327" s="184">
        <v>2416573</v>
      </c>
      <c r="AC327" s="184">
        <v>2325244</v>
      </c>
      <c r="AD327" s="184">
        <v>2322859</v>
      </c>
      <c r="AE327" s="184">
        <v>8192998</v>
      </c>
      <c r="AF327" s="184">
        <v>1865206</v>
      </c>
      <c r="AG327" s="184">
        <v>3624276</v>
      </c>
      <c r="AH327" s="184">
        <v>3513556</v>
      </c>
      <c r="AI327" s="184">
        <v>7914596</v>
      </c>
      <c r="AJ327" s="184">
        <v>2469912</v>
      </c>
      <c r="AK327" s="184">
        <v>2201700</v>
      </c>
      <c r="AL327" s="184"/>
      <c r="AM327" s="184">
        <v>3211595</v>
      </c>
      <c r="AN327" s="184">
        <v>1684719</v>
      </c>
      <c r="AO327" s="184">
        <v>7082363</v>
      </c>
      <c r="AP327" s="184">
        <v>5452168</v>
      </c>
      <c r="AQ327" s="184">
        <v>5053100</v>
      </c>
      <c r="AR327" s="184">
        <v>2633017</v>
      </c>
      <c r="AS327" s="184">
        <v>8292549</v>
      </c>
      <c r="AT327" s="184">
        <v>2609997</v>
      </c>
      <c r="AU327" s="184">
        <v>7169700</v>
      </c>
      <c r="AV327" s="184">
        <v>5067269</v>
      </c>
      <c r="AW327" s="184">
        <v>3920600</v>
      </c>
      <c r="AX327" s="184">
        <v>3052800</v>
      </c>
      <c r="AY327" s="184">
        <v>4292638</v>
      </c>
      <c r="AZ327" s="184">
        <v>3868498</v>
      </c>
      <c r="BA327" s="184">
        <v>2810697</v>
      </c>
      <c r="BB327" s="184">
        <v>10974699</v>
      </c>
      <c r="BC327" s="184">
        <v>3720454</v>
      </c>
      <c r="BD327" s="184"/>
      <c r="BE327" s="184">
        <v>10442200</v>
      </c>
      <c r="BF327" s="184">
        <v>3166800</v>
      </c>
      <c r="BG327" s="184">
        <v>3564000</v>
      </c>
      <c r="BH327" s="184">
        <v>11875200</v>
      </c>
      <c r="BI327" s="184">
        <v>3845663</v>
      </c>
      <c r="BJ327" s="184">
        <v>2173900</v>
      </c>
      <c r="BK327" s="184">
        <v>300300</v>
      </c>
      <c r="BL327" s="184">
        <v>812000</v>
      </c>
      <c r="BM327" s="184"/>
      <c r="BN327" s="184">
        <v>5032270</v>
      </c>
      <c r="BO327" s="184">
        <v>4075500</v>
      </c>
      <c r="BP327" s="184">
        <v>5352000</v>
      </c>
      <c r="BQ327" s="184">
        <v>5073470</v>
      </c>
      <c r="BR327" s="184">
        <v>3596900</v>
      </c>
      <c r="BS327" s="184"/>
      <c r="BT327" s="184">
        <v>1606685</v>
      </c>
      <c r="BU327" s="184">
        <v>760515</v>
      </c>
      <c r="BV327" s="184">
        <v>14514373</v>
      </c>
      <c r="BW327" s="184">
        <v>1770400</v>
      </c>
      <c r="BX327" s="184">
        <v>2203730</v>
      </c>
      <c r="BY327" s="184">
        <v>4531347</v>
      </c>
      <c r="BZ327" s="184">
        <v>1444787</v>
      </c>
      <c r="CA327" s="184">
        <v>1942300</v>
      </c>
      <c r="CB327" s="184">
        <v>1246243</v>
      </c>
      <c r="CC327" s="184">
        <v>948300</v>
      </c>
      <c r="CD327" s="184">
        <v>7736895</v>
      </c>
      <c r="CE327" s="184">
        <v>1119185</v>
      </c>
      <c r="CF327" s="184">
        <v>4286848</v>
      </c>
      <c r="CG327" s="184">
        <v>1725999</v>
      </c>
      <c r="CH327" s="184">
        <v>3523200</v>
      </c>
      <c r="CI327" s="184">
        <v>3581909</v>
      </c>
      <c r="CJ327" s="184">
        <v>1643695</v>
      </c>
      <c r="CK327" s="184">
        <v>7417908</v>
      </c>
      <c r="CL327" s="184">
        <v>3010096</v>
      </c>
      <c r="CM327" s="184">
        <v>1309380</v>
      </c>
    </row>
    <row r="328" spans="1:91" ht="42" hidden="1">
      <c r="A328" s="120">
        <v>22</v>
      </c>
      <c r="B328" s="220" t="s">
        <v>1042</v>
      </c>
      <c r="C328" s="126" t="s">
        <v>1273</v>
      </c>
      <c r="D328" s="184"/>
      <c r="E328" s="184">
        <v>498800</v>
      </c>
      <c r="F328" s="184">
        <v>665600</v>
      </c>
      <c r="G328" s="184">
        <v>150063</v>
      </c>
      <c r="H328" s="184">
        <v>148900</v>
      </c>
      <c r="I328" s="184"/>
      <c r="J328" s="184">
        <v>57600</v>
      </c>
      <c r="K328" s="184"/>
      <c r="L328" s="184">
        <v>290300</v>
      </c>
      <c r="M328" s="184">
        <v>268100</v>
      </c>
      <c r="N328" s="184">
        <v>225800</v>
      </c>
      <c r="O328" s="184">
        <v>79200</v>
      </c>
      <c r="P328" s="184"/>
      <c r="Q328" s="184"/>
      <c r="R328" s="184">
        <v>179800</v>
      </c>
      <c r="S328" s="184"/>
      <c r="T328" s="184">
        <v>35300</v>
      </c>
      <c r="U328" s="184"/>
      <c r="V328" s="184"/>
      <c r="W328" s="184"/>
      <c r="X328" s="184"/>
      <c r="Y328" s="184">
        <v>737900</v>
      </c>
      <c r="Z328" s="184">
        <v>1356700</v>
      </c>
      <c r="AA328" s="184">
        <v>1207000</v>
      </c>
      <c r="AB328" s="184">
        <v>946500</v>
      </c>
      <c r="AC328" s="184">
        <v>753900</v>
      </c>
      <c r="AD328" s="184">
        <v>284900</v>
      </c>
      <c r="AE328" s="184"/>
      <c r="AF328" s="184">
        <v>776900</v>
      </c>
      <c r="AG328" s="184">
        <v>1040700</v>
      </c>
      <c r="AH328" s="184">
        <v>1122600</v>
      </c>
      <c r="AI328" s="184">
        <v>262100</v>
      </c>
      <c r="AJ328" s="184">
        <v>900700</v>
      </c>
      <c r="AK328" s="184">
        <v>661500</v>
      </c>
      <c r="AL328" s="184"/>
      <c r="AM328" s="184">
        <v>1062735</v>
      </c>
      <c r="AN328" s="184">
        <v>575100</v>
      </c>
      <c r="AO328" s="184"/>
      <c r="AP328" s="184"/>
      <c r="AQ328" s="184">
        <v>220400</v>
      </c>
      <c r="AR328" s="184">
        <v>235300</v>
      </c>
      <c r="AS328" s="184">
        <v>1417400</v>
      </c>
      <c r="AT328" s="184">
        <v>1100200</v>
      </c>
      <c r="AU328" s="184">
        <v>1136900</v>
      </c>
      <c r="AV328" s="184">
        <v>385900</v>
      </c>
      <c r="AW328" s="184">
        <v>997800</v>
      </c>
      <c r="AX328" s="184">
        <v>238540</v>
      </c>
      <c r="AY328" s="184"/>
      <c r="AZ328" s="184">
        <v>494300</v>
      </c>
      <c r="BA328" s="184"/>
      <c r="BB328" s="184">
        <v>315599</v>
      </c>
      <c r="BC328" s="184">
        <v>309100</v>
      </c>
      <c r="BD328" s="184"/>
      <c r="BE328" s="184">
        <v>1068300</v>
      </c>
      <c r="BF328" s="184">
        <v>279000</v>
      </c>
      <c r="BG328" s="184"/>
      <c r="BH328" s="184"/>
      <c r="BI328" s="184">
        <v>557437</v>
      </c>
      <c r="BJ328" s="184"/>
      <c r="BK328" s="184"/>
      <c r="BL328" s="184"/>
      <c r="BM328" s="184"/>
      <c r="BN328" s="184">
        <v>201200</v>
      </c>
      <c r="BO328" s="184">
        <v>443100</v>
      </c>
      <c r="BP328" s="184">
        <v>1665100</v>
      </c>
      <c r="BQ328" s="184">
        <v>1386000</v>
      </c>
      <c r="BR328" s="184">
        <v>297700</v>
      </c>
      <c r="BS328" s="186"/>
      <c r="BT328" s="184">
        <v>914400</v>
      </c>
      <c r="BU328" s="184">
        <v>254900</v>
      </c>
      <c r="BV328" s="184">
        <v>1546672</v>
      </c>
      <c r="BW328" s="186">
        <v>368500</v>
      </c>
      <c r="BX328" s="184">
        <v>887700</v>
      </c>
      <c r="BY328" s="184">
        <v>2833200</v>
      </c>
      <c r="BZ328" s="184">
        <v>841100</v>
      </c>
      <c r="CA328" s="184">
        <v>655800</v>
      </c>
      <c r="CB328" s="184">
        <v>726700</v>
      </c>
      <c r="CC328" s="184"/>
      <c r="CD328" s="184">
        <v>1302500</v>
      </c>
      <c r="CE328" s="184">
        <v>1642600</v>
      </c>
      <c r="CF328" s="184">
        <v>1499600</v>
      </c>
      <c r="CG328" s="186">
        <v>431300</v>
      </c>
      <c r="CH328" s="184">
        <v>601300</v>
      </c>
      <c r="CI328" s="184">
        <v>563100</v>
      </c>
      <c r="CJ328" s="184">
        <v>591400</v>
      </c>
      <c r="CK328" s="184">
        <v>2120900</v>
      </c>
      <c r="CL328" s="184">
        <v>378300</v>
      </c>
      <c r="CM328" s="184">
        <v>432300</v>
      </c>
    </row>
    <row r="329" spans="1:91" ht="21" hidden="1">
      <c r="A329" s="120">
        <v>22</v>
      </c>
      <c r="B329" s="220" t="s">
        <v>1043</v>
      </c>
      <c r="C329" s="126" t="s">
        <v>609</v>
      </c>
      <c r="D329" s="184">
        <v>4128320</v>
      </c>
      <c r="E329" s="184"/>
      <c r="F329" s="184"/>
      <c r="G329" s="184"/>
      <c r="H329" s="184"/>
      <c r="I329" s="184"/>
      <c r="J329" s="184"/>
      <c r="K329" s="184"/>
      <c r="L329" s="184"/>
      <c r="M329" s="184"/>
      <c r="N329" s="184"/>
      <c r="O329" s="184"/>
      <c r="P329" s="184"/>
      <c r="Q329" s="184"/>
      <c r="R329" s="184"/>
      <c r="S329" s="184"/>
      <c r="T329" s="184"/>
      <c r="U329" s="184"/>
      <c r="V329" s="184"/>
      <c r="W329" s="184"/>
      <c r="X329" s="184">
        <v>5448543</v>
      </c>
      <c r="Y329" s="184"/>
      <c r="Z329" s="184"/>
      <c r="AA329" s="184"/>
      <c r="AB329" s="184"/>
      <c r="AC329" s="184"/>
      <c r="AD329" s="184"/>
      <c r="AE329" s="184"/>
      <c r="AF329" s="184"/>
      <c r="AG329" s="184"/>
      <c r="AH329" s="184"/>
      <c r="AI329" s="184"/>
      <c r="AJ329" s="184"/>
      <c r="AK329" s="184"/>
      <c r="AL329" s="184">
        <v>8366072</v>
      </c>
      <c r="AM329" s="184"/>
      <c r="AN329" s="184"/>
      <c r="AO329" s="184"/>
      <c r="AP329" s="184"/>
      <c r="AQ329" s="184"/>
      <c r="AR329" s="184"/>
      <c r="AS329" s="184"/>
      <c r="AT329" s="184">
        <v>3100</v>
      </c>
      <c r="AU329" s="184">
        <v>4000</v>
      </c>
      <c r="AV329" s="184"/>
      <c r="AW329" s="184"/>
      <c r="AX329" s="184"/>
      <c r="AY329" s="184"/>
      <c r="AZ329" s="184"/>
      <c r="BA329" s="184"/>
      <c r="BB329" s="184"/>
      <c r="BC329" s="184"/>
      <c r="BD329" s="184">
        <v>4580845.62</v>
      </c>
      <c r="BE329" s="184"/>
      <c r="BF329" s="184"/>
      <c r="BG329" s="184"/>
      <c r="BH329" s="184"/>
      <c r="BI329" s="184"/>
      <c r="BJ329" s="184"/>
      <c r="BK329" s="184"/>
      <c r="BL329" s="184"/>
      <c r="BM329" s="184">
        <v>3431366</v>
      </c>
      <c r="BN329" s="184"/>
      <c r="BO329" s="184"/>
      <c r="BP329" s="184"/>
      <c r="BQ329" s="184"/>
      <c r="BR329" s="184"/>
      <c r="BS329" s="184">
        <v>12194394</v>
      </c>
      <c r="BT329" s="184"/>
      <c r="BU329" s="184"/>
      <c r="BV329" s="184"/>
      <c r="BW329" s="184"/>
      <c r="BX329" s="184"/>
      <c r="BY329" s="184"/>
      <c r="BZ329" s="184"/>
      <c r="CA329" s="184"/>
      <c r="CB329" s="184"/>
      <c r="CC329" s="184"/>
      <c r="CD329" s="184"/>
      <c r="CE329" s="184"/>
      <c r="CF329" s="184"/>
      <c r="CG329" s="184"/>
      <c r="CH329" s="184"/>
      <c r="CI329" s="184"/>
      <c r="CJ329" s="184"/>
      <c r="CK329" s="184"/>
      <c r="CL329" s="184"/>
      <c r="CM329" s="184"/>
    </row>
    <row r="330" spans="1:91" ht="21" hidden="1">
      <c r="A330" s="120">
        <v>22</v>
      </c>
      <c r="B330" s="220" t="s">
        <v>1044</v>
      </c>
      <c r="C330" s="126" t="s">
        <v>610</v>
      </c>
      <c r="D330" s="184"/>
      <c r="E330" s="184"/>
      <c r="F330" s="184"/>
      <c r="G330" s="184"/>
      <c r="H330" s="184"/>
      <c r="I330" s="184"/>
      <c r="J330" s="184"/>
      <c r="K330" s="184"/>
      <c r="L330" s="184"/>
      <c r="M330" s="184"/>
      <c r="N330" s="184"/>
      <c r="O330" s="184"/>
      <c r="P330" s="184">
        <v>220019.6</v>
      </c>
      <c r="Q330" s="184"/>
      <c r="R330" s="184"/>
      <c r="S330" s="184"/>
      <c r="T330" s="184"/>
      <c r="U330" s="184"/>
      <c r="V330" s="184"/>
      <c r="W330" s="184"/>
      <c r="X330" s="184"/>
      <c r="Y330" s="184"/>
      <c r="Z330" s="184"/>
      <c r="AA330" s="184"/>
      <c r="AB330" s="184"/>
      <c r="AC330" s="184"/>
      <c r="AD330" s="184"/>
      <c r="AE330" s="184"/>
      <c r="AF330" s="184"/>
      <c r="AG330" s="184"/>
      <c r="AH330" s="184"/>
      <c r="AI330" s="184"/>
      <c r="AJ330" s="184"/>
      <c r="AK330" s="184"/>
      <c r="AL330" s="184"/>
      <c r="AM330" s="184"/>
      <c r="AN330" s="184"/>
      <c r="AO330" s="184"/>
      <c r="AP330" s="184"/>
      <c r="AQ330" s="184"/>
      <c r="AR330" s="184"/>
      <c r="AS330" s="184"/>
      <c r="AT330" s="184"/>
      <c r="AU330" s="184"/>
      <c r="AV330" s="184"/>
      <c r="AW330" s="184"/>
      <c r="AX330" s="184"/>
      <c r="AY330" s="184"/>
      <c r="AZ330" s="184"/>
      <c r="BA330" s="184"/>
      <c r="BB330" s="184"/>
      <c r="BC330" s="184"/>
      <c r="BD330" s="184"/>
      <c r="BE330" s="184"/>
      <c r="BF330" s="184"/>
      <c r="BG330" s="184"/>
      <c r="BH330" s="184"/>
      <c r="BI330" s="184"/>
      <c r="BJ330" s="184"/>
      <c r="BK330" s="184"/>
      <c r="BL330" s="184"/>
      <c r="BM330" s="184"/>
      <c r="BN330" s="184"/>
      <c r="BO330" s="184"/>
      <c r="BP330" s="184"/>
      <c r="BQ330" s="184"/>
      <c r="BR330" s="184"/>
      <c r="BS330" s="184">
        <v>1227719</v>
      </c>
      <c r="BT330" s="184"/>
      <c r="BU330" s="184"/>
      <c r="BV330" s="184"/>
      <c r="BW330" s="184"/>
      <c r="BX330" s="184"/>
      <c r="BY330" s="184"/>
      <c r="BZ330" s="184"/>
      <c r="CA330" s="184"/>
      <c r="CB330" s="184"/>
      <c r="CC330" s="184"/>
      <c r="CD330" s="184"/>
      <c r="CE330" s="184"/>
      <c r="CF330" s="184"/>
      <c r="CG330" s="184"/>
      <c r="CH330" s="184"/>
      <c r="CI330" s="184"/>
      <c r="CJ330" s="184"/>
      <c r="CK330" s="184"/>
      <c r="CL330" s="184"/>
      <c r="CM330" s="184"/>
    </row>
    <row r="331" spans="1:91" ht="21" hidden="1">
      <c r="A331" s="120">
        <v>22</v>
      </c>
      <c r="B331" s="220" t="s">
        <v>1045</v>
      </c>
      <c r="C331" s="126" t="s">
        <v>611</v>
      </c>
      <c r="D331" s="184">
        <v>20084453.66</v>
      </c>
      <c r="E331" s="184"/>
      <c r="F331" s="184"/>
      <c r="G331" s="184"/>
      <c r="H331" s="184"/>
      <c r="I331" s="184"/>
      <c r="J331" s="184"/>
      <c r="K331" s="184"/>
      <c r="L331" s="184"/>
      <c r="M331" s="184"/>
      <c r="N331" s="184"/>
      <c r="O331" s="184"/>
      <c r="P331" s="184">
        <v>243833.02</v>
      </c>
      <c r="Q331" s="184"/>
      <c r="R331" s="184">
        <v>274400</v>
      </c>
      <c r="S331" s="184">
        <v>46700</v>
      </c>
      <c r="T331" s="184"/>
      <c r="U331" s="184"/>
      <c r="V331" s="184"/>
      <c r="W331" s="184"/>
      <c r="X331" s="184">
        <v>23082906</v>
      </c>
      <c r="Y331" s="184"/>
      <c r="Z331" s="184"/>
      <c r="AA331" s="184"/>
      <c r="AB331" s="184"/>
      <c r="AC331" s="184"/>
      <c r="AD331" s="184"/>
      <c r="AE331" s="184"/>
      <c r="AF331" s="184"/>
      <c r="AG331" s="184"/>
      <c r="AH331" s="184"/>
      <c r="AI331" s="184"/>
      <c r="AJ331" s="184"/>
      <c r="AK331" s="184"/>
      <c r="AL331" s="184">
        <v>25249329</v>
      </c>
      <c r="AM331" s="184"/>
      <c r="AN331" s="184"/>
      <c r="AO331" s="184"/>
      <c r="AP331" s="184">
        <v>449600</v>
      </c>
      <c r="AQ331" s="184"/>
      <c r="AR331" s="184"/>
      <c r="AS331" s="184"/>
      <c r="AT331" s="184">
        <v>15600</v>
      </c>
      <c r="AU331" s="184"/>
      <c r="AV331" s="184"/>
      <c r="AW331" s="184"/>
      <c r="AX331" s="184"/>
      <c r="AY331" s="184"/>
      <c r="AZ331" s="184"/>
      <c r="BA331" s="184"/>
      <c r="BB331" s="184"/>
      <c r="BC331" s="184"/>
      <c r="BD331" s="184">
        <v>17019154.379999999</v>
      </c>
      <c r="BE331" s="184">
        <v>1409500</v>
      </c>
      <c r="BF331" s="184"/>
      <c r="BG331" s="184"/>
      <c r="BH331" s="184"/>
      <c r="BI331" s="184"/>
      <c r="BJ331" s="184"/>
      <c r="BK331" s="184"/>
      <c r="BL331" s="184"/>
      <c r="BM331" s="184">
        <v>17841780</v>
      </c>
      <c r="BN331" s="184"/>
      <c r="BO331" s="184"/>
      <c r="BP331" s="184"/>
      <c r="BQ331" s="184"/>
      <c r="BR331" s="184"/>
      <c r="BS331" s="184">
        <v>73165018</v>
      </c>
      <c r="BT331" s="184"/>
      <c r="BU331" s="184"/>
      <c r="BV331" s="184"/>
      <c r="BW331" s="184"/>
      <c r="BX331" s="186"/>
      <c r="BY331" s="184">
        <v>2189200</v>
      </c>
      <c r="BZ331" s="186"/>
      <c r="CA331" s="184"/>
      <c r="CB331" s="184"/>
      <c r="CC331" s="184"/>
      <c r="CD331" s="184"/>
      <c r="CE331" s="184"/>
      <c r="CF331" s="184"/>
      <c r="CG331" s="184"/>
      <c r="CH331" s="184"/>
      <c r="CI331" s="184"/>
      <c r="CJ331" s="184"/>
      <c r="CK331" s="184"/>
      <c r="CL331" s="186"/>
      <c r="CM331" s="184"/>
    </row>
    <row r="332" spans="1:91" ht="21" hidden="1">
      <c r="A332" s="120">
        <v>22</v>
      </c>
      <c r="B332" s="220" t="s">
        <v>1046</v>
      </c>
      <c r="C332" s="126" t="s">
        <v>612</v>
      </c>
      <c r="D332" s="184">
        <v>842943.87</v>
      </c>
      <c r="E332" s="184"/>
      <c r="F332" s="184"/>
      <c r="G332" s="184"/>
      <c r="H332" s="184"/>
      <c r="I332" s="184"/>
      <c r="J332" s="184"/>
      <c r="K332" s="184"/>
      <c r="L332" s="184"/>
      <c r="M332" s="184"/>
      <c r="N332" s="184"/>
      <c r="O332" s="184"/>
      <c r="P332" s="184">
        <v>1645901.25</v>
      </c>
      <c r="Q332" s="184">
        <v>509000</v>
      </c>
      <c r="R332" s="184">
        <v>218200</v>
      </c>
      <c r="S332" s="184">
        <v>714235.7</v>
      </c>
      <c r="T332" s="184">
        <v>326800</v>
      </c>
      <c r="U332" s="184">
        <v>502200</v>
      </c>
      <c r="V332" s="184">
        <v>270000</v>
      </c>
      <c r="W332" s="184">
        <v>216395</v>
      </c>
      <c r="X332" s="184">
        <v>1874083</v>
      </c>
      <c r="Y332" s="184"/>
      <c r="Z332" s="184"/>
      <c r="AA332" s="184"/>
      <c r="AB332" s="184"/>
      <c r="AC332" s="184"/>
      <c r="AD332" s="184"/>
      <c r="AE332" s="184"/>
      <c r="AF332" s="184"/>
      <c r="AG332" s="184"/>
      <c r="AH332" s="184"/>
      <c r="AI332" s="184"/>
      <c r="AJ332" s="184"/>
      <c r="AK332" s="184"/>
      <c r="AL332" s="184">
        <v>997488.21</v>
      </c>
      <c r="AM332" s="184"/>
      <c r="AN332" s="184"/>
      <c r="AO332" s="184"/>
      <c r="AP332" s="184">
        <v>2382300</v>
      </c>
      <c r="AQ332" s="184"/>
      <c r="AR332" s="184"/>
      <c r="AS332" s="184"/>
      <c r="AT332" s="184">
        <v>124750</v>
      </c>
      <c r="AU332" s="184"/>
      <c r="AV332" s="184"/>
      <c r="AW332" s="184"/>
      <c r="AX332" s="184"/>
      <c r="AY332" s="184"/>
      <c r="AZ332" s="184"/>
      <c r="BA332" s="184"/>
      <c r="BB332" s="184"/>
      <c r="BC332" s="184"/>
      <c r="BD332" s="184">
        <v>5683300</v>
      </c>
      <c r="BE332" s="184"/>
      <c r="BF332" s="184"/>
      <c r="BG332" s="184"/>
      <c r="BH332" s="184"/>
      <c r="BI332" s="184"/>
      <c r="BJ332" s="184"/>
      <c r="BK332" s="184">
        <v>623500</v>
      </c>
      <c r="BL332" s="184"/>
      <c r="BM332" s="184">
        <v>2283796</v>
      </c>
      <c r="BN332" s="184"/>
      <c r="BO332" s="184"/>
      <c r="BP332" s="184"/>
      <c r="BQ332" s="184"/>
      <c r="BR332" s="184"/>
      <c r="BS332" s="186">
        <v>17700000</v>
      </c>
      <c r="BT332" s="184"/>
      <c r="BU332" s="186"/>
      <c r="BV332" s="184"/>
      <c r="BW332" s="184"/>
      <c r="BX332" s="186"/>
      <c r="BY332" s="186"/>
      <c r="BZ332" s="184"/>
      <c r="CA332" s="186"/>
      <c r="CB332" s="186"/>
      <c r="CC332" s="186">
        <v>9000</v>
      </c>
      <c r="CD332" s="186"/>
      <c r="CE332" s="186"/>
      <c r="CF332" s="186"/>
      <c r="CG332" s="186"/>
      <c r="CH332" s="186"/>
      <c r="CI332" s="186"/>
      <c r="CJ332" s="184"/>
      <c r="CK332" s="186"/>
      <c r="CL332" s="184"/>
      <c r="CM332" s="186"/>
    </row>
    <row r="333" spans="1:91" ht="21" hidden="1">
      <c r="A333" s="120">
        <v>22</v>
      </c>
      <c r="B333" s="220" t="s">
        <v>1047</v>
      </c>
      <c r="C333" s="126" t="s">
        <v>1274</v>
      </c>
      <c r="D333" s="184"/>
      <c r="E333" s="184"/>
      <c r="F333" s="184"/>
      <c r="G333" s="184"/>
      <c r="H333" s="184"/>
      <c r="I333" s="184"/>
      <c r="J333" s="184"/>
      <c r="K333" s="184"/>
      <c r="L333" s="184"/>
      <c r="M333" s="184"/>
      <c r="N333" s="184"/>
      <c r="O333" s="184"/>
      <c r="P333" s="184"/>
      <c r="Q333" s="184"/>
      <c r="R333" s="184"/>
      <c r="S333" s="184"/>
      <c r="T333" s="184"/>
      <c r="U333" s="184"/>
      <c r="V333" s="184"/>
      <c r="W333" s="184"/>
      <c r="X333" s="184"/>
      <c r="Y333" s="184"/>
      <c r="Z333" s="184"/>
      <c r="AA333" s="184"/>
      <c r="AB333" s="184"/>
      <c r="AC333" s="184"/>
      <c r="AD333" s="184"/>
      <c r="AE333" s="184"/>
      <c r="AF333" s="184"/>
      <c r="AG333" s="184"/>
      <c r="AH333" s="184">
        <v>5040</v>
      </c>
      <c r="AI333" s="184"/>
      <c r="AJ333" s="184"/>
      <c r="AK333" s="184"/>
      <c r="AL333" s="184"/>
      <c r="AM333" s="184"/>
      <c r="AN333" s="184"/>
      <c r="AO333" s="184"/>
      <c r="AP333" s="184"/>
      <c r="AQ333" s="184"/>
      <c r="AR333" s="184"/>
      <c r="AS333" s="184">
        <v>161150</v>
      </c>
      <c r="AT333" s="184"/>
      <c r="AU333" s="184"/>
      <c r="AV333" s="184"/>
      <c r="AW333" s="184">
        <v>2750</v>
      </c>
      <c r="AX333" s="184"/>
      <c r="AY333" s="184"/>
      <c r="AZ333" s="184"/>
      <c r="BA333" s="184"/>
      <c r="BB333" s="184"/>
      <c r="BC333" s="184"/>
      <c r="BD333" s="184"/>
      <c r="BE333" s="184"/>
      <c r="BF333" s="184"/>
      <c r="BG333" s="184"/>
      <c r="BH333" s="184"/>
      <c r="BI333" s="184"/>
      <c r="BJ333" s="184"/>
      <c r="BK333" s="184"/>
      <c r="BL333" s="184"/>
      <c r="BM333" s="184">
        <v>0</v>
      </c>
      <c r="BN333" s="184"/>
      <c r="BO333" s="184"/>
      <c r="BP333" s="184"/>
      <c r="BQ333" s="184"/>
      <c r="BR333" s="184"/>
      <c r="BS333" s="186"/>
      <c r="BT333" s="186"/>
      <c r="BU333" s="186"/>
      <c r="BV333" s="184"/>
      <c r="BW333" s="184"/>
      <c r="BX333" s="184"/>
      <c r="BY333" s="186"/>
      <c r="BZ333" s="184"/>
      <c r="CA333" s="186"/>
      <c r="CB333" s="186"/>
      <c r="CC333" s="186"/>
      <c r="CD333" s="184"/>
      <c r="CE333" s="184"/>
      <c r="CF333" s="186"/>
      <c r="CG333" s="186"/>
      <c r="CH333" s="186"/>
      <c r="CI333" s="186"/>
      <c r="CJ333" s="184"/>
      <c r="CK333" s="186"/>
      <c r="CL333" s="184"/>
      <c r="CM333" s="186"/>
    </row>
    <row r="334" spans="1:91" ht="21" hidden="1">
      <c r="A334" s="120">
        <v>22</v>
      </c>
      <c r="B334" s="220" t="s">
        <v>1048</v>
      </c>
      <c r="C334" s="126" t="s">
        <v>1275</v>
      </c>
      <c r="D334" s="184"/>
      <c r="E334" s="184">
        <v>11700</v>
      </c>
      <c r="F334" s="184"/>
      <c r="G334" s="184">
        <v>4160</v>
      </c>
      <c r="H334" s="184">
        <v>1400</v>
      </c>
      <c r="I334" s="184"/>
      <c r="J334" s="184"/>
      <c r="K334" s="184">
        <v>56500</v>
      </c>
      <c r="L334" s="184"/>
      <c r="M334" s="184">
        <v>2520</v>
      </c>
      <c r="N334" s="184"/>
      <c r="O334" s="184"/>
      <c r="P334" s="184">
        <v>645450</v>
      </c>
      <c r="Q334" s="184">
        <v>479250</v>
      </c>
      <c r="R334" s="184"/>
      <c r="S334" s="184"/>
      <c r="T334" s="184"/>
      <c r="U334" s="184"/>
      <c r="V334" s="184">
        <v>3000</v>
      </c>
      <c r="W334" s="184"/>
      <c r="X334" s="184">
        <v>4551885</v>
      </c>
      <c r="Y334" s="184">
        <v>31200</v>
      </c>
      <c r="Z334" s="184"/>
      <c r="AA334" s="184"/>
      <c r="AB334" s="184"/>
      <c r="AC334" s="184"/>
      <c r="AD334" s="184">
        <v>33500</v>
      </c>
      <c r="AE334" s="184"/>
      <c r="AF334" s="184"/>
      <c r="AG334" s="184"/>
      <c r="AH334" s="184">
        <v>52650</v>
      </c>
      <c r="AI334" s="184"/>
      <c r="AJ334" s="184">
        <v>6442487.5</v>
      </c>
      <c r="AK334" s="184"/>
      <c r="AL334" s="184">
        <v>108950</v>
      </c>
      <c r="AM334" s="184"/>
      <c r="AN334" s="184">
        <v>5850</v>
      </c>
      <c r="AO334" s="184">
        <v>40200</v>
      </c>
      <c r="AP334" s="184"/>
      <c r="AQ334" s="184"/>
      <c r="AR334" s="184"/>
      <c r="AS334" s="184">
        <v>262300</v>
      </c>
      <c r="AT334" s="184"/>
      <c r="AU334" s="184"/>
      <c r="AV334" s="184"/>
      <c r="AW334" s="184"/>
      <c r="AX334" s="184"/>
      <c r="AY334" s="184"/>
      <c r="AZ334" s="184"/>
      <c r="BA334" s="184"/>
      <c r="BB334" s="184">
        <v>16500</v>
      </c>
      <c r="BC334" s="184"/>
      <c r="BD334" s="184"/>
      <c r="BE334" s="184"/>
      <c r="BF334" s="184"/>
      <c r="BG334" s="184"/>
      <c r="BH334" s="184"/>
      <c r="BI334" s="184"/>
      <c r="BJ334" s="184">
        <v>53400</v>
      </c>
      <c r="BK334" s="184">
        <v>31800</v>
      </c>
      <c r="BL334" s="184"/>
      <c r="BM334" s="184">
        <v>6000</v>
      </c>
      <c r="BN334" s="184">
        <v>3500</v>
      </c>
      <c r="BO334" s="184"/>
      <c r="BP334" s="184"/>
      <c r="BQ334" s="184"/>
      <c r="BR334" s="184"/>
      <c r="BS334" s="186">
        <v>3658650</v>
      </c>
      <c r="BT334" s="186">
        <v>12300</v>
      </c>
      <c r="BU334" s="186"/>
      <c r="BV334" s="186"/>
      <c r="BW334" s="186"/>
      <c r="BX334" s="186"/>
      <c r="BY334" s="186"/>
      <c r="BZ334" s="186"/>
      <c r="CA334" s="186"/>
      <c r="CB334" s="186"/>
      <c r="CC334" s="184">
        <v>523300</v>
      </c>
      <c r="CD334" s="186">
        <v>14400</v>
      </c>
      <c r="CE334" s="186"/>
      <c r="CF334" s="186"/>
      <c r="CG334" s="186"/>
      <c r="CH334" s="186"/>
      <c r="CI334" s="186"/>
      <c r="CJ334" s="184"/>
      <c r="CK334" s="184"/>
      <c r="CL334" s="186">
        <v>4550</v>
      </c>
      <c r="CM334" s="186">
        <v>9000</v>
      </c>
    </row>
    <row r="335" spans="1:91" ht="21" hidden="1">
      <c r="A335" s="120">
        <v>38</v>
      </c>
      <c r="B335" s="220" t="s">
        <v>1049</v>
      </c>
      <c r="C335" s="126" t="s">
        <v>1276</v>
      </c>
      <c r="D335" s="184">
        <v>1373353.2</v>
      </c>
      <c r="E335" s="184">
        <v>104673.34</v>
      </c>
      <c r="F335" s="184"/>
      <c r="G335" s="184"/>
      <c r="H335" s="184">
        <v>62887.22</v>
      </c>
      <c r="I335" s="184">
        <v>18835.79</v>
      </c>
      <c r="J335" s="184">
        <v>34380.39</v>
      </c>
      <c r="K335" s="184">
        <v>14082.69</v>
      </c>
      <c r="L335" s="184">
        <v>253226.7</v>
      </c>
      <c r="M335" s="184"/>
      <c r="N335" s="184">
        <v>473526.83</v>
      </c>
      <c r="O335" s="184">
        <v>562449.76</v>
      </c>
      <c r="P335" s="184">
        <v>3158769.38</v>
      </c>
      <c r="Q335" s="184"/>
      <c r="R335" s="184">
        <v>12150</v>
      </c>
      <c r="S335" s="184">
        <v>805663.71</v>
      </c>
      <c r="T335" s="184"/>
      <c r="U335" s="184">
        <v>215370</v>
      </c>
      <c r="V335" s="184"/>
      <c r="W335" s="184">
        <v>10933.36</v>
      </c>
      <c r="X335" s="184">
        <v>3381571.43</v>
      </c>
      <c r="Y335" s="184">
        <v>286374.3</v>
      </c>
      <c r="Z335" s="184">
        <v>264544.37</v>
      </c>
      <c r="AA335" s="184">
        <v>511896.96</v>
      </c>
      <c r="AB335" s="184">
        <v>60942.080000000002</v>
      </c>
      <c r="AC335" s="184">
        <v>223817.85</v>
      </c>
      <c r="AD335" s="184">
        <v>308370</v>
      </c>
      <c r="AE335" s="184">
        <v>936066.66</v>
      </c>
      <c r="AF335" s="184">
        <v>430795.87</v>
      </c>
      <c r="AG335" s="184"/>
      <c r="AH335" s="184">
        <v>330390.15999999997</v>
      </c>
      <c r="AI335" s="184">
        <v>526567.86</v>
      </c>
      <c r="AJ335" s="184">
        <v>493359.55</v>
      </c>
      <c r="AK335" s="184">
        <v>545372.69999999995</v>
      </c>
      <c r="AL335" s="184">
        <v>4457540.01</v>
      </c>
      <c r="AM335" s="184">
        <v>242100</v>
      </c>
      <c r="AN335" s="184">
        <v>179871.03</v>
      </c>
      <c r="AO335" s="184">
        <v>419534.19</v>
      </c>
      <c r="AP335" s="184">
        <v>613821.06000000006</v>
      </c>
      <c r="AQ335" s="184">
        <v>732150.06</v>
      </c>
      <c r="AR335" s="184">
        <v>228903.03</v>
      </c>
      <c r="AS335" s="184">
        <v>2027663.64</v>
      </c>
      <c r="AT335" s="184">
        <v>212535</v>
      </c>
      <c r="AU335" s="184">
        <v>523529.91</v>
      </c>
      <c r="AV335" s="184">
        <v>968146.7</v>
      </c>
      <c r="AW335" s="184">
        <v>247908.06</v>
      </c>
      <c r="AX335" s="184">
        <v>179871.03</v>
      </c>
      <c r="AY335" s="184">
        <v>288183</v>
      </c>
      <c r="AZ335" s="184">
        <v>85927.79</v>
      </c>
      <c r="BA335" s="184">
        <v>260761.05</v>
      </c>
      <c r="BB335" s="184">
        <v>6161866.7199999997</v>
      </c>
      <c r="BC335" s="184"/>
      <c r="BD335" s="184">
        <v>2335191.48</v>
      </c>
      <c r="BE335" s="184">
        <v>160859.97</v>
      </c>
      <c r="BF335" s="184">
        <v>115690.05</v>
      </c>
      <c r="BG335" s="184"/>
      <c r="BH335" s="184">
        <v>2305941.9300000002</v>
      </c>
      <c r="BI335" s="184"/>
      <c r="BJ335" s="184">
        <v>306205.92</v>
      </c>
      <c r="BK335" s="184">
        <v>268069.5</v>
      </c>
      <c r="BL335" s="184">
        <v>481232.97</v>
      </c>
      <c r="BM335" s="184">
        <v>971009.05</v>
      </c>
      <c r="BN335" s="184">
        <v>228496.05</v>
      </c>
      <c r="BO335" s="184">
        <v>333179.28000000003</v>
      </c>
      <c r="BP335" s="184">
        <v>788121.54</v>
      </c>
      <c r="BQ335" s="184">
        <v>383078.25</v>
      </c>
      <c r="BR335" s="184">
        <v>634808.34</v>
      </c>
      <c r="BS335" s="186">
        <v>2191092.19</v>
      </c>
      <c r="BT335" s="186">
        <v>201750.03</v>
      </c>
      <c r="BU335" s="184"/>
      <c r="BV335" s="184">
        <v>3290482.8</v>
      </c>
      <c r="BW335" s="184">
        <v>305667</v>
      </c>
      <c r="BX335" s="184">
        <v>417760.65</v>
      </c>
      <c r="BY335" s="186">
        <v>185130.09</v>
      </c>
      <c r="BZ335" s="186">
        <v>582142.86</v>
      </c>
      <c r="CA335" s="186">
        <v>252891</v>
      </c>
      <c r="CB335" s="184">
        <v>176001.03</v>
      </c>
      <c r="CC335" s="186">
        <v>661650.03</v>
      </c>
      <c r="CD335" s="186">
        <v>1431630</v>
      </c>
      <c r="CE335" s="184"/>
      <c r="CF335" s="186">
        <v>580764.15</v>
      </c>
      <c r="CG335" s="186">
        <v>128383.34</v>
      </c>
      <c r="CH335" s="184">
        <v>323620.58</v>
      </c>
      <c r="CI335" s="184">
        <v>152849.97</v>
      </c>
      <c r="CJ335" s="184">
        <v>47225.64</v>
      </c>
      <c r="CK335" s="184">
        <v>2011128.93</v>
      </c>
      <c r="CL335" s="186">
        <v>570179.97</v>
      </c>
      <c r="CM335" s="186">
        <v>547551</v>
      </c>
    </row>
    <row r="336" spans="1:91" ht="21" hidden="1">
      <c r="A336" s="120">
        <v>38</v>
      </c>
      <c r="B336" s="220" t="s">
        <v>1050</v>
      </c>
      <c r="C336" s="126" t="s">
        <v>613</v>
      </c>
      <c r="D336" s="184">
        <v>27733830.379999999</v>
      </c>
      <c r="E336" s="184"/>
      <c r="F336" s="184">
        <v>262370.18</v>
      </c>
      <c r="G336" s="184"/>
      <c r="H336" s="184">
        <v>5056.08</v>
      </c>
      <c r="I336" s="184">
        <v>686597.35</v>
      </c>
      <c r="J336" s="184">
        <v>40063.49</v>
      </c>
      <c r="K336" s="184">
        <v>290409.34000000003</v>
      </c>
      <c r="L336" s="184"/>
      <c r="M336" s="184">
        <v>1695972.48</v>
      </c>
      <c r="N336" s="184">
        <v>1776567.03</v>
      </c>
      <c r="O336" s="184">
        <v>547965</v>
      </c>
      <c r="P336" s="184">
        <v>19610687.960000001</v>
      </c>
      <c r="Q336" s="184"/>
      <c r="R336" s="184">
        <v>794615.76</v>
      </c>
      <c r="S336" s="184">
        <v>4654936.16</v>
      </c>
      <c r="T336" s="184">
        <v>31841.34</v>
      </c>
      <c r="U336" s="184">
        <v>86648</v>
      </c>
      <c r="V336" s="184"/>
      <c r="W336" s="184">
        <v>38270.160000000003</v>
      </c>
      <c r="X336" s="184">
        <v>28014585.850000001</v>
      </c>
      <c r="Y336" s="184">
        <v>131744.12</v>
      </c>
      <c r="Z336" s="184">
        <v>1422526.84</v>
      </c>
      <c r="AA336" s="184">
        <v>49641.64</v>
      </c>
      <c r="AB336" s="184"/>
      <c r="AC336" s="184">
        <v>10485</v>
      </c>
      <c r="AD336" s="184">
        <v>282592.11</v>
      </c>
      <c r="AE336" s="184">
        <v>2835352.19</v>
      </c>
      <c r="AF336" s="184"/>
      <c r="AG336" s="184">
        <v>301504.65000000002</v>
      </c>
      <c r="AH336" s="184">
        <v>419445.1</v>
      </c>
      <c r="AI336" s="184">
        <v>300447.42</v>
      </c>
      <c r="AJ336" s="184">
        <v>453430.98</v>
      </c>
      <c r="AK336" s="184">
        <v>544089.15</v>
      </c>
      <c r="AL336" s="184">
        <v>28895062.960000001</v>
      </c>
      <c r="AM336" s="184"/>
      <c r="AN336" s="184">
        <v>140280.03</v>
      </c>
      <c r="AO336" s="184">
        <v>1080526.5900000001</v>
      </c>
      <c r="AP336" s="184">
        <v>504870.03</v>
      </c>
      <c r="AQ336" s="184"/>
      <c r="AR336" s="184"/>
      <c r="AS336" s="184">
        <v>4675881.0599999996</v>
      </c>
      <c r="AT336" s="184"/>
      <c r="AU336" s="184">
        <v>213892.74</v>
      </c>
      <c r="AV336" s="184">
        <v>503787</v>
      </c>
      <c r="AW336" s="184">
        <v>17735.22</v>
      </c>
      <c r="AX336" s="184">
        <v>481923.01</v>
      </c>
      <c r="AY336" s="184">
        <v>154440</v>
      </c>
      <c r="AZ336" s="184">
        <v>135438.03</v>
      </c>
      <c r="BA336" s="184">
        <v>112365.45</v>
      </c>
      <c r="BB336" s="184">
        <v>17915772.379999999</v>
      </c>
      <c r="BC336" s="184"/>
      <c r="BD336" s="184">
        <v>14509813.050000001</v>
      </c>
      <c r="BE336" s="184">
        <v>1106304.3</v>
      </c>
      <c r="BF336" s="184">
        <v>42300</v>
      </c>
      <c r="BG336" s="184">
        <v>299421</v>
      </c>
      <c r="BH336" s="184">
        <v>2761211.52</v>
      </c>
      <c r="BI336" s="184">
        <v>209913.48</v>
      </c>
      <c r="BJ336" s="184">
        <v>569680.38</v>
      </c>
      <c r="BK336" s="184">
        <v>604033.25</v>
      </c>
      <c r="BL336" s="184">
        <v>727327.26</v>
      </c>
      <c r="BM336" s="184">
        <v>1681020.32</v>
      </c>
      <c r="BN336" s="184">
        <v>209063.25</v>
      </c>
      <c r="BO336" s="184">
        <v>894735</v>
      </c>
      <c r="BP336" s="184">
        <v>1045441.02</v>
      </c>
      <c r="BQ336" s="184">
        <v>671887.41</v>
      </c>
      <c r="BR336" s="184">
        <v>940881.96</v>
      </c>
      <c r="BS336" s="186">
        <v>26816074.670000002</v>
      </c>
      <c r="BT336" s="184"/>
      <c r="BU336" s="184">
        <v>83332.25</v>
      </c>
      <c r="BV336" s="184">
        <v>12286671.59</v>
      </c>
      <c r="BW336" s="184"/>
      <c r="BX336" s="184"/>
      <c r="BY336" s="186">
        <v>3306834.9</v>
      </c>
      <c r="BZ336" s="186">
        <v>815087.05</v>
      </c>
      <c r="CA336" s="184"/>
      <c r="CB336" s="184"/>
      <c r="CC336" s="184"/>
      <c r="CD336" s="186"/>
      <c r="CE336" s="184"/>
      <c r="CF336" s="184">
        <v>3704424.66</v>
      </c>
      <c r="CG336" s="186"/>
      <c r="CH336" s="184"/>
      <c r="CI336" s="184"/>
      <c r="CJ336" s="184">
        <v>19440</v>
      </c>
      <c r="CK336" s="184">
        <v>1891085.22</v>
      </c>
      <c r="CL336" s="184">
        <v>474000.03</v>
      </c>
      <c r="CM336" s="186">
        <v>468504</v>
      </c>
    </row>
    <row r="337" spans="1:91" ht="21" hidden="1">
      <c r="A337" s="120">
        <v>38</v>
      </c>
      <c r="B337" s="220" t="s">
        <v>1051</v>
      </c>
      <c r="C337" s="126" t="s">
        <v>614</v>
      </c>
      <c r="D337" s="184">
        <v>65328.18</v>
      </c>
      <c r="E337" s="184"/>
      <c r="F337" s="184"/>
      <c r="G337" s="184"/>
      <c r="H337" s="184">
        <v>191363.69</v>
      </c>
      <c r="I337" s="184"/>
      <c r="J337" s="184">
        <v>25078.54</v>
      </c>
      <c r="K337" s="184">
        <v>29696.080000000002</v>
      </c>
      <c r="L337" s="184"/>
      <c r="M337" s="184"/>
      <c r="N337" s="184"/>
      <c r="O337" s="184">
        <v>29318.33</v>
      </c>
      <c r="P337" s="184"/>
      <c r="Q337" s="184">
        <v>1860.03</v>
      </c>
      <c r="R337" s="184">
        <v>266969.96999999997</v>
      </c>
      <c r="S337" s="184"/>
      <c r="T337" s="184">
        <v>21600.45</v>
      </c>
      <c r="U337" s="184"/>
      <c r="V337" s="184"/>
      <c r="W337" s="184"/>
      <c r="X337" s="184">
        <v>2482799.59</v>
      </c>
      <c r="Y337" s="184">
        <v>29219.33</v>
      </c>
      <c r="Z337" s="184"/>
      <c r="AA337" s="184"/>
      <c r="AB337" s="184"/>
      <c r="AC337" s="184"/>
      <c r="AD337" s="184">
        <v>258911.34</v>
      </c>
      <c r="AE337" s="184">
        <v>313571.43</v>
      </c>
      <c r="AF337" s="184"/>
      <c r="AG337" s="184">
        <v>5870.35</v>
      </c>
      <c r="AH337" s="184"/>
      <c r="AI337" s="184">
        <v>33345.22</v>
      </c>
      <c r="AJ337" s="184"/>
      <c r="AK337" s="184">
        <v>299371.86</v>
      </c>
      <c r="AL337" s="184">
        <v>1990968.61</v>
      </c>
      <c r="AM337" s="184">
        <v>13379.94</v>
      </c>
      <c r="AN337" s="184"/>
      <c r="AO337" s="184"/>
      <c r="AP337" s="184">
        <v>17499.96</v>
      </c>
      <c r="AQ337" s="184"/>
      <c r="AR337" s="184">
        <v>62086.77</v>
      </c>
      <c r="AS337" s="184"/>
      <c r="AT337" s="184"/>
      <c r="AU337" s="184"/>
      <c r="AV337" s="184"/>
      <c r="AW337" s="184"/>
      <c r="AX337" s="184"/>
      <c r="AY337" s="184">
        <v>17426.63</v>
      </c>
      <c r="AZ337" s="184"/>
      <c r="BA337" s="184"/>
      <c r="BB337" s="184">
        <v>717818.25</v>
      </c>
      <c r="BC337" s="184"/>
      <c r="BD337" s="184">
        <v>198119.97</v>
      </c>
      <c r="BE337" s="184">
        <v>306459.53999999998</v>
      </c>
      <c r="BF337" s="184"/>
      <c r="BG337" s="184"/>
      <c r="BH337" s="184"/>
      <c r="BI337" s="184"/>
      <c r="BJ337" s="184"/>
      <c r="BK337" s="184"/>
      <c r="BL337" s="184">
        <v>199024.56</v>
      </c>
      <c r="BM337" s="184"/>
      <c r="BN337" s="184">
        <v>294495.03000000003</v>
      </c>
      <c r="BO337" s="184">
        <v>34230.639999999999</v>
      </c>
      <c r="BP337" s="184"/>
      <c r="BQ337" s="184">
        <v>15191.13</v>
      </c>
      <c r="BR337" s="184">
        <v>589388.85</v>
      </c>
      <c r="BS337" s="186">
        <v>8249346.6299999999</v>
      </c>
      <c r="BT337" s="184">
        <v>638731.53</v>
      </c>
      <c r="BU337" s="186"/>
      <c r="BV337" s="184">
        <v>32160.6</v>
      </c>
      <c r="BW337" s="184">
        <v>396520.87</v>
      </c>
      <c r="BX337" s="186">
        <v>903600</v>
      </c>
      <c r="BY337" s="184"/>
      <c r="BZ337" s="184">
        <v>10770.03</v>
      </c>
      <c r="CA337" s="186"/>
      <c r="CB337" s="184"/>
      <c r="CC337" s="184"/>
      <c r="CD337" s="184">
        <v>3866655.87</v>
      </c>
      <c r="CE337" s="184">
        <v>227189.97</v>
      </c>
      <c r="CF337" s="186">
        <v>19977.3</v>
      </c>
      <c r="CG337" s="184">
        <v>6826.66</v>
      </c>
      <c r="CH337" s="184">
        <v>4344.6899999999996</v>
      </c>
      <c r="CI337" s="184"/>
      <c r="CJ337" s="184">
        <v>110201.58</v>
      </c>
      <c r="CK337" s="186"/>
      <c r="CL337" s="184">
        <v>140949.46</v>
      </c>
      <c r="CM337" s="186">
        <v>114538.32</v>
      </c>
    </row>
    <row r="338" spans="1:91" ht="21" hidden="1">
      <c r="A338" s="120">
        <v>38</v>
      </c>
      <c r="B338" s="220" t="s">
        <v>1052</v>
      </c>
      <c r="C338" s="123" t="s">
        <v>615</v>
      </c>
      <c r="D338" s="184">
        <v>156432.32999999999</v>
      </c>
      <c r="E338" s="184">
        <v>201784.73</v>
      </c>
      <c r="F338" s="184">
        <v>41416.74</v>
      </c>
      <c r="G338" s="184"/>
      <c r="H338" s="184"/>
      <c r="I338" s="184"/>
      <c r="J338" s="184"/>
      <c r="K338" s="184"/>
      <c r="L338" s="184"/>
      <c r="M338" s="184"/>
      <c r="N338" s="184"/>
      <c r="O338" s="184">
        <v>145625.82999999999</v>
      </c>
      <c r="P338" s="184">
        <v>1587977.17</v>
      </c>
      <c r="Q338" s="184"/>
      <c r="R338" s="184"/>
      <c r="S338" s="184">
        <v>997620.7</v>
      </c>
      <c r="T338" s="184"/>
      <c r="U338" s="184"/>
      <c r="V338" s="184">
        <v>3494.97</v>
      </c>
      <c r="W338" s="184">
        <v>115000.02</v>
      </c>
      <c r="X338" s="184">
        <v>263413.46999999997</v>
      </c>
      <c r="Y338" s="184">
        <v>49971.47</v>
      </c>
      <c r="Z338" s="184">
        <v>910133.23</v>
      </c>
      <c r="AA338" s="184"/>
      <c r="AB338" s="184"/>
      <c r="AC338" s="184"/>
      <c r="AD338" s="184"/>
      <c r="AE338" s="184"/>
      <c r="AF338" s="184"/>
      <c r="AG338" s="184">
        <v>11740.72</v>
      </c>
      <c r="AH338" s="184">
        <v>16830</v>
      </c>
      <c r="AI338" s="184"/>
      <c r="AJ338" s="184">
        <v>30695.7</v>
      </c>
      <c r="AK338" s="184">
        <v>506700.48</v>
      </c>
      <c r="AL338" s="184">
        <v>154985.51</v>
      </c>
      <c r="AM338" s="184"/>
      <c r="AN338" s="184"/>
      <c r="AO338" s="184">
        <v>65449.88</v>
      </c>
      <c r="AP338" s="184">
        <v>15000.03</v>
      </c>
      <c r="AQ338" s="184"/>
      <c r="AR338" s="184"/>
      <c r="AS338" s="184">
        <v>70470</v>
      </c>
      <c r="AT338" s="184"/>
      <c r="AU338" s="184"/>
      <c r="AV338" s="184"/>
      <c r="AW338" s="184"/>
      <c r="AX338" s="184"/>
      <c r="AY338" s="184"/>
      <c r="AZ338" s="184"/>
      <c r="BA338" s="184"/>
      <c r="BB338" s="184">
        <v>1227.78</v>
      </c>
      <c r="BC338" s="184"/>
      <c r="BD338" s="184"/>
      <c r="BE338" s="184">
        <v>146158.74</v>
      </c>
      <c r="BF338" s="184"/>
      <c r="BG338" s="184"/>
      <c r="BH338" s="184"/>
      <c r="BI338" s="184"/>
      <c r="BJ338" s="184">
        <v>155700</v>
      </c>
      <c r="BK338" s="184"/>
      <c r="BL338" s="184">
        <v>199985.04</v>
      </c>
      <c r="BM338" s="184">
        <v>388059.86</v>
      </c>
      <c r="BN338" s="184">
        <v>44280.99</v>
      </c>
      <c r="BO338" s="184">
        <v>24499.98</v>
      </c>
      <c r="BP338" s="184"/>
      <c r="BQ338" s="184">
        <v>128025</v>
      </c>
      <c r="BR338" s="184"/>
      <c r="BS338" s="186">
        <v>2084730.53</v>
      </c>
      <c r="BT338" s="184">
        <v>8132.85</v>
      </c>
      <c r="BU338" s="186"/>
      <c r="BV338" s="186">
        <v>204683.04</v>
      </c>
      <c r="BW338" s="184"/>
      <c r="BX338" s="184"/>
      <c r="BY338" s="186"/>
      <c r="BZ338" s="184"/>
      <c r="CA338" s="186"/>
      <c r="CB338" s="184">
        <v>69249.960000000006</v>
      </c>
      <c r="CC338" s="184"/>
      <c r="CD338" s="184"/>
      <c r="CE338" s="184"/>
      <c r="CF338" s="184"/>
      <c r="CG338" s="184"/>
      <c r="CH338" s="184">
        <v>40794.39</v>
      </c>
      <c r="CI338" s="186"/>
      <c r="CJ338" s="184"/>
      <c r="CK338" s="186"/>
      <c r="CL338" s="184">
        <v>3240</v>
      </c>
      <c r="CM338" s="186"/>
    </row>
    <row r="339" spans="1:91" ht="21" hidden="1">
      <c r="A339" s="120">
        <v>38</v>
      </c>
      <c r="B339" s="220" t="s">
        <v>1053</v>
      </c>
      <c r="C339" s="123" t="s">
        <v>1277</v>
      </c>
      <c r="D339" s="184"/>
      <c r="E339" s="184"/>
      <c r="F339" s="184"/>
      <c r="G339" s="184"/>
      <c r="H339" s="184"/>
      <c r="I339" s="184"/>
      <c r="J339" s="184"/>
      <c r="K339" s="184"/>
      <c r="L339" s="184"/>
      <c r="M339" s="184"/>
      <c r="N339" s="184"/>
      <c r="O339" s="184">
        <v>107974.18</v>
      </c>
      <c r="P339" s="184"/>
      <c r="Q339" s="184"/>
      <c r="R339" s="184"/>
      <c r="S339" s="184"/>
      <c r="T339" s="184"/>
      <c r="U339" s="184"/>
      <c r="V339" s="184"/>
      <c r="W339" s="184"/>
      <c r="X339" s="184"/>
      <c r="Y339" s="184"/>
      <c r="Z339" s="184"/>
      <c r="AA339" s="184"/>
      <c r="AB339" s="184"/>
      <c r="AC339" s="184"/>
      <c r="AD339" s="184"/>
      <c r="AE339" s="184"/>
      <c r="AF339" s="184"/>
      <c r="AG339" s="184"/>
      <c r="AH339" s="184"/>
      <c r="AI339" s="184"/>
      <c r="AJ339" s="184"/>
      <c r="AK339" s="184"/>
      <c r="AL339" s="184"/>
      <c r="AM339" s="184"/>
      <c r="AN339" s="184"/>
      <c r="AO339" s="184"/>
      <c r="AP339" s="184"/>
      <c r="AQ339" s="184"/>
      <c r="AR339" s="184"/>
      <c r="AS339" s="184"/>
      <c r="AT339" s="184"/>
      <c r="AU339" s="184"/>
      <c r="AV339" s="184"/>
      <c r="AW339" s="184"/>
      <c r="AX339" s="184"/>
      <c r="AY339" s="184"/>
      <c r="AZ339" s="184"/>
      <c r="BA339" s="184"/>
      <c r="BB339" s="184"/>
      <c r="BC339" s="184">
        <v>241450.02</v>
      </c>
      <c r="BD339" s="184"/>
      <c r="BE339" s="184"/>
      <c r="BF339" s="184"/>
      <c r="BG339" s="184"/>
      <c r="BH339" s="184">
        <v>589700.88</v>
      </c>
      <c r="BI339" s="184"/>
      <c r="BJ339" s="184"/>
      <c r="BK339" s="184">
        <v>99999.99</v>
      </c>
      <c r="BL339" s="184">
        <v>132450.03</v>
      </c>
      <c r="BM339" s="184"/>
      <c r="BN339" s="184"/>
      <c r="BO339" s="184"/>
      <c r="BP339" s="184"/>
      <c r="BQ339" s="184"/>
      <c r="BR339" s="184"/>
      <c r="BS339" s="186"/>
      <c r="BT339" s="184"/>
      <c r="BU339" s="186"/>
      <c r="BV339" s="184"/>
      <c r="BW339" s="184"/>
      <c r="BX339" s="184"/>
      <c r="BY339" s="186"/>
      <c r="BZ339" s="184"/>
      <c r="CA339" s="184"/>
      <c r="CB339" s="184"/>
      <c r="CC339" s="184"/>
      <c r="CD339" s="184"/>
      <c r="CE339" s="184"/>
      <c r="CF339" s="184"/>
      <c r="CG339" s="184"/>
      <c r="CH339" s="184"/>
      <c r="CI339" s="184"/>
      <c r="CJ339" s="186"/>
      <c r="CK339" s="186"/>
      <c r="CL339" s="184">
        <v>49349.97</v>
      </c>
      <c r="CM339" s="184"/>
    </row>
    <row r="340" spans="1:91" ht="21" hidden="1">
      <c r="A340" s="120">
        <v>38</v>
      </c>
      <c r="B340" s="220" t="s">
        <v>1054</v>
      </c>
      <c r="C340" s="123" t="s">
        <v>616</v>
      </c>
      <c r="D340" s="184"/>
      <c r="E340" s="184"/>
      <c r="F340" s="184"/>
      <c r="G340" s="184">
        <v>23845.279999999999</v>
      </c>
      <c r="H340" s="184"/>
      <c r="I340" s="184"/>
      <c r="J340" s="184"/>
      <c r="K340" s="184"/>
      <c r="L340" s="184"/>
      <c r="M340" s="184"/>
      <c r="N340" s="184"/>
      <c r="O340" s="184"/>
      <c r="P340" s="184"/>
      <c r="Q340" s="184"/>
      <c r="R340" s="184"/>
      <c r="S340" s="184"/>
      <c r="T340" s="184"/>
      <c r="U340" s="184">
        <v>42249.96</v>
      </c>
      <c r="V340" s="184"/>
      <c r="W340" s="184"/>
      <c r="X340" s="184"/>
      <c r="Y340" s="184"/>
      <c r="Z340" s="184"/>
      <c r="AA340" s="184"/>
      <c r="AB340" s="184"/>
      <c r="AC340" s="184"/>
      <c r="AD340" s="184"/>
      <c r="AE340" s="184"/>
      <c r="AF340" s="184"/>
      <c r="AG340" s="184"/>
      <c r="AH340" s="184"/>
      <c r="AI340" s="184"/>
      <c r="AJ340" s="184"/>
      <c r="AK340" s="184"/>
      <c r="AL340" s="184"/>
      <c r="AM340" s="184"/>
      <c r="AN340" s="184"/>
      <c r="AO340" s="184"/>
      <c r="AP340" s="184"/>
      <c r="AQ340" s="184"/>
      <c r="AR340" s="184"/>
      <c r="AS340" s="184"/>
      <c r="AT340" s="184"/>
      <c r="AU340" s="184"/>
      <c r="AV340" s="184"/>
      <c r="AW340" s="184"/>
      <c r="AX340" s="184"/>
      <c r="AY340" s="184"/>
      <c r="AZ340" s="184"/>
      <c r="BA340" s="184"/>
      <c r="BB340" s="184"/>
      <c r="BC340" s="184"/>
      <c r="BD340" s="184">
        <v>2977629.66</v>
      </c>
      <c r="BE340" s="184"/>
      <c r="BF340" s="184"/>
      <c r="BG340" s="184"/>
      <c r="BH340" s="184"/>
      <c r="BI340" s="184"/>
      <c r="BJ340" s="184"/>
      <c r="BK340" s="184"/>
      <c r="BL340" s="184"/>
      <c r="BM340" s="184"/>
      <c r="BN340" s="184"/>
      <c r="BO340" s="184"/>
      <c r="BP340" s="184"/>
      <c r="BQ340" s="184"/>
      <c r="BR340" s="184"/>
      <c r="BS340" s="186"/>
      <c r="BT340" s="186"/>
      <c r="BU340" s="186"/>
      <c r="BV340" s="186"/>
      <c r="BW340" s="186"/>
      <c r="BX340" s="186"/>
      <c r="BY340" s="186"/>
      <c r="BZ340" s="186"/>
      <c r="CA340" s="186"/>
      <c r="CB340" s="184"/>
      <c r="CC340" s="186"/>
      <c r="CD340" s="186">
        <v>86100.03</v>
      </c>
      <c r="CE340" s="184"/>
      <c r="CF340" s="186"/>
      <c r="CG340" s="186"/>
      <c r="CH340" s="184"/>
      <c r="CI340" s="186"/>
      <c r="CJ340" s="184"/>
      <c r="CK340" s="186"/>
      <c r="CL340" s="184">
        <v>30899.97</v>
      </c>
      <c r="CM340" s="186">
        <v>9410.5</v>
      </c>
    </row>
    <row r="341" spans="1:91" ht="21" hidden="1">
      <c r="A341" s="120">
        <v>38</v>
      </c>
      <c r="B341" s="220" t="s">
        <v>1055</v>
      </c>
      <c r="C341" s="123" t="s">
        <v>617</v>
      </c>
      <c r="D341" s="184"/>
      <c r="E341" s="184"/>
      <c r="F341" s="184"/>
      <c r="G341" s="184">
        <v>4660.82</v>
      </c>
      <c r="H341" s="184"/>
      <c r="I341" s="184"/>
      <c r="J341" s="184"/>
      <c r="K341" s="184"/>
      <c r="L341" s="184"/>
      <c r="M341" s="184"/>
      <c r="N341" s="184"/>
      <c r="O341" s="184"/>
      <c r="P341" s="184"/>
      <c r="Q341" s="184">
        <v>66362.23</v>
      </c>
      <c r="R341" s="184"/>
      <c r="S341" s="184"/>
      <c r="T341" s="184"/>
      <c r="U341" s="184"/>
      <c r="V341" s="184"/>
      <c r="W341" s="184"/>
      <c r="X341" s="184"/>
      <c r="Y341" s="184"/>
      <c r="Z341" s="184"/>
      <c r="AA341" s="184"/>
      <c r="AB341" s="184"/>
      <c r="AC341" s="184"/>
      <c r="AD341" s="184"/>
      <c r="AE341" s="184"/>
      <c r="AF341" s="184"/>
      <c r="AG341" s="184"/>
      <c r="AH341" s="184"/>
      <c r="AI341" s="184"/>
      <c r="AJ341" s="184"/>
      <c r="AK341" s="184"/>
      <c r="AL341" s="184"/>
      <c r="AM341" s="184"/>
      <c r="AN341" s="184"/>
      <c r="AO341" s="184"/>
      <c r="AP341" s="184"/>
      <c r="AQ341" s="184"/>
      <c r="AR341" s="184"/>
      <c r="AS341" s="184"/>
      <c r="AT341" s="184"/>
      <c r="AU341" s="184"/>
      <c r="AV341" s="184"/>
      <c r="AW341" s="184"/>
      <c r="AX341" s="184">
        <v>45000</v>
      </c>
      <c r="AY341" s="184"/>
      <c r="AZ341" s="184"/>
      <c r="BA341" s="184"/>
      <c r="BB341" s="184"/>
      <c r="BC341" s="184"/>
      <c r="BD341" s="184"/>
      <c r="BE341" s="184">
        <v>188093.34</v>
      </c>
      <c r="BF341" s="184">
        <v>244499.94</v>
      </c>
      <c r="BG341" s="184"/>
      <c r="BH341" s="184">
        <v>934502.31</v>
      </c>
      <c r="BI341" s="184"/>
      <c r="BJ341" s="184"/>
      <c r="BK341" s="184">
        <v>122249.97</v>
      </c>
      <c r="BL341" s="184">
        <v>64128.87</v>
      </c>
      <c r="BM341" s="184"/>
      <c r="BN341" s="184"/>
      <c r="BO341" s="184"/>
      <c r="BP341" s="184"/>
      <c r="BQ341" s="184">
        <v>4205.0200000000004</v>
      </c>
      <c r="BR341" s="184"/>
      <c r="BS341" s="186"/>
      <c r="BT341" s="186"/>
      <c r="BU341" s="186"/>
      <c r="BV341" s="186"/>
      <c r="BW341" s="184"/>
      <c r="BX341" s="186"/>
      <c r="BY341" s="186"/>
      <c r="BZ341" s="186"/>
      <c r="CA341" s="186"/>
      <c r="CB341" s="186"/>
      <c r="CC341" s="186"/>
      <c r="CD341" s="186"/>
      <c r="CE341" s="186"/>
      <c r="CF341" s="186"/>
      <c r="CG341" s="186"/>
      <c r="CH341" s="186"/>
      <c r="CI341" s="186"/>
      <c r="CJ341" s="186"/>
      <c r="CK341" s="186"/>
      <c r="CL341" s="186">
        <v>35397.81</v>
      </c>
      <c r="CM341" s="186"/>
    </row>
    <row r="342" spans="1:91" ht="21" hidden="1">
      <c r="A342" s="120">
        <v>38</v>
      </c>
      <c r="B342" s="220" t="s">
        <v>1056</v>
      </c>
      <c r="C342" s="123" t="s">
        <v>618</v>
      </c>
      <c r="D342" s="184"/>
      <c r="E342" s="184"/>
      <c r="F342" s="184"/>
      <c r="G342" s="184"/>
      <c r="H342" s="184"/>
      <c r="I342" s="184"/>
      <c r="J342" s="184"/>
      <c r="K342" s="184"/>
      <c r="L342" s="184"/>
      <c r="M342" s="184"/>
      <c r="N342" s="184"/>
      <c r="O342" s="184"/>
      <c r="P342" s="184"/>
      <c r="Q342" s="184"/>
      <c r="R342" s="184"/>
      <c r="S342" s="184"/>
      <c r="T342" s="184"/>
      <c r="U342" s="184"/>
      <c r="V342" s="184"/>
      <c r="W342" s="184"/>
      <c r="X342" s="184"/>
      <c r="Y342" s="184"/>
      <c r="Z342" s="184"/>
      <c r="AA342" s="184"/>
      <c r="AB342" s="184"/>
      <c r="AC342" s="184"/>
      <c r="AD342" s="184"/>
      <c r="AE342" s="184"/>
      <c r="AF342" s="184"/>
      <c r="AG342" s="184"/>
      <c r="AH342" s="184"/>
      <c r="AI342" s="184"/>
      <c r="AJ342" s="184"/>
      <c r="AK342" s="184"/>
      <c r="AL342" s="184"/>
      <c r="AM342" s="184"/>
      <c r="AN342" s="184"/>
      <c r="AO342" s="184"/>
      <c r="AP342" s="184"/>
      <c r="AQ342" s="184"/>
      <c r="AR342" s="184"/>
      <c r="AS342" s="184"/>
      <c r="AT342" s="184"/>
      <c r="AU342" s="184"/>
      <c r="AV342" s="184"/>
      <c r="AW342" s="184"/>
      <c r="AX342" s="184"/>
      <c r="AY342" s="184"/>
      <c r="AZ342" s="184"/>
      <c r="BA342" s="184"/>
      <c r="BB342" s="184"/>
      <c r="BC342" s="184"/>
      <c r="BD342" s="184"/>
      <c r="BE342" s="184">
        <v>3546.99</v>
      </c>
      <c r="BF342" s="184"/>
      <c r="BG342" s="184"/>
      <c r="BH342" s="184">
        <v>109933.47</v>
      </c>
      <c r="BI342" s="184"/>
      <c r="BJ342" s="184"/>
      <c r="BK342" s="184"/>
      <c r="BL342" s="184"/>
      <c r="BM342" s="184"/>
      <c r="BN342" s="184"/>
      <c r="BO342" s="184"/>
      <c r="BP342" s="184"/>
      <c r="BQ342" s="184"/>
      <c r="BR342" s="184"/>
      <c r="BS342" s="186"/>
      <c r="BT342" s="186"/>
      <c r="BU342" s="186"/>
      <c r="BV342" s="186"/>
      <c r="BW342" s="186"/>
      <c r="BX342" s="186"/>
      <c r="BY342" s="186"/>
      <c r="BZ342" s="186"/>
      <c r="CA342" s="184"/>
      <c r="CB342" s="186"/>
      <c r="CC342" s="186"/>
      <c r="CD342" s="184"/>
      <c r="CE342" s="186"/>
      <c r="CF342" s="186"/>
      <c r="CG342" s="186"/>
      <c r="CH342" s="184"/>
      <c r="CI342" s="186"/>
      <c r="CJ342" s="186"/>
      <c r="CK342" s="186"/>
      <c r="CL342" s="184"/>
      <c r="CM342" s="186"/>
    </row>
    <row r="343" spans="1:91" ht="21" hidden="1">
      <c r="A343" s="120">
        <v>38</v>
      </c>
      <c r="B343" s="220" t="s">
        <v>1057</v>
      </c>
      <c r="C343" s="123" t="s">
        <v>1278</v>
      </c>
      <c r="D343" s="184"/>
      <c r="E343" s="184"/>
      <c r="F343" s="184"/>
      <c r="G343" s="184"/>
      <c r="H343" s="184"/>
      <c r="I343" s="184"/>
      <c r="J343" s="184"/>
      <c r="K343" s="184"/>
      <c r="L343" s="184"/>
      <c r="M343" s="184"/>
      <c r="N343" s="184"/>
      <c r="O343" s="184">
        <v>107852.13</v>
      </c>
      <c r="P343" s="184"/>
      <c r="Q343" s="184"/>
      <c r="R343" s="184">
        <v>1498.77</v>
      </c>
      <c r="S343" s="184"/>
      <c r="T343" s="184">
        <v>21249</v>
      </c>
      <c r="U343" s="184"/>
      <c r="V343" s="184"/>
      <c r="W343" s="184"/>
      <c r="X343" s="184"/>
      <c r="Y343" s="184"/>
      <c r="Z343" s="184"/>
      <c r="AA343" s="184"/>
      <c r="AB343" s="184"/>
      <c r="AC343" s="184"/>
      <c r="AD343" s="184"/>
      <c r="AE343" s="184"/>
      <c r="AF343" s="184"/>
      <c r="AG343" s="184">
        <v>3803.47</v>
      </c>
      <c r="AH343" s="184"/>
      <c r="AI343" s="184"/>
      <c r="AJ343" s="184"/>
      <c r="AK343" s="184"/>
      <c r="AL343" s="184"/>
      <c r="AM343" s="184"/>
      <c r="AN343" s="184"/>
      <c r="AO343" s="184"/>
      <c r="AP343" s="184"/>
      <c r="AQ343" s="184"/>
      <c r="AR343" s="184"/>
      <c r="AS343" s="184"/>
      <c r="AT343" s="184"/>
      <c r="AU343" s="184"/>
      <c r="AV343" s="184"/>
      <c r="AW343" s="184"/>
      <c r="AX343" s="184"/>
      <c r="AY343" s="184"/>
      <c r="AZ343" s="184"/>
      <c r="BA343" s="184"/>
      <c r="BB343" s="184"/>
      <c r="BC343" s="184"/>
      <c r="BD343" s="184"/>
      <c r="BE343" s="184"/>
      <c r="BF343" s="184"/>
      <c r="BG343" s="184">
        <v>8925.0300000000007</v>
      </c>
      <c r="BH343" s="184"/>
      <c r="BI343" s="184"/>
      <c r="BJ343" s="184"/>
      <c r="BK343" s="184">
        <v>45000</v>
      </c>
      <c r="BL343" s="184"/>
      <c r="BM343" s="184"/>
      <c r="BN343" s="184"/>
      <c r="BO343" s="184">
        <v>12146.2</v>
      </c>
      <c r="BP343" s="184">
        <v>33090.03</v>
      </c>
      <c r="BQ343" s="184"/>
      <c r="BR343" s="184"/>
      <c r="BS343" s="186"/>
      <c r="BT343" s="186"/>
      <c r="BU343" s="186"/>
      <c r="BV343" s="186"/>
      <c r="BW343" s="186"/>
      <c r="BX343" s="186">
        <v>22087.8</v>
      </c>
      <c r="BY343" s="186">
        <v>137500</v>
      </c>
      <c r="BZ343" s="186"/>
      <c r="CA343" s="186"/>
      <c r="CB343" s="186"/>
      <c r="CC343" s="186"/>
      <c r="CD343" s="186"/>
      <c r="CE343" s="186"/>
      <c r="CF343" s="186"/>
      <c r="CG343" s="186"/>
      <c r="CH343" s="186"/>
      <c r="CI343" s="186"/>
      <c r="CJ343" s="186"/>
      <c r="CK343" s="186"/>
      <c r="CL343" s="186"/>
      <c r="CM343" s="186"/>
    </row>
    <row r="344" spans="1:91" ht="21" hidden="1">
      <c r="A344" s="120">
        <v>38</v>
      </c>
      <c r="B344" s="220" t="s">
        <v>1058</v>
      </c>
      <c r="C344" s="123" t="s">
        <v>1279</v>
      </c>
      <c r="D344" s="184">
        <v>84147.51</v>
      </c>
      <c r="E344" s="184"/>
      <c r="F344" s="184"/>
      <c r="G344" s="184"/>
      <c r="H344" s="184"/>
      <c r="I344" s="184"/>
      <c r="J344" s="184"/>
      <c r="K344" s="184"/>
      <c r="L344" s="184"/>
      <c r="M344" s="184"/>
      <c r="N344" s="184"/>
      <c r="O344" s="184"/>
      <c r="P344" s="184">
        <v>251565.75</v>
      </c>
      <c r="Q344" s="184"/>
      <c r="R344" s="184"/>
      <c r="S344" s="184"/>
      <c r="T344" s="184"/>
      <c r="U344" s="184"/>
      <c r="V344" s="184"/>
      <c r="W344" s="184"/>
      <c r="X344" s="184">
        <v>6928428.6699999999</v>
      </c>
      <c r="Y344" s="184">
        <v>2327.5500000000002</v>
      </c>
      <c r="Z344" s="184">
        <v>311267.71000000002</v>
      </c>
      <c r="AA344" s="184"/>
      <c r="AB344" s="184"/>
      <c r="AC344" s="184"/>
      <c r="AD344" s="184"/>
      <c r="AE344" s="184"/>
      <c r="AF344" s="184"/>
      <c r="AG344" s="184"/>
      <c r="AH344" s="184"/>
      <c r="AI344" s="184"/>
      <c r="AJ344" s="184"/>
      <c r="AK344" s="184"/>
      <c r="AL344" s="184">
        <v>94029.440000000002</v>
      </c>
      <c r="AM344" s="184"/>
      <c r="AN344" s="184"/>
      <c r="AO344" s="184"/>
      <c r="AP344" s="184"/>
      <c r="AQ344" s="184"/>
      <c r="AR344" s="184"/>
      <c r="AS344" s="184"/>
      <c r="AT344" s="184"/>
      <c r="AU344" s="184"/>
      <c r="AV344" s="184"/>
      <c r="AW344" s="184"/>
      <c r="AX344" s="184"/>
      <c r="AY344" s="184"/>
      <c r="AZ344" s="184"/>
      <c r="BA344" s="184"/>
      <c r="BB344" s="184">
        <v>777418.15</v>
      </c>
      <c r="BC344" s="184"/>
      <c r="BD344" s="184">
        <v>352785.33</v>
      </c>
      <c r="BE344" s="184"/>
      <c r="BF344" s="184"/>
      <c r="BG344" s="184"/>
      <c r="BH344" s="184"/>
      <c r="BI344" s="184"/>
      <c r="BJ344" s="184"/>
      <c r="BK344" s="184"/>
      <c r="BL344" s="184">
        <v>19725.03</v>
      </c>
      <c r="BM344" s="184">
        <v>450533.61</v>
      </c>
      <c r="BN344" s="184"/>
      <c r="BO344" s="184"/>
      <c r="BP344" s="184"/>
      <c r="BQ344" s="184"/>
      <c r="BR344" s="184"/>
      <c r="BS344" s="186">
        <v>6877570.8099999996</v>
      </c>
      <c r="BT344" s="186"/>
      <c r="BU344" s="186"/>
      <c r="BV344" s="186">
        <v>180240.79</v>
      </c>
      <c r="BW344" s="186">
        <v>118000</v>
      </c>
      <c r="BX344" s="186">
        <v>4875.03</v>
      </c>
      <c r="BY344" s="186"/>
      <c r="BZ344" s="186"/>
      <c r="CA344" s="186"/>
      <c r="CB344" s="186"/>
      <c r="CC344" s="184"/>
      <c r="CD344" s="186"/>
      <c r="CE344" s="186"/>
      <c r="CF344" s="186"/>
      <c r="CG344" s="186"/>
      <c r="CH344" s="186"/>
      <c r="CI344" s="186"/>
      <c r="CJ344" s="186"/>
      <c r="CK344" s="186"/>
      <c r="CL344" s="186"/>
      <c r="CM344" s="186"/>
    </row>
    <row r="345" spans="1:91" ht="21" hidden="1">
      <c r="A345" s="120">
        <v>38</v>
      </c>
      <c r="B345" s="220" t="s">
        <v>1059</v>
      </c>
      <c r="C345" s="123" t="s">
        <v>1280</v>
      </c>
      <c r="D345" s="184">
        <v>604181.64</v>
      </c>
      <c r="E345" s="184"/>
      <c r="F345" s="184"/>
      <c r="G345" s="184"/>
      <c r="H345" s="184">
        <v>373897.8</v>
      </c>
      <c r="I345" s="184"/>
      <c r="J345" s="184"/>
      <c r="K345" s="184"/>
      <c r="L345" s="184"/>
      <c r="M345" s="184"/>
      <c r="N345" s="184">
        <v>747385.8</v>
      </c>
      <c r="O345" s="184"/>
      <c r="P345" s="184">
        <v>2615188.0499999998</v>
      </c>
      <c r="Q345" s="184">
        <v>374699.99</v>
      </c>
      <c r="R345" s="184"/>
      <c r="S345" s="184"/>
      <c r="T345" s="184">
        <v>374699.97</v>
      </c>
      <c r="U345" s="184">
        <v>374699.97</v>
      </c>
      <c r="V345" s="184"/>
      <c r="W345" s="184"/>
      <c r="X345" s="184">
        <v>1019181.5</v>
      </c>
      <c r="Y345" s="184">
        <v>291547.39</v>
      </c>
      <c r="Z345" s="184"/>
      <c r="AA345" s="184"/>
      <c r="AB345" s="184">
        <v>315000</v>
      </c>
      <c r="AC345" s="184"/>
      <c r="AD345" s="184">
        <v>315000</v>
      </c>
      <c r="AE345" s="184">
        <v>308475</v>
      </c>
      <c r="AF345" s="184">
        <v>315287.67</v>
      </c>
      <c r="AG345" s="184">
        <v>295266.11</v>
      </c>
      <c r="AH345" s="184"/>
      <c r="AI345" s="184">
        <v>766322.06</v>
      </c>
      <c r="AJ345" s="184">
        <v>690480</v>
      </c>
      <c r="AK345" s="184">
        <v>315001</v>
      </c>
      <c r="AL345" s="184">
        <v>371823.27</v>
      </c>
      <c r="AM345" s="184"/>
      <c r="AN345" s="184">
        <v>739350</v>
      </c>
      <c r="AO345" s="184"/>
      <c r="AP345" s="184"/>
      <c r="AQ345" s="184"/>
      <c r="AR345" s="184"/>
      <c r="AS345" s="184">
        <v>291610.69</v>
      </c>
      <c r="AT345" s="184"/>
      <c r="AU345" s="184"/>
      <c r="AV345" s="184"/>
      <c r="AW345" s="184"/>
      <c r="AX345" s="184"/>
      <c r="AY345" s="184"/>
      <c r="AZ345" s="184"/>
      <c r="BA345" s="184">
        <v>374249.97</v>
      </c>
      <c r="BB345" s="184"/>
      <c r="BC345" s="184"/>
      <c r="BD345" s="184"/>
      <c r="BE345" s="184"/>
      <c r="BF345" s="184"/>
      <c r="BG345" s="184">
        <v>374699.97</v>
      </c>
      <c r="BH345" s="184"/>
      <c r="BI345" s="184"/>
      <c r="BJ345" s="184"/>
      <c r="BK345" s="184"/>
      <c r="BL345" s="184">
        <v>363750.03</v>
      </c>
      <c r="BM345" s="184">
        <v>749399.99</v>
      </c>
      <c r="BN345" s="184">
        <v>374249.97</v>
      </c>
      <c r="BO345" s="184">
        <v>374249.97</v>
      </c>
      <c r="BP345" s="184">
        <v>204075</v>
      </c>
      <c r="BQ345" s="184">
        <v>374250.03</v>
      </c>
      <c r="BR345" s="184"/>
      <c r="BS345" s="184">
        <v>2205935.08</v>
      </c>
      <c r="BT345" s="184">
        <v>315000</v>
      </c>
      <c r="BU345" s="186"/>
      <c r="BV345" s="186">
        <v>1562940.54</v>
      </c>
      <c r="BW345" s="184"/>
      <c r="BX345" s="186">
        <v>374400</v>
      </c>
      <c r="BY345" s="184"/>
      <c r="BZ345" s="186">
        <v>374400</v>
      </c>
      <c r="CA345" s="186">
        <v>374400</v>
      </c>
      <c r="CB345" s="186"/>
      <c r="CC345" s="184"/>
      <c r="CD345" s="186"/>
      <c r="CE345" s="186"/>
      <c r="CF345" s="184">
        <v>349906.5</v>
      </c>
      <c r="CG345" s="184">
        <v>148800</v>
      </c>
      <c r="CH345" s="184"/>
      <c r="CI345" s="186"/>
      <c r="CJ345" s="186"/>
      <c r="CK345" s="184"/>
      <c r="CL345" s="186">
        <v>160399.17000000001</v>
      </c>
      <c r="CM345" s="184"/>
    </row>
    <row r="346" spans="1:91" ht="21" hidden="1">
      <c r="A346" s="120">
        <v>38</v>
      </c>
      <c r="B346" s="220" t="s">
        <v>1060</v>
      </c>
      <c r="C346" s="123" t="s">
        <v>1281</v>
      </c>
      <c r="D346" s="184"/>
      <c r="E346" s="184">
        <v>127081</v>
      </c>
      <c r="F346" s="184"/>
      <c r="G346" s="184"/>
      <c r="H346" s="184"/>
      <c r="I346" s="184"/>
      <c r="J346" s="184"/>
      <c r="K346" s="184"/>
      <c r="L346" s="184"/>
      <c r="M346" s="184"/>
      <c r="N346" s="184"/>
      <c r="O346" s="184"/>
      <c r="P346" s="184">
        <v>99483.85</v>
      </c>
      <c r="Q346" s="184"/>
      <c r="R346" s="184"/>
      <c r="S346" s="184"/>
      <c r="T346" s="184"/>
      <c r="U346" s="184">
        <v>219198.42</v>
      </c>
      <c r="V346" s="184"/>
      <c r="W346" s="184"/>
      <c r="X346" s="184">
        <v>1520582.91</v>
      </c>
      <c r="Y346" s="184"/>
      <c r="Z346" s="184">
        <v>151826.03</v>
      </c>
      <c r="AA346" s="184"/>
      <c r="AB346" s="184"/>
      <c r="AC346" s="184"/>
      <c r="AD346" s="184"/>
      <c r="AE346" s="184"/>
      <c r="AF346" s="184"/>
      <c r="AG346" s="184"/>
      <c r="AH346" s="184">
        <v>151687.53</v>
      </c>
      <c r="AI346" s="184"/>
      <c r="AJ346" s="184"/>
      <c r="AK346" s="184"/>
      <c r="AL346" s="184">
        <v>404.4</v>
      </c>
      <c r="AM346" s="184"/>
      <c r="AN346" s="184"/>
      <c r="AO346" s="184"/>
      <c r="AP346" s="184">
        <v>37099.980000000003</v>
      </c>
      <c r="AQ346" s="184"/>
      <c r="AR346" s="184"/>
      <c r="AS346" s="184"/>
      <c r="AT346" s="184"/>
      <c r="AU346" s="184"/>
      <c r="AV346" s="184"/>
      <c r="AW346" s="184"/>
      <c r="AX346" s="184"/>
      <c r="AY346" s="184"/>
      <c r="AZ346" s="184"/>
      <c r="BA346" s="184"/>
      <c r="BB346" s="184">
        <v>1499193.38</v>
      </c>
      <c r="BC346" s="184">
        <v>81999.990000000005</v>
      </c>
      <c r="BD346" s="184">
        <v>61295.31</v>
      </c>
      <c r="BE346" s="184"/>
      <c r="BF346" s="184"/>
      <c r="BG346" s="184"/>
      <c r="BH346" s="184"/>
      <c r="BI346" s="184"/>
      <c r="BJ346" s="184"/>
      <c r="BK346" s="184"/>
      <c r="BL346" s="184"/>
      <c r="BM346" s="184">
        <v>81015</v>
      </c>
      <c r="BN346" s="184">
        <v>66355.11</v>
      </c>
      <c r="BO346" s="184"/>
      <c r="BP346" s="184"/>
      <c r="BQ346" s="184">
        <v>70750</v>
      </c>
      <c r="BR346" s="184"/>
      <c r="BS346" s="184">
        <v>2087997.31</v>
      </c>
      <c r="BT346" s="184"/>
      <c r="BU346" s="186"/>
      <c r="BV346" s="186"/>
      <c r="BW346" s="184"/>
      <c r="BX346" s="184">
        <v>80271</v>
      </c>
      <c r="BY346" s="184"/>
      <c r="BZ346" s="184">
        <v>251450.02</v>
      </c>
      <c r="CA346" s="184">
        <v>2</v>
      </c>
      <c r="CB346" s="184">
        <v>76424.759999999995</v>
      </c>
      <c r="CC346" s="184"/>
      <c r="CD346" s="184">
        <v>158724.99</v>
      </c>
      <c r="CE346" s="184"/>
      <c r="CF346" s="184">
        <v>53250.03</v>
      </c>
      <c r="CG346" s="184"/>
      <c r="CH346" s="184"/>
      <c r="CI346" s="184"/>
      <c r="CJ346" s="184"/>
      <c r="CK346" s="184"/>
      <c r="CL346" s="184"/>
      <c r="CM346" s="186"/>
    </row>
    <row r="347" spans="1:91" ht="21" hidden="1">
      <c r="A347" s="120">
        <v>38</v>
      </c>
      <c r="B347" s="220" t="s">
        <v>1061</v>
      </c>
      <c r="C347" s="123" t="s">
        <v>1282</v>
      </c>
      <c r="D347" s="184">
        <v>16103.77</v>
      </c>
      <c r="E347" s="184"/>
      <c r="F347" s="184"/>
      <c r="G347" s="184"/>
      <c r="H347" s="184"/>
      <c r="I347" s="184"/>
      <c r="J347" s="184"/>
      <c r="K347" s="184"/>
      <c r="L347" s="184"/>
      <c r="M347" s="184"/>
      <c r="N347" s="184"/>
      <c r="O347" s="184"/>
      <c r="P347" s="184">
        <v>91294.720000000001</v>
      </c>
      <c r="Q347" s="184"/>
      <c r="R347" s="184"/>
      <c r="S347" s="184"/>
      <c r="T347" s="184"/>
      <c r="U347" s="184"/>
      <c r="V347" s="184"/>
      <c r="W347" s="184"/>
      <c r="X347" s="184">
        <v>38040.49</v>
      </c>
      <c r="Y347" s="184"/>
      <c r="Z347" s="184"/>
      <c r="AA347" s="184"/>
      <c r="AB347" s="184"/>
      <c r="AC347" s="184"/>
      <c r="AD347" s="184"/>
      <c r="AE347" s="184"/>
      <c r="AF347" s="184"/>
      <c r="AG347" s="184"/>
      <c r="AH347" s="184"/>
      <c r="AI347" s="184"/>
      <c r="AJ347" s="184"/>
      <c r="AK347" s="184"/>
      <c r="AL347" s="184"/>
      <c r="AM347" s="184"/>
      <c r="AN347" s="184"/>
      <c r="AO347" s="184"/>
      <c r="AP347" s="184"/>
      <c r="AQ347" s="184"/>
      <c r="AR347" s="184"/>
      <c r="AS347" s="184"/>
      <c r="AT347" s="184"/>
      <c r="AU347" s="184"/>
      <c r="AV347" s="184"/>
      <c r="AW347" s="184"/>
      <c r="AX347" s="184"/>
      <c r="AY347" s="184"/>
      <c r="AZ347" s="184"/>
      <c r="BA347" s="184"/>
      <c r="BB347" s="184">
        <v>94522.05</v>
      </c>
      <c r="BC347" s="184"/>
      <c r="BD347" s="184"/>
      <c r="BE347" s="184"/>
      <c r="BF347" s="184"/>
      <c r="BG347" s="184"/>
      <c r="BH347" s="184"/>
      <c r="BI347" s="184"/>
      <c r="BJ347" s="184"/>
      <c r="BK347" s="184"/>
      <c r="BL347" s="184"/>
      <c r="BM347" s="184">
        <v>136923.18</v>
      </c>
      <c r="BN347" s="184"/>
      <c r="BO347" s="184"/>
      <c r="BP347" s="184"/>
      <c r="BQ347" s="184"/>
      <c r="BR347" s="184"/>
      <c r="BS347" s="186">
        <v>979681.25</v>
      </c>
      <c r="BT347" s="186"/>
      <c r="BU347" s="186"/>
      <c r="BV347" s="186">
        <v>17934.490000000002</v>
      </c>
      <c r="BW347" s="186"/>
      <c r="BX347" s="186"/>
      <c r="BY347" s="186">
        <v>149640.03</v>
      </c>
      <c r="BZ347" s="186"/>
      <c r="CA347" s="186"/>
      <c r="CB347" s="186"/>
      <c r="CC347" s="186"/>
      <c r="CD347" s="186"/>
      <c r="CE347" s="186"/>
      <c r="CF347" s="186"/>
      <c r="CG347" s="186"/>
      <c r="CH347" s="186"/>
      <c r="CI347" s="186"/>
      <c r="CJ347" s="186"/>
      <c r="CK347" s="186"/>
      <c r="CL347" s="186"/>
      <c r="CM347" s="186"/>
    </row>
    <row r="348" spans="1:91" ht="21" hidden="1">
      <c r="A348" s="120">
        <v>38</v>
      </c>
      <c r="B348" s="220" t="s">
        <v>1062</v>
      </c>
      <c r="C348" s="123" t="s">
        <v>1283</v>
      </c>
      <c r="D348" s="184">
        <v>96802.81</v>
      </c>
      <c r="E348" s="184"/>
      <c r="F348" s="184"/>
      <c r="G348" s="184"/>
      <c r="H348" s="184"/>
      <c r="I348" s="184"/>
      <c r="J348" s="184"/>
      <c r="K348" s="184"/>
      <c r="L348" s="184"/>
      <c r="M348" s="184"/>
      <c r="N348" s="184"/>
      <c r="O348" s="184"/>
      <c r="P348" s="184">
        <v>59465.67</v>
      </c>
      <c r="Q348" s="184"/>
      <c r="R348" s="184"/>
      <c r="S348" s="184"/>
      <c r="T348" s="184"/>
      <c r="U348" s="184"/>
      <c r="V348" s="184"/>
      <c r="W348" s="184"/>
      <c r="X348" s="184">
        <v>5301954.6500000004</v>
      </c>
      <c r="Y348" s="184"/>
      <c r="Z348" s="184"/>
      <c r="AA348" s="184"/>
      <c r="AB348" s="184"/>
      <c r="AC348" s="184"/>
      <c r="AD348" s="184"/>
      <c r="AE348" s="184"/>
      <c r="AF348" s="184"/>
      <c r="AG348" s="184"/>
      <c r="AH348" s="184"/>
      <c r="AI348" s="184"/>
      <c r="AJ348" s="184"/>
      <c r="AK348" s="184"/>
      <c r="AL348" s="184">
        <v>2052.89</v>
      </c>
      <c r="AM348" s="184"/>
      <c r="AN348" s="184"/>
      <c r="AO348" s="184"/>
      <c r="AP348" s="184"/>
      <c r="AQ348" s="184"/>
      <c r="AR348" s="184"/>
      <c r="AS348" s="184"/>
      <c r="AT348" s="184"/>
      <c r="AU348" s="184"/>
      <c r="AV348" s="184"/>
      <c r="AW348" s="184"/>
      <c r="AX348" s="184"/>
      <c r="AY348" s="184"/>
      <c r="AZ348" s="184"/>
      <c r="BA348" s="184"/>
      <c r="BB348" s="184"/>
      <c r="BC348" s="184"/>
      <c r="BD348" s="184"/>
      <c r="BE348" s="184"/>
      <c r="BF348" s="184"/>
      <c r="BG348" s="184"/>
      <c r="BH348" s="184"/>
      <c r="BI348" s="184"/>
      <c r="BJ348" s="184"/>
      <c r="BK348" s="184"/>
      <c r="BL348" s="184"/>
      <c r="BM348" s="184">
        <v>8575.33</v>
      </c>
      <c r="BN348" s="184"/>
      <c r="BO348" s="184"/>
      <c r="BP348" s="184"/>
      <c r="BQ348" s="184"/>
      <c r="BR348" s="184"/>
      <c r="BS348" s="186">
        <v>170414</v>
      </c>
      <c r="BT348" s="186"/>
      <c r="BU348" s="186"/>
      <c r="BV348" s="186"/>
      <c r="BW348" s="186"/>
      <c r="BX348" s="186"/>
      <c r="BY348" s="186"/>
      <c r="BZ348" s="186"/>
      <c r="CA348" s="186"/>
      <c r="CB348" s="186"/>
      <c r="CC348" s="186"/>
      <c r="CD348" s="186"/>
      <c r="CE348" s="186"/>
      <c r="CF348" s="186"/>
      <c r="CG348" s="186"/>
      <c r="CH348" s="186"/>
      <c r="CI348" s="186"/>
      <c r="CJ348" s="186"/>
      <c r="CK348" s="186"/>
      <c r="CL348" s="186"/>
      <c r="CM348" s="186"/>
    </row>
    <row r="349" spans="1:91" ht="21" hidden="1">
      <c r="A349" s="120">
        <v>38</v>
      </c>
      <c r="B349" s="220" t="s">
        <v>1063</v>
      </c>
      <c r="C349" s="123" t="s">
        <v>1284</v>
      </c>
      <c r="D349" s="184"/>
      <c r="E349" s="184"/>
      <c r="F349" s="184"/>
      <c r="G349" s="184"/>
      <c r="H349" s="184"/>
      <c r="I349" s="184"/>
      <c r="J349" s="184"/>
      <c r="K349" s="184"/>
      <c r="L349" s="184"/>
      <c r="M349" s="184"/>
      <c r="N349" s="184"/>
      <c r="O349" s="184"/>
      <c r="P349" s="184"/>
      <c r="Q349" s="184"/>
      <c r="R349" s="184"/>
      <c r="S349" s="184"/>
      <c r="T349" s="184"/>
      <c r="U349" s="184"/>
      <c r="V349" s="184"/>
      <c r="W349" s="184"/>
      <c r="X349" s="184"/>
      <c r="Y349" s="184"/>
      <c r="Z349" s="184"/>
      <c r="AA349" s="184"/>
      <c r="AB349" s="184"/>
      <c r="AC349" s="184"/>
      <c r="AD349" s="184"/>
      <c r="AE349" s="184"/>
      <c r="AF349" s="184"/>
      <c r="AG349" s="184"/>
      <c r="AH349" s="184"/>
      <c r="AI349" s="184"/>
      <c r="AJ349" s="184"/>
      <c r="AK349" s="184"/>
      <c r="AL349" s="184"/>
      <c r="AM349" s="184"/>
      <c r="AN349" s="184"/>
      <c r="AO349" s="184"/>
      <c r="AP349" s="184"/>
      <c r="AQ349" s="184"/>
      <c r="AR349" s="184"/>
      <c r="AS349" s="184"/>
      <c r="AT349" s="184"/>
      <c r="AU349" s="184"/>
      <c r="AV349" s="184"/>
      <c r="AW349" s="184"/>
      <c r="AX349" s="184"/>
      <c r="AY349" s="184"/>
      <c r="AZ349" s="184"/>
      <c r="BA349" s="184"/>
      <c r="BB349" s="184"/>
      <c r="BC349" s="184"/>
      <c r="BD349" s="184">
        <v>56249.91</v>
      </c>
      <c r="BE349" s="184"/>
      <c r="BF349" s="184"/>
      <c r="BG349" s="184"/>
      <c r="BH349" s="184"/>
      <c r="BI349" s="184">
        <v>8346</v>
      </c>
      <c r="BJ349" s="184"/>
      <c r="BK349" s="184"/>
      <c r="BL349" s="184"/>
      <c r="BM349" s="184"/>
      <c r="BN349" s="184"/>
      <c r="BO349" s="184"/>
      <c r="BP349" s="184"/>
      <c r="BQ349" s="184"/>
      <c r="BR349" s="184"/>
      <c r="BS349" s="186"/>
      <c r="BT349" s="186"/>
      <c r="BU349" s="186"/>
      <c r="BV349" s="186"/>
      <c r="BW349" s="186"/>
      <c r="BX349" s="186"/>
      <c r="BY349" s="186"/>
      <c r="BZ349" s="186"/>
      <c r="CA349" s="186"/>
      <c r="CB349" s="186"/>
      <c r="CC349" s="186"/>
      <c r="CD349" s="186"/>
      <c r="CE349" s="186"/>
      <c r="CF349" s="186"/>
      <c r="CG349" s="186"/>
      <c r="CH349" s="186"/>
      <c r="CI349" s="186"/>
      <c r="CJ349" s="186"/>
      <c r="CK349" s="186"/>
      <c r="CL349" s="186"/>
      <c r="CM349" s="186"/>
    </row>
    <row r="350" spans="1:91" ht="21" hidden="1">
      <c r="A350" s="120">
        <v>38</v>
      </c>
      <c r="B350" s="220" t="s">
        <v>1064</v>
      </c>
      <c r="C350" s="123" t="s">
        <v>1285</v>
      </c>
      <c r="D350" s="184"/>
      <c r="E350" s="184"/>
      <c r="F350" s="184"/>
      <c r="G350" s="184"/>
      <c r="H350" s="184"/>
      <c r="I350" s="184"/>
      <c r="J350" s="184"/>
      <c r="K350" s="184"/>
      <c r="L350" s="184"/>
      <c r="M350" s="184"/>
      <c r="N350" s="184"/>
      <c r="O350" s="184"/>
      <c r="P350" s="184"/>
      <c r="Q350" s="184"/>
      <c r="R350" s="184"/>
      <c r="S350" s="184"/>
      <c r="T350" s="184"/>
      <c r="U350" s="184"/>
      <c r="V350" s="184"/>
      <c r="W350" s="184"/>
      <c r="X350" s="184"/>
      <c r="Y350" s="184"/>
      <c r="Z350" s="184"/>
      <c r="AA350" s="184"/>
      <c r="AB350" s="184"/>
      <c r="AC350" s="184"/>
      <c r="AD350" s="184"/>
      <c r="AE350" s="184"/>
      <c r="AF350" s="184"/>
      <c r="AG350" s="184"/>
      <c r="AH350" s="184"/>
      <c r="AI350" s="184"/>
      <c r="AJ350" s="184"/>
      <c r="AK350" s="184"/>
      <c r="AL350" s="184"/>
      <c r="AM350" s="184"/>
      <c r="AN350" s="184"/>
      <c r="AO350" s="184"/>
      <c r="AP350" s="184"/>
      <c r="AQ350" s="184"/>
      <c r="AR350" s="184"/>
      <c r="AS350" s="184"/>
      <c r="AT350" s="184"/>
      <c r="AU350" s="184"/>
      <c r="AV350" s="184"/>
      <c r="AW350" s="184"/>
      <c r="AX350" s="184"/>
      <c r="AY350" s="184"/>
      <c r="AZ350" s="184"/>
      <c r="BA350" s="184"/>
      <c r="BB350" s="184"/>
      <c r="BC350" s="184"/>
      <c r="BD350" s="184"/>
      <c r="BE350" s="184"/>
      <c r="BF350" s="184"/>
      <c r="BG350" s="184"/>
      <c r="BH350" s="184"/>
      <c r="BI350" s="184"/>
      <c r="BJ350" s="184"/>
      <c r="BK350" s="184"/>
      <c r="BL350" s="184"/>
      <c r="BM350" s="184"/>
      <c r="BN350" s="184"/>
      <c r="BO350" s="184"/>
      <c r="BP350" s="184"/>
      <c r="BQ350" s="184"/>
      <c r="BR350" s="184"/>
      <c r="BS350" s="186">
        <v>23966.65</v>
      </c>
      <c r="BT350" s="184"/>
      <c r="BU350" s="186"/>
      <c r="BV350" s="184"/>
      <c r="BW350" s="186"/>
      <c r="BX350" s="186"/>
      <c r="BY350" s="184"/>
      <c r="BZ350" s="186"/>
      <c r="CA350" s="186"/>
      <c r="CB350" s="186"/>
      <c r="CC350" s="186"/>
      <c r="CD350" s="186"/>
      <c r="CE350" s="186"/>
      <c r="CF350" s="186"/>
      <c r="CG350" s="186"/>
      <c r="CH350" s="184"/>
      <c r="CI350" s="184"/>
      <c r="CJ350" s="186"/>
      <c r="CK350" s="186"/>
      <c r="CL350" s="186"/>
      <c r="CM350" s="184"/>
    </row>
    <row r="351" spans="1:91" ht="21" hidden="1">
      <c r="A351" s="120">
        <v>38</v>
      </c>
      <c r="B351" s="220" t="s">
        <v>1065</v>
      </c>
      <c r="C351" s="123" t="s">
        <v>1286</v>
      </c>
      <c r="D351" s="184">
        <v>14873805.640000001</v>
      </c>
      <c r="E351" s="184">
        <v>1719906.16</v>
      </c>
      <c r="F351" s="184">
        <v>490771.55</v>
      </c>
      <c r="G351" s="184">
        <v>92411.4</v>
      </c>
      <c r="H351" s="184">
        <v>488297.78</v>
      </c>
      <c r="I351" s="184"/>
      <c r="J351" s="184">
        <v>618508.73</v>
      </c>
      <c r="K351" s="184">
        <v>1567387.5</v>
      </c>
      <c r="L351" s="184">
        <v>2012885.95</v>
      </c>
      <c r="M351" s="184">
        <v>484100.41</v>
      </c>
      <c r="N351" s="184">
        <v>12659594.75</v>
      </c>
      <c r="O351" s="184">
        <v>1505780.74</v>
      </c>
      <c r="P351" s="184">
        <v>11225051.98</v>
      </c>
      <c r="Q351" s="184">
        <v>1459475.83</v>
      </c>
      <c r="R351" s="184">
        <v>1289052.01</v>
      </c>
      <c r="S351" s="184">
        <v>1278838.54</v>
      </c>
      <c r="T351" s="184">
        <v>2491963.15</v>
      </c>
      <c r="U351" s="184">
        <v>1031158.98</v>
      </c>
      <c r="V351" s="184"/>
      <c r="W351" s="184">
        <v>1073914.17</v>
      </c>
      <c r="X351" s="184">
        <v>38477349.659999996</v>
      </c>
      <c r="Y351" s="184">
        <v>1463463.95</v>
      </c>
      <c r="Z351" s="184">
        <v>2535845.06</v>
      </c>
      <c r="AA351" s="184">
        <v>1167797.71</v>
      </c>
      <c r="AB351" s="184">
        <v>664882.5</v>
      </c>
      <c r="AC351" s="184">
        <v>1302062.07</v>
      </c>
      <c r="AD351" s="184">
        <v>1388084.22</v>
      </c>
      <c r="AE351" s="184">
        <v>3131181.48</v>
      </c>
      <c r="AF351" s="184">
        <v>1178202.8700000001</v>
      </c>
      <c r="AG351" s="184">
        <v>1238225.3600000001</v>
      </c>
      <c r="AH351" s="184">
        <v>1374089.49</v>
      </c>
      <c r="AI351" s="184">
        <v>1528480.93</v>
      </c>
      <c r="AJ351" s="184">
        <v>608815.84</v>
      </c>
      <c r="AK351" s="184">
        <v>1393512.91</v>
      </c>
      <c r="AL351" s="184">
        <v>11253651.84</v>
      </c>
      <c r="AM351" s="184">
        <v>607679.97</v>
      </c>
      <c r="AN351" s="184">
        <v>802415.82</v>
      </c>
      <c r="AO351" s="184">
        <v>16830.28</v>
      </c>
      <c r="AP351" s="184">
        <v>3863558.66</v>
      </c>
      <c r="AQ351" s="184">
        <v>1291749.8500000001</v>
      </c>
      <c r="AR351" s="184">
        <v>1104803.33</v>
      </c>
      <c r="AS351" s="184">
        <v>11747450.02</v>
      </c>
      <c r="AT351" s="184">
        <v>1018492.56</v>
      </c>
      <c r="AU351" s="184">
        <v>1297769.1299999999</v>
      </c>
      <c r="AV351" s="184">
        <v>703623.67</v>
      </c>
      <c r="AW351" s="184"/>
      <c r="AX351" s="184">
        <v>785169.2</v>
      </c>
      <c r="AY351" s="184">
        <v>1881410</v>
      </c>
      <c r="AZ351" s="184">
        <v>1361267.71</v>
      </c>
      <c r="BA351" s="184">
        <v>1391677.47</v>
      </c>
      <c r="BB351" s="184">
        <v>13437609.970000001</v>
      </c>
      <c r="BC351" s="184">
        <v>358710.03</v>
      </c>
      <c r="BD351" s="184">
        <v>10680569.720000001</v>
      </c>
      <c r="BE351" s="184">
        <v>3991478.08</v>
      </c>
      <c r="BF351" s="184">
        <v>1201620.3500000001</v>
      </c>
      <c r="BG351" s="184">
        <v>2185164.73</v>
      </c>
      <c r="BH351" s="184">
        <v>25186569.050000001</v>
      </c>
      <c r="BI351" s="184">
        <v>228516.54</v>
      </c>
      <c r="BJ351" s="184">
        <v>892602.11</v>
      </c>
      <c r="BK351" s="184"/>
      <c r="BL351" s="184">
        <v>896441.92</v>
      </c>
      <c r="BM351" s="184">
        <v>10701442.84</v>
      </c>
      <c r="BN351" s="184">
        <v>3406284.98</v>
      </c>
      <c r="BO351" s="184">
        <v>2131392.66</v>
      </c>
      <c r="BP351" s="184">
        <v>5210234.97</v>
      </c>
      <c r="BQ351" s="184">
        <v>556559.53</v>
      </c>
      <c r="BR351" s="184">
        <v>249767</v>
      </c>
      <c r="BS351" s="184">
        <v>134205314.63</v>
      </c>
      <c r="BT351" s="184">
        <v>1655191.67</v>
      </c>
      <c r="BU351" s="184">
        <v>127371.42</v>
      </c>
      <c r="BV351" s="184">
        <v>9224480.7699999996</v>
      </c>
      <c r="BW351" s="184">
        <v>1043036.95</v>
      </c>
      <c r="BX351" s="184">
        <v>3397416.04</v>
      </c>
      <c r="BY351" s="186">
        <v>2885656.66</v>
      </c>
      <c r="BZ351" s="186">
        <v>566016.5</v>
      </c>
      <c r="CA351" s="186">
        <v>974137.47</v>
      </c>
      <c r="CB351" s="184">
        <v>1697840.83</v>
      </c>
      <c r="CC351" s="184">
        <v>1105948.8</v>
      </c>
      <c r="CD351" s="184">
        <v>5866019.3200000003</v>
      </c>
      <c r="CE351" s="184">
        <v>1301367.8700000001</v>
      </c>
      <c r="CF351" s="186">
        <v>2642358.38</v>
      </c>
      <c r="CG351" s="184">
        <v>1954352.31</v>
      </c>
      <c r="CH351" s="184">
        <v>27404.880000000001</v>
      </c>
      <c r="CI351" s="186">
        <v>1111292.1200000001</v>
      </c>
      <c r="CJ351" s="184">
        <v>70132.5</v>
      </c>
      <c r="CK351" s="186">
        <v>869484.97</v>
      </c>
      <c r="CL351" s="184">
        <v>1096616.69</v>
      </c>
      <c r="CM351" s="184">
        <v>443738.03</v>
      </c>
    </row>
    <row r="352" spans="1:91" ht="21" hidden="1">
      <c r="A352" s="120">
        <v>38</v>
      </c>
      <c r="B352" s="220" t="s">
        <v>1066</v>
      </c>
      <c r="C352" s="123" t="s">
        <v>1287</v>
      </c>
      <c r="D352" s="184">
        <v>88546.79</v>
      </c>
      <c r="E352" s="184"/>
      <c r="F352" s="184"/>
      <c r="G352" s="184"/>
      <c r="H352" s="184"/>
      <c r="I352" s="184"/>
      <c r="J352" s="184"/>
      <c r="K352" s="184"/>
      <c r="L352" s="184"/>
      <c r="M352" s="184"/>
      <c r="N352" s="184">
        <v>8725.7800000000007</v>
      </c>
      <c r="O352" s="184"/>
      <c r="P352" s="184">
        <v>405412.25</v>
      </c>
      <c r="Q352" s="184"/>
      <c r="R352" s="184"/>
      <c r="S352" s="184"/>
      <c r="T352" s="184"/>
      <c r="U352" s="184"/>
      <c r="V352" s="184"/>
      <c r="W352" s="184"/>
      <c r="X352" s="184">
        <v>1169810.71</v>
      </c>
      <c r="Y352" s="184"/>
      <c r="Z352" s="184"/>
      <c r="AA352" s="184"/>
      <c r="AB352" s="184"/>
      <c r="AC352" s="184"/>
      <c r="AD352" s="184"/>
      <c r="AE352" s="184"/>
      <c r="AF352" s="184"/>
      <c r="AG352" s="184"/>
      <c r="AH352" s="184"/>
      <c r="AI352" s="184"/>
      <c r="AJ352" s="184"/>
      <c r="AK352" s="184"/>
      <c r="AL352" s="184">
        <v>2306.41</v>
      </c>
      <c r="AM352" s="184"/>
      <c r="AN352" s="184"/>
      <c r="AO352" s="184"/>
      <c r="AP352" s="184"/>
      <c r="AQ352" s="184"/>
      <c r="AR352" s="184"/>
      <c r="AS352" s="184"/>
      <c r="AT352" s="184"/>
      <c r="AU352" s="184"/>
      <c r="AV352" s="184"/>
      <c r="AW352" s="184"/>
      <c r="AX352" s="184"/>
      <c r="AY352" s="184"/>
      <c r="AZ352" s="184"/>
      <c r="BA352" s="184"/>
      <c r="BB352" s="184">
        <v>51868.23</v>
      </c>
      <c r="BC352" s="184"/>
      <c r="BD352" s="184"/>
      <c r="BE352" s="184"/>
      <c r="BF352" s="184"/>
      <c r="BG352" s="184"/>
      <c r="BH352" s="184"/>
      <c r="BI352" s="184"/>
      <c r="BJ352" s="184"/>
      <c r="BK352" s="184"/>
      <c r="BL352" s="184"/>
      <c r="BM352" s="184">
        <v>975255.14</v>
      </c>
      <c r="BN352" s="184">
        <v>42361.120000000003</v>
      </c>
      <c r="BO352" s="184">
        <v>46544.46</v>
      </c>
      <c r="BP352" s="184"/>
      <c r="BQ352" s="184">
        <v>19375</v>
      </c>
      <c r="BR352" s="184"/>
      <c r="BS352" s="186">
        <v>6872301.8200000003</v>
      </c>
      <c r="BT352" s="184">
        <v>53402.79</v>
      </c>
      <c r="BU352" s="184"/>
      <c r="BV352" s="184">
        <v>268804.28999999998</v>
      </c>
      <c r="BW352" s="184"/>
      <c r="BX352" s="184"/>
      <c r="BY352" s="184">
        <v>43068.33</v>
      </c>
      <c r="BZ352" s="184"/>
      <c r="CA352" s="184"/>
      <c r="CB352" s="184"/>
      <c r="CC352" s="184"/>
      <c r="CD352" s="184">
        <v>89986.11</v>
      </c>
      <c r="CE352" s="184"/>
      <c r="CF352" s="184">
        <v>72800.009999999995</v>
      </c>
      <c r="CG352" s="184"/>
      <c r="CH352" s="184"/>
      <c r="CI352" s="184"/>
      <c r="CJ352" s="184"/>
      <c r="CK352" s="184"/>
      <c r="CL352" s="184"/>
      <c r="CM352" s="184"/>
    </row>
    <row r="353" spans="1:91" ht="21" hidden="1">
      <c r="A353" s="120">
        <v>38</v>
      </c>
      <c r="B353" s="220" t="s">
        <v>1067</v>
      </c>
      <c r="C353" s="123" t="s">
        <v>619</v>
      </c>
      <c r="D353" s="184"/>
      <c r="E353" s="184"/>
      <c r="F353" s="184"/>
      <c r="G353" s="184"/>
      <c r="H353" s="184"/>
      <c r="I353" s="184"/>
      <c r="J353" s="184"/>
      <c r="K353" s="184"/>
      <c r="L353" s="184"/>
      <c r="M353" s="184"/>
      <c r="N353" s="184"/>
      <c r="O353" s="184"/>
      <c r="P353" s="184"/>
      <c r="Q353" s="184"/>
      <c r="R353" s="184"/>
      <c r="S353" s="184"/>
      <c r="T353" s="184"/>
      <c r="U353" s="184"/>
      <c r="V353" s="184"/>
      <c r="W353" s="184"/>
      <c r="X353" s="184"/>
      <c r="Y353" s="184"/>
      <c r="Z353" s="184"/>
      <c r="AA353" s="184"/>
      <c r="AB353" s="184"/>
      <c r="AC353" s="184"/>
      <c r="AD353" s="184"/>
      <c r="AE353" s="184"/>
      <c r="AF353" s="184"/>
      <c r="AG353" s="184"/>
      <c r="AH353" s="184"/>
      <c r="AI353" s="184"/>
      <c r="AJ353" s="184"/>
      <c r="AK353" s="184"/>
      <c r="AL353" s="184"/>
      <c r="AM353" s="184"/>
      <c r="AN353" s="184"/>
      <c r="AO353" s="184"/>
      <c r="AP353" s="184"/>
      <c r="AQ353" s="184"/>
      <c r="AR353" s="184"/>
      <c r="AS353" s="184"/>
      <c r="AT353" s="184"/>
      <c r="AU353" s="184"/>
      <c r="AV353" s="184"/>
      <c r="AW353" s="184"/>
      <c r="AX353" s="184"/>
      <c r="AY353" s="184"/>
      <c r="AZ353" s="184"/>
      <c r="BA353" s="184"/>
      <c r="BB353" s="184"/>
      <c r="BC353" s="184"/>
      <c r="BD353" s="184"/>
      <c r="BE353" s="184"/>
      <c r="BF353" s="184"/>
      <c r="BG353" s="184"/>
      <c r="BH353" s="184"/>
      <c r="BI353" s="184"/>
      <c r="BJ353" s="184"/>
      <c r="BK353" s="184"/>
      <c r="BL353" s="184"/>
      <c r="BM353" s="184"/>
      <c r="BN353" s="184"/>
      <c r="BO353" s="184"/>
      <c r="BP353" s="184"/>
      <c r="BQ353" s="184"/>
      <c r="BR353" s="184"/>
      <c r="BS353" s="184">
        <v>1281969.23</v>
      </c>
      <c r="BT353" s="184"/>
      <c r="BU353" s="184"/>
      <c r="BV353" s="184"/>
      <c r="BW353" s="184"/>
      <c r="BX353" s="184"/>
      <c r="BY353" s="184"/>
      <c r="BZ353" s="184"/>
      <c r="CA353" s="184"/>
      <c r="CB353" s="184"/>
      <c r="CC353" s="184"/>
      <c r="CD353" s="184"/>
      <c r="CE353" s="184"/>
      <c r="CF353" s="184"/>
      <c r="CG353" s="184"/>
      <c r="CH353" s="184"/>
      <c r="CI353" s="184"/>
      <c r="CJ353" s="184"/>
      <c r="CK353" s="184"/>
      <c r="CL353" s="184"/>
      <c r="CM353" s="184"/>
    </row>
    <row r="354" spans="1:91" ht="21" hidden="1">
      <c r="A354" s="120">
        <v>38</v>
      </c>
      <c r="B354" s="220" t="s">
        <v>1068</v>
      </c>
      <c r="C354" s="123" t="s">
        <v>1288</v>
      </c>
      <c r="D354" s="184">
        <v>233225.7</v>
      </c>
      <c r="E354" s="184"/>
      <c r="F354" s="184"/>
      <c r="G354" s="184"/>
      <c r="H354" s="184"/>
      <c r="I354" s="184"/>
      <c r="J354" s="184"/>
      <c r="K354" s="184"/>
      <c r="L354" s="184"/>
      <c r="M354" s="184"/>
      <c r="N354" s="184"/>
      <c r="O354" s="184"/>
      <c r="P354" s="184">
        <v>135611.04999999999</v>
      </c>
      <c r="Q354" s="184"/>
      <c r="R354" s="184"/>
      <c r="S354" s="184"/>
      <c r="T354" s="184"/>
      <c r="U354" s="184"/>
      <c r="V354" s="184"/>
      <c r="W354" s="184"/>
      <c r="X354" s="184">
        <v>22884.61</v>
      </c>
      <c r="Y354" s="184"/>
      <c r="Z354" s="184"/>
      <c r="AA354" s="184"/>
      <c r="AB354" s="184"/>
      <c r="AC354" s="184"/>
      <c r="AD354" s="184">
        <v>165554.57</v>
      </c>
      <c r="AE354" s="184"/>
      <c r="AF354" s="184"/>
      <c r="AG354" s="184"/>
      <c r="AH354" s="184"/>
      <c r="AI354" s="184"/>
      <c r="AJ354" s="184"/>
      <c r="AK354" s="184"/>
      <c r="AL354" s="184">
        <v>5923.94</v>
      </c>
      <c r="AM354" s="184"/>
      <c r="AN354" s="184"/>
      <c r="AO354" s="184">
        <v>12499.92</v>
      </c>
      <c r="AP354" s="184"/>
      <c r="AQ354" s="184"/>
      <c r="AR354" s="184"/>
      <c r="AS354" s="184"/>
      <c r="AT354" s="184"/>
      <c r="AU354" s="184"/>
      <c r="AV354" s="184"/>
      <c r="AW354" s="184"/>
      <c r="AX354" s="184"/>
      <c r="AY354" s="184"/>
      <c r="AZ354" s="184"/>
      <c r="BA354" s="184"/>
      <c r="BB354" s="184"/>
      <c r="BC354" s="184"/>
      <c r="BD354" s="184">
        <v>320914.44</v>
      </c>
      <c r="BE354" s="184"/>
      <c r="BF354" s="184"/>
      <c r="BG354" s="184"/>
      <c r="BH354" s="184">
        <v>365166.33</v>
      </c>
      <c r="BI354" s="184"/>
      <c r="BJ354" s="184"/>
      <c r="BK354" s="184"/>
      <c r="BL354" s="184">
        <v>143800.01999999999</v>
      </c>
      <c r="BM354" s="184">
        <v>284657.21999999997</v>
      </c>
      <c r="BN354" s="184"/>
      <c r="BO354" s="184"/>
      <c r="BP354" s="184"/>
      <c r="BQ354" s="184"/>
      <c r="BR354" s="184"/>
      <c r="BS354" s="184">
        <v>2344406.5699999998</v>
      </c>
      <c r="BT354" s="184"/>
      <c r="BU354" s="184"/>
      <c r="BV354" s="184">
        <v>12386.13</v>
      </c>
      <c r="BW354" s="184"/>
      <c r="BX354" s="184"/>
      <c r="BY354" s="184"/>
      <c r="BZ354" s="184"/>
      <c r="CA354" s="184"/>
      <c r="CB354" s="184"/>
      <c r="CC354" s="184"/>
      <c r="CD354" s="184"/>
      <c r="CE354" s="184"/>
      <c r="CF354" s="184"/>
      <c r="CG354" s="184">
        <v>13888.91</v>
      </c>
      <c r="CH354" s="184"/>
      <c r="CI354" s="184"/>
      <c r="CJ354" s="184"/>
      <c r="CK354" s="184"/>
      <c r="CL354" s="184"/>
      <c r="CM354" s="184"/>
    </row>
    <row r="355" spans="1:91" ht="21" hidden="1">
      <c r="A355" s="120">
        <v>38</v>
      </c>
      <c r="B355" s="220" t="s">
        <v>1069</v>
      </c>
      <c r="C355" s="123" t="s">
        <v>620</v>
      </c>
      <c r="D355" s="184"/>
      <c r="E355" s="184"/>
      <c r="F355" s="184"/>
      <c r="G355" s="184"/>
      <c r="H355" s="184"/>
      <c r="I355" s="184"/>
      <c r="J355" s="184"/>
      <c r="K355" s="184"/>
      <c r="L355" s="184"/>
      <c r="M355" s="184"/>
      <c r="N355" s="184"/>
      <c r="O355" s="184"/>
      <c r="P355" s="184"/>
      <c r="Q355" s="184"/>
      <c r="R355" s="184"/>
      <c r="S355" s="184"/>
      <c r="T355" s="184"/>
      <c r="U355" s="184"/>
      <c r="V355" s="184"/>
      <c r="W355" s="184"/>
      <c r="X355" s="184"/>
      <c r="Y355" s="184"/>
      <c r="Z355" s="184"/>
      <c r="AA355" s="184"/>
      <c r="AB355" s="184"/>
      <c r="AC355" s="184"/>
      <c r="AD355" s="184"/>
      <c r="AE355" s="184"/>
      <c r="AF355" s="184"/>
      <c r="AG355" s="184"/>
      <c r="AH355" s="184"/>
      <c r="AI355" s="184"/>
      <c r="AJ355" s="184"/>
      <c r="AK355" s="184"/>
      <c r="AL355" s="184"/>
      <c r="AM355" s="184"/>
      <c r="AN355" s="184"/>
      <c r="AO355" s="184"/>
      <c r="AP355" s="184"/>
      <c r="AQ355" s="184"/>
      <c r="AR355" s="184"/>
      <c r="AS355" s="184"/>
      <c r="AT355" s="184"/>
      <c r="AU355" s="184"/>
      <c r="AV355" s="184"/>
      <c r="AW355" s="184"/>
      <c r="AX355" s="184"/>
      <c r="AY355" s="184"/>
      <c r="AZ355" s="184"/>
      <c r="BA355" s="184"/>
      <c r="BB355" s="184"/>
      <c r="BC355" s="184"/>
      <c r="BD355" s="184"/>
      <c r="BE355" s="184"/>
      <c r="BF355" s="184"/>
      <c r="BG355" s="184"/>
      <c r="BH355" s="184"/>
      <c r="BI355" s="184">
        <v>11925</v>
      </c>
      <c r="BJ355" s="184"/>
      <c r="BK355" s="184"/>
      <c r="BL355" s="184"/>
      <c r="BM355" s="184"/>
      <c r="BN355" s="184"/>
      <c r="BO355" s="184"/>
      <c r="BP355" s="184"/>
      <c r="BQ355" s="184"/>
      <c r="BR355" s="184"/>
      <c r="BS355" s="186"/>
      <c r="BT355" s="184"/>
      <c r="BU355" s="184"/>
      <c r="BV355" s="184"/>
      <c r="BW355" s="184"/>
      <c r="BX355" s="184"/>
      <c r="BY355" s="186"/>
      <c r="BZ355" s="184"/>
      <c r="CA355" s="184"/>
      <c r="CB355" s="184"/>
      <c r="CC355" s="184"/>
      <c r="CD355" s="184"/>
      <c r="CE355" s="186"/>
      <c r="CF355" s="184"/>
      <c r="CG355" s="184"/>
      <c r="CH355" s="184"/>
      <c r="CI355" s="184"/>
      <c r="CJ355" s="184"/>
      <c r="CK355" s="184"/>
      <c r="CL355" s="184"/>
      <c r="CM355" s="184"/>
    </row>
    <row r="356" spans="1:91" ht="21" hidden="1">
      <c r="A356" s="120">
        <v>38</v>
      </c>
      <c r="B356" s="220" t="s">
        <v>1070</v>
      </c>
      <c r="C356" s="123" t="s">
        <v>621</v>
      </c>
      <c r="D356" s="184"/>
      <c r="E356" s="184"/>
      <c r="F356" s="184"/>
      <c r="G356" s="184"/>
      <c r="H356" s="184"/>
      <c r="I356" s="184"/>
      <c r="J356" s="184"/>
      <c r="K356" s="184"/>
      <c r="L356" s="184"/>
      <c r="M356" s="184"/>
      <c r="N356" s="184"/>
      <c r="O356" s="184"/>
      <c r="P356" s="184"/>
      <c r="Q356" s="184"/>
      <c r="R356" s="184"/>
      <c r="S356" s="184"/>
      <c r="T356" s="184"/>
      <c r="U356" s="184"/>
      <c r="V356" s="184"/>
      <c r="W356" s="184"/>
      <c r="X356" s="184"/>
      <c r="Y356" s="184"/>
      <c r="Z356" s="184"/>
      <c r="AA356" s="184"/>
      <c r="AB356" s="184"/>
      <c r="AC356" s="184"/>
      <c r="AD356" s="184"/>
      <c r="AE356" s="184"/>
      <c r="AF356" s="184"/>
      <c r="AG356" s="184"/>
      <c r="AH356" s="184"/>
      <c r="AI356" s="184"/>
      <c r="AJ356" s="184"/>
      <c r="AK356" s="184"/>
      <c r="AL356" s="184"/>
      <c r="AM356" s="184"/>
      <c r="AN356" s="184"/>
      <c r="AO356" s="184"/>
      <c r="AP356" s="184"/>
      <c r="AQ356" s="184"/>
      <c r="AR356" s="184"/>
      <c r="AS356" s="184"/>
      <c r="AT356" s="184"/>
      <c r="AU356" s="184"/>
      <c r="AV356" s="184"/>
      <c r="AW356" s="184"/>
      <c r="AX356" s="184"/>
      <c r="AY356" s="184"/>
      <c r="AZ356" s="184"/>
      <c r="BA356" s="184"/>
      <c r="BB356" s="184"/>
      <c r="BC356" s="184"/>
      <c r="BD356" s="184"/>
      <c r="BE356" s="184"/>
      <c r="BF356" s="184"/>
      <c r="BG356" s="184"/>
      <c r="BH356" s="184"/>
      <c r="BI356" s="184"/>
      <c r="BJ356" s="184"/>
      <c r="BK356" s="184"/>
      <c r="BL356" s="184"/>
      <c r="BM356" s="184"/>
      <c r="BN356" s="184"/>
      <c r="BO356" s="184"/>
      <c r="BP356" s="184"/>
      <c r="BQ356" s="184"/>
      <c r="BR356" s="184"/>
      <c r="BS356" s="184"/>
      <c r="BT356" s="184"/>
      <c r="BU356" s="184"/>
      <c r="BV356" s="184"/>
      <c r="BW356" s="184"/>
      <c r="BX356" s="184"/>
      <c r="BY356" s="184"/>
      <c r="BZ356" s="184"/>
      <c r="CA356" s="184"/>
      <c r="CB356" s="184"/>
      <c r="CC356" s="184"/>
      <c r="CD356" s="184"/>
      <c r="CE356" s="184"/>
      <c r="CF356" s="184"/>
      <c r="CG356" s="184"/>
      <c r="CH356" s="184"/>
      <c r="CI356" s="184"/>
      <c r="CJ356" s="184"/>
      <c r="CK356" s="184"/>
      <c r="CL356" s="184"/>
      <c r="CM356" s="184"/>
    </row>
    <row r="357" spans="1:91" ht="21" hidden="1">
      <c r="A357" s="120">
        <v>38</v>
      </c>
      <c r="B357" s="220" t="s">
        <v>1071</v>
      </c>
      <c r="C357" s="123" t="s">
        <v>622</v>
      </c>
      <c r="D357" s="184"/>
      <c r="E357" s="184"/>
      <c r="F357" s="184"/>
      <c r="G357" s="184"/>
      <c r="H357" s="184"/>
      <c r="I357" s="184"/>
      <c r="J357" s="184"/>
      <c r="K357" s="184"/>
      <c r="L357" s="184"/>
      <c r="M357" s="184"/>
      <c r="N357" s="184"/>
      <c r="O357" s="184"/>
      <c r="P357" s="184"/>
      <c r="Q357" s="184"/>
      <c r="R357" s="184"/>
      <c r="S357" s="184"/>
      <c r="T357" s="184"/>
      <c r="U357" s="184"/>
      <c r="V357" s="184"/>
      <c r="W357" s="184"/>
      <c r="X357" s="184"/>
      <c r="Y357" s="184"/>
      <c r="Z357" s="184"/>
      <c r="AA357" s="184"/>
      <c r="AB357" s="184"/>
      <c r="AC357" s="184"/>
      <c r="AD357" s="184"/>
      <c r="AE357" s="184"/>
      <c r="AF357" s="184"/>
      <c r="AG357" s="184"/>
      <c r="AH357" s="184"/>
      <c r="AI357" s="184"/>
      <c r="AJ357" s="184"/>
      <c r="AK357" s="184"/>
      <c r="AL357" s="184"/>
      <c r="AM357" s="184"/>
      <c r="AN357" s="184"/>
      <c r="AO357" s="184"/>
      <c r="AP357" s="184"/>
      <c r="AQ357" s="184"/>
      <c r="AR357" s="184"/>
      <c r="AS357" s="184"/>
      <c r="AT357" s="184"/>
      <c r="AU357" s="184"/>
      <c r="AV357" s="184"/>
      <c r="AW357" s="184"/>
      <c r="AX357" s="184"/>
      <c r="AY357" s="184"/>
      <c r="AZ357" s="184"/>
      <c r="BA357" s="184"/>
      <c r="BB357" s="184"/>
      <c r="BC357" s="184"/>
      <c r="BD357" s="184"/>
      <c r="BE357" s="184"/>
      <c r="BF357" s="184"/>
      <c r="BG357" s="184"/>
      <c r="BH357" s="184"/>
      <c r="BI357" s="184"/>
      <c r="BJ357" s="184"/>
      <c r="BK357" s="184"/>
      <c r="BL357" s="184"/>
      <c r="BM357" s="184"/>
      <c r="BN357" s="184"/>
      <c r="BO357" s="184"/>
      <c r="BP357" s="184"/>
      <c r="BQ357" s="184"/>
      <c r="BR357" s="184"/>
      <c r="BS357" s="184"/>
      <c r="BT357" s="184"/>
      <c r="BU357" s="184"/>
      <c r="BV357" s="184"/>
      <c r="BW357" s="184"/>
      <c r="BX357" s="184"/>
      <c r="BY357" s="184"/>
      <c r="BZ357" s="184"/>
      <c r="CA357" s="184"/>
      <c r="CB357" s="184"/>
      <c r="CC357" s="184"/>
      <c r="CD357" s="184"/>
      <c r="CE357" s="184"/>
      <c r="CF357" s="184"/>
      <c r="CG357" s="184"/>
      <c r="CH357" s="184"/>
      <c r="CI357" s="184"/>
      <c r="CJ357" s="184"/>
      <c r="CK357" s="184"/>
      <c r="CL357" s="184"/>
      <c r="CM357" s="184"/>
    </row>
    <row r="358" spans="1:91" ht="21" hidden="1">
      <c r="A358" s="120">
        <v>38</v>
      </c>
      <c r="B358" s="220" t="s">
        <v>1072</v>
      </c>
      <c r="C358" s="123" t="s">
        <v>1289</v>
      </c>
      <c r="D358" s="184"/>
      <c r="E358" s="184"/>
      <c r="F358" s="184"/>
      <c r="G358" s="184"/>
      <c r="H358" s="184"/>
      <c r="I358" s="184"/>
      <c r="J358" s="184"/>
      <c r="K358" s="184"/>
      <c r="L358" s="184"/>
      <c r="M358" s="184"/>
      <c r="N358" s="184"/>
      <c r="O358" s="184"/>
      <c r="P358" s="184"/>
      <c r="Q358" s="184"/>
      <c r="R358" s="184"/>
      <c r="S358" s="184"/>
      <c r="T358" s="184"/>
      <c r="U358" s="184"/>
      <c r="V358" s="184"/>
      <c r="W358" s="184"/>
      <c r="X358" s="184"/>
      <c r="Y358" s="184"/>
      <c r="Z358" s="184"/>
      <c r="AA358" s="184"/>
      <c r="AB358" s="184"/>
      <c r="AC358" s="184"/>
      <c r="AD358" s="184"/>
      <c r="AE358" s="184"/>
      <c r="AF358" s="184"/>
      <c r="AG358" s="184"/>
      <c r="AH358" s="184"/>
      <c r="AI358" s="184"/>
      <c r="AJ358" s="184"/>
      <c r="AK358" s="184"/>
      <c r="AL358" s="184"/>
      <c r="AM358" s="184"/>
      <c r="AN358" s="184"/>
      <c r="AO358" s="184"/>
      <c r="AP358" s="184"/>
      <c r="AQ358" s="184"/>
      <c r="AR358" s="184"/>
      <c r="AS358" s="184"/>
      <c r="AT358" s="184"/>
      <c r="AU358" s="184"/>
      <c r="AV358" s="184"/>
      <c r="AW358" s="184"/>
      <c r="AX358" s="184"/>
      <c r="AY358" s="184"/>
      <c r="AZ358" s="184"/>
      <c r="BA358" s="184"/>
      <c r="BB358" s="184"/>
      <c r="BC358" s="184"/>
      <c r="BD358" s="184"/>
      <c r="BE358" s="184"/>
      <c r="BF358" s="184"/>
      <c r="BG358" s="184"/>
      <c r="BH358" s="184"/>
      <c r="BI358" s="184"/>
      <c r="BJ358" s="184"/>
      <c r="BK358" s="184"/>
      <c r="BL358" s="184"/>
      <c r="BM358" s="184">
        <v>18745.84</v>
      </c>
      <c r="BN358" s="184"/>
      <c r="BO358" s="184"/>
      <c r="BP358" s="184"/>
      <c r="BQ358" s="184"/>
      <c r="BR358" s="184"/>
      <c r="BS358" s="184">
        <v>251223.63</v>
      </c>
      <c r="BT358" s="184"/>
      <c r="BU358" s="184"/>
      <c r="BV358" s="184"/>
      <c r="BW358" s="184">
        <v>1099295.33</v>
      </c>
      <c r="BX358" s="184"/>
      <c r="BY358" s="184"/>
      <c r="BZ358" s="184"/>
      <c r="CA358" s="184"/>
      <c r="CB358" s="184"/>
      <c r="CC358" s="184"/>
      <c r="CD358" s="184"/>
      <c r="CE358" s="184"/>
      <c r="CF358" s="184"/>
      <c r="CG358" s="184"/>
      <c r="CH358" s="184"/>
      <c r="CI358" s="184"/>
      <c r="CJ358" s="184"/>
      <c r="CK358" s="184"/>
      <c r="CL358" s="184"/>
      <c r="CM358" s="184"/>
    </row>
    <row r="359" spans="1:91" ht="21" hidden="1">
      <c r="A359" s="120">
        <v>38</v>
      </c>
      <c r="B359" s="220" t="s">
        <v>1073</v>
      </c>
      <c r="C359" s="123" t="s">
        <v>1290</v>
      </c>
      <c r="D359" s="184"/>
      <c r="E359" s="184"/>
      <c r="F359" s="184"/>
      <c r="G359" s="184"/>
      <c r="H359" s="184"/>
      <c r="I359" s="184"/>
      <c r="J359" s="184"/>
      <c r="K359" s="184"/>
      <c r="L359" s="184"/>
      <c r="M359" s="184"/>
      <c r="N359" s="184"/>
      <c r="O359" s="184"/>
      <c r="P359" s="184">
        <v>29125.08</v>
      </c>
      <c r="Q359" s="184"/>
      <c r="R359" s="184"/>
      <c r="S359" s="184"/>
      <c r="T359" s="184"/>
      <c r="U359" s="184"/>
      <c r="V359" s="184"/>
      <c r="W359" s="184"/>
      <c r="X359" s="184">
        <v>1832541.99</v>
      </c>
      <c r="Y359" s="184"/>
      <c r="Z359" s="184"/>
      <c r="AA359" s="184"/>
      <c r="AB359" s="184"/>
      <c r="AC359" s="184"/>
      <c r="AD359" s="184"/>
      <c r="AE359" s="184"/>
      <c r="AF359" s="184"/>
      <c r="AG359" s="184"/>
      <c r="AH359" s="184"/>
      <c r="AI359" s="184"/>
      <c r="AJ359" s="184"/>
      <c r="AK359" s="184"/>
      <c r="AL359" s="184"/>
      <c r="AM359" s="184"/>
      <c r="AN359" s="184"/>
      <c r="AO359" s="184"/>
      <c r="AP359" s="184"/>
      <c r="AQ359" s="184"/>
      <c r="AR359" s="184"/>
      <c r="AS359" s="184"/>
      <c r="AT359" s="184"/>
      <c r="AU359" s="184"/>
      <c r="AV359" s="184"/>
      <c r="AW359" s="184"/>
      <c r="AX359" s="184"/>
      <c r="AY359" s="184"/>
      <c r="AZ359" s="184"/>
      <c r="BA359" s="184"/>
      <c r="BB359" s="184"/>
      <c r="BC359" s="184"/>
      <c r="BD359" s="184"/>
      <c r="BE359" s="184"/>
      <c r="BF359" s="184"/>
      <c r="BG359" s="184"/>
      <c r="BH359" s="184"/>
      <c r="BI359" s="184"/>
      <c r="BJ359" s="184"/>
      <c r="BK359" s="184"/>
      <c r="BL359" s="184"/>
      <c r="BM359" s="184"/>
      <c r="BN359" s="184"/>
      <c r="BO359" s="184"/>
      <c r="BP359" s="184"/>
      <c r="BQ359" s="184">
        <v>22125</v>
      </c>
      <c r="BR359" s="184"/>
      <c r="BS359" s="184"/>
      <c r="BT359" s="184"/>
      <c r="BU359" s="184"/>
      <c r="BV359" s="184"/>
      <c r="BW359" s="184"/>
      <c r="BX359" s="184"/>
      <c r="BY359" s="184"/>
      <c r="BZ359" s="184"/>
      <c r="CA359" s="184"/>
      <c r="CB359" s="184"/>
      <c r="CC359" s="184"/>
      <c r="CD359" s="184"/>
      <c r="CE359" s="184"/>
      <c r="CF359" s="184"/>
      <c r="CG359" s="184"/>
      <c r="CH359" s="184"/>
      <c r="CI359" s="184"/>
      <c r="CJ359" s="184"/>
      <c r="CK359" s="184"/>
      <c r="CL359" s="184"/>
      <c r="CM359" s="184"/>
    </row>
    <row r="360" spans="1:91" ht="21" hidden="1">
      <c r="A360" s="120">
        <v>38</v>
      </c>
      <c r="B360" s="220" t="s">
        <v>1074</v>
      </c>
      <c r="C360" s="123" t="s">
        <v>1291</v>
      </c>
      <c r="D360" s="184"/>
      <c r="E360" s="184"/>
      <c r="F360" s="184"/>
      <c r="G360" s="184"/>
      <c r="H360" s="184"/>
      <c r="I360" s="184"/>
      <c r="J360" s="184"/>
      <c r="K360" s="184"/>
      <c r="L360" s="184"/>
      <c r="M360" s="184"/>
      <c r="N360" s="184"/>
      <c r="O360" s="184"/>
      <c r="P360" s="184"/>
      <c r="Q360" s="184"/>
      <c r="R360" s="184"/>
      <c r="S360" s="184"/>
      <c r="T360" s="184"/>
      <c r="U360" s="184"/>
      <c r="V360" s="184"/>
      <c r="W360" s="184"/>
      <c r="X360" s="184"/>
      <c r="Y360" s="184"/>
      <c r="Z360" s="184"/>
      <c r="AA360" s="184"/>
      <c r="AB360" s="184"/>
      <c r="AC360" s="184"/>
      <c r="AD360" s="184"/>
      <c r="AE360" s="184"/>
      <c r="AF360" s="184"/>
      <c r="AG360" s="184"/>
      <c r="AH360" s="184"/>
      <c r="AI360" s="184"/>
      <c r="AJ360" s="184"/>
      <c r="AK360" s="184"/>
      <c r="AL360" s="184"/>
      <c r="AM360" s="184"/>
      <c r="AN360" s="184"/>
      <c r="AO360" s="184"/>
      <c r="AP360" s="184"/>
      <c r="AQ360" s="184"/>
      <c r="AR360" s="184"/>
      <c r="AS360" s="184"/>
      <c r="AT360" s="184"/>
      <c r="AU360" s="184"/>
      <c r="AV360" s="184"/>
      <c r="AW360" s="184"/>
      <c r="AX360" s="184"/>
      <c r="AY360" s="184"/>
      <c r="AZ360" s="184"/>
      <c r="BA360" s="184"/>
      <c r="BB360" s="184"/>
      <c r="BC360" s="184"/>
      <c r="BD360" s="184"/>
      <c r="BE360" s="184"/>
      <c r="BF360" s="184"/>
      <c r="BG360" s="184"/>
      <c r="BH360" s="184"/>
      <c r="BI360" s="184"/>
      <c r="BJ360" s="184"/>
      <c r="BK360" s="184"/>
      <c r="BL360" s="184"/>
      <c r="BM360" s="184"/>
      <c r="BN360" s="184"/>
      <c r="BO360" s="184"/>
      <c r="BP360" s="184"/>
      <c r="BQ360" s="184"/>
      <c r="BR360" s="184"/>
      <c r="BS360" s="184"/>
      <c r="BT360" s="184"/>
      <c r="BU360" s="184"/>
      <c r="BV360" s="184"/>
      <c r="BW360" s="184"/>
      <c r="BX360" s="184"/>
      <c r="BY360" s="184"/>
      <c r="BZ360" s="184"/>
      <c r="CA360" s="184"/>
      <c r="CB360" s="184"/>
      <c r="CC360" s="184"/>
      <c r="CD360" s="184"/>
      <c r="CE360" s="184"/>
      <c r="CF360" s="184"/>
      <c r="CG360" s="184"/>
      <c r="CH360" s="184"/>
      <c r="CI360" s="184"/>
      <c r="CJ360" s="184"/>
      <c r="CK360" s="184"/>
      <c r="CL360" s="184"/>
      <c r="CM360" s="184"/>
    </row>
    <row r="361" spans="1:91" ht="21" hidden="1">
      <c r="A361" s="120">
        <v>38</v>
      </c>
      <c r="B361" s="220" t="s">
        <v>1075</v>
      </c>
      <c r="C361" s="123" t="s">
        <v>1292</v>
      </c>
      <c r="D361" s="184"/>
      <c r="E361" s="184"/>
      <c r="F361" s="184"/>
      <c r="G361" s="184"/>
      <c r="H361" s="184"/>
      <c r="I361" s="184"/>
      <c r="J361" s="184"/>
      <c r="K361" s="184"/>
      <c r="L361" s="184"/>
      <c r="M361" s="184"/>
      <c r="N361" s="184"/>
      <c r="O361" s="184"/>
      <c r="P361" s="184"/>
      <c r="Q361" s="184"/>
      <c r="R361" s="184"/>
      <c r="S361" s="184"/>
      <c r="T361" s="184"/>
      <c r="U361" s="184"/>
      <c r="V361" s="184"/>
      <c r="W361" s="184"/>
      <c r="X361" s="184"/>
      <c r="Y361" s="184"/>
      <c r="Z361" s="184"/>
      <c r="AA361" s="184"/>
      <c r="AB361" s="184"/>
      <c r="AC361" s="184"/>
      <c r="AD361" s="184"/>
      <c r="AE361" s="184"/>
      <c r="AF361" s="184"/>
      <c r="AG361" s="184"/>
      <c r="AH361" s="184"/>
      <c r="AI361" s="184"/>
      <c r="AJ361" s="184"/>
      <c r="AK361" s="184"/>
      <c r="AL361" s="184"/>
      <c r="AM361" s="184"/>
      <c r="AN361" s="184"/>
      <c r="AO361" s="184"/>
      <c r="AP361" s="184"/>
      <c r="AQ361" s="184"/>
      <c r="AR361" s="184"/>
      <c r="AS361" s="184"/>
      <c r="AT361" s="184"/>
      <c r="AU361" s="184"/>
      <c r="AV361" s="184"/>
      <c r="AW361" s="184"/>
      <c r="AX361" s="184">
        <v>100500.01</v>
      </c>
      <c r="AY361" s="184"/>
      <c r="AZ361" s="184"/>
      <c r="BA361" s="184"/>
      <c r="BB361" s="184"/>
      <c r="BC361" s="184"/>
      <c r="BD361" s="184"/>
      <c r="BE361" s="184"/>
      <c r="BF361" s="184"/>
      <c r="BG361" s="184"/>
      <c r="BH361" s="184"/>
      <c r="BI361" s="184"/>
      <c r="BJ361" s="184"/>
      <c r="BK361" s="184"/>
      <c r="BL361" s="184"/>
      <c r="BM361" s="184"/>
      <c r="BN361" s="184"/>
      <c r="BO361" s="184"/>
      <c r="BP361" s="184"/>
      <c r="BQ361" s="184"/>
      <c r="BR361" s="184"/>
      <c r="BS361" s="184"/>
      <c r="BT361" s="184"/>
      <c r="BU361" s="184"/>
      <c r="BV361" s="184"/>
      <c r="BW361" s="184"/>
      <c r="BX361" s="184"/>
      <c r="BY361" s="184"/>
      <c r="BZ361" s="184"/>
      <c r="CA361" s="184"/>
      <c r="CB361" s="184"/>
      <c r="CC361" s="184"/>
      <c r="CD361" s="184"/>
      <c r="CE361" s="184"/>
      <c r="CF361" s="184"/>
      <c r="CG361" s="184"/>
      <c r="CH361" s="184"/>
      <c r="CI361" s="184"/>
      <c r="CJ361" s="184"/>
      <c r="CK361" s="184"/>
      <c r="CL361" s="184"/>
      <c r="CM361" s="184"/>
    </row>
    <row r="362" spans="1:91" ht="21" hidden="1">
      <c r="A362" s="120">
        <v>38</v>
      </c>
      <c r="B362" s="220" t="s">
        <v>1076</v>
      </c>
      <c r="C362" s="123" t="s">
        <v>1293</v>
      </c>
      <c r="D362" s="184"/>
      <c r="E362" s="184"/>
      <c r="F362" s="184">
        <v>226567.54</v>
      </c>
      <c r="G362" s="184"/>
      <c r="H362" s="184">
        <v>243384.33</v>
      </c>
      <c r="I362" s="184">
        <v>186093.81</v>
      </c>
      <c r="J362" s="184">
        <v>35216.129999999997</v>
      </c>
      <c r="K362" s="184"/>
      <c r="L362" s="184">
        <v>29991</v>
      </c>
      <c r="M362" s="184">
        <v>278420.46999999997</v>
      </c>
      <c r="N362" s="184"/>
      <c r="O362" s="184"/>
      <c r="P362" s="184"/>
      <c r="Q362" s="184">
        <v>34631.75</v>
      </c>
      <c r="R362" s="184">
        <v>118049.79</v>
      </c>
      <c r="S362" s="184">
        <v>112154.72</v>
      </c>
      <c r="T362" s="184">
        <v>349939.5</v>
      </c>
      <c r="U362" s="184">
        <v>50058</v>
      </c>
      <c r="V362" s="184">
        <v>11513.7</v>
      </c>
      <c r="W362" s="184">
        <v>137999.97</v>
      </c>
      <c r="X362" s="184"/>
      <c r="Y362" s="184"/>
      <c r="Z362" s="184">
        <v>216497.54</v>
      </c>
      <c r="AA362" s="184">
        <v>9420.0300000000007</v>
      </c>
      <c r="AB362" s="184">
        <v>19227.87</v>
      </c>
      <c r="AC362" s="184">
        <v>54994.77</v>
      </c>
      <c r="AD362" s="184"/>
      <c r="AE362" s="184">
        <v>221300.31</v>
      </c>
      <c r="AF362" s="184">
        <v>323245.03000000003</v>
      </c>
      <c r="AG362" s="184"/>
      <c r="AH362" s="184"/>
      <c r="AI362" s="184"/>
      <c r="AJ362" s="184"/>
      <c r="AK362" s="184"/>
      <c r="AL362" s="184">
        <v>0</v>
      </c>
      <c r="AM362" s="184"/>
      <c r="AN362" s="184"/>
      <c r="AO362" s="184"/>
      <c r="AP362" s="184"/>
      <c r="AQ362" s="184"/>
      <c r="AR362" s="184"/>
      <c r="AS362" s="184"/>
      <c r="AT362" s="184"/>
      <c r="AU362" s="184">
        <v>4896</v>
      </c>
      <c r="AV362" s="184">
        <v>152763.6</v>
      </c>
      <c r="AW362" s="184">
        <v>33270.03</v>
      </c>
      <c r="AX362" s="184">
        <v>26640</v>
      </c>
      <c r="AY362" s="184">
        <v>2129.9899999999998</v>
      </c>
      <c r="AZ362" s="184">
        <v>54950.239999999998</v>
      </c>
      <c r="BA362" s="184">
        <v>415933.35</v>
      </c>
      <c r="BB362" s="184">
        <v>64785.14</v>
      </c>
      <c r="BC362" s="184">
        <v>875598.84</v>
      </c>
      <c r="BD362" s="184">
        <v>106913.46</v>
      </c>
      <c r="BE362" s="184">
        <v>254063.43</v>
      </c>
      <c r="BF362" s="184"/>
      <c r="BG362" s="184">
        <v>242344.63</v>
      </c>
      <c r="BH362" s="184">
        <v>1142694.72</v>
      </c>
      <c r="BI362" s="184">
        <v>417866.85</v>
      </c>
      <c r="BJ362" s="184">
        <v>236999.97</v>
      </c>
      <c r="BK362" s="184">
        <v>233246.97</v>
      </c>
      <c r="BL362" s="184"/>
      <c r="BM362" s="184"/>
      <c r="BN362" s="184">
        <v>45216</v>
      </c>
      <c r="BO362" s="184">
        <v>56117.97</v>
      </c>
      <c r="BP362" s="184"/>
      <c r="BQ362" s="184"/>
      <c r="BR362" s="184">
        <v>15471</v>
      </c>
      <c r="BS362" s="184"/>
      <c r="BT362" s="184">
        <v>19860.03</v>
      </c>
      <c r="BU362" s="184">
        <v>175755.04</v>
      </c>
      <c r="BV362" s="184"/>
      <c r="BW362" s="184"/>
      <c r="BX362" s="184">
        <v>22799.97</v>
      </c>
      <c r="BY362" s="184">
        <v>387657.18</v>
      </c>
      <c r="BZ362" s="184">
        <v>9244.98</v>
      </c>
      <c r="CA362" s="184">
        <v>51811.74</v>
      </c>
      <c r="CB362" s="184">
        <v>149879.97</v>
      </c>
      <c r="CC362" s="184">
        <v>252569.79</v>
      </c>
      <c r="CD362" s="184">
        <v>366909.39</v>
      </c>
      <c r="CE362" s="184">
        <v>320010.03000000003</v>
      </c>
      <c r="CF362" s="184">
        <v>335301.03000000003</v>
      </c>
      <c r="CG362" s="184">
        <v>30333.33</v>
      </c>
      <c r="CH362" s="184">
        <v>53234.82</v>
      </c>
      <c r="CI362" s="184">
        <v>371688.03</v>
      </c>
      <c r="CJ362" s="184"/>
      <c r="CK362" s="184">
        <v>353279.97</v>
      </c>
      <c r="CL362" s="184"/>
      <c r="CM362" s="184">
        <v>16440.03</v>
      </c>
    </row>
    <row r="363" spans="1:91" ht="21" hidden="1">
      <c r="A363" s="120">
        <v>38</v>
      </c>
      <c r="B363" s="220" t="s">
        <v>1077</v>
      </c>
      <c r="C363" s="123" t="s">
        <v>1294</v>
      </c>
      <c r="D363" s="184"/>
      <c r="E363" s="184"/>
      <c r="F363" s="184">
        <v>33094.769999999997</v>
      </c>
      <c r="G363" s="184"/>
      <c r="H363" s="184">
        <v>310696.38</v>
      </c>
      <c r="I363" s="184">
        <v>496754.99</v>
      </c>
      <c r="J363" s="184">
        <v>114255.72</v>
      </c>
      <c r="K363" s="184">
        <v>706451.04</v>
      </c>
      <c r="L363" s="184">
        <v>169171.26</v>
      </c>
      <c r="M363" s="184">
        <v>178887.31</v>
      </c>
      <c r="N363" s="184">
        <v>1670021.51</v>
      </c>
      <c r="O363" s="184">
        <v>78251.17</v>
      </c>
      <c r="P363" s="184"/>
      <c r="Q363" s="184">
        <v>374434.99</v>
      </c>
      <c r="R363" s="184">
        <v>583770.18999999994</v>
      </c>
      <c r="S363" s="184">
        <v>886924.37</v>
      </c>
      <c r="T363" s="184">
        <v>274657.08</v>
      </c>
      <c r="U363" s="184">
        <v>239756.49</v>
      </c>
      <c r="V363" s="184">
        <v>157432.01</v>
      </c>
      <c r="W363" s="184">
        <v>139050</v>
      </c>
      <c r="X363" s="184"/>
      <c r="Y363" s="184">
        <v>225701.47</v>
      </c>
      <c r="Z363" s="184">
        <v>205246.6</v>
      </c>
      <c r="AA363" s="184">
        <v>251789.23</v>
      </c>
      <c r="AB363" s="184">
        <v>50646.65</v>
      </c>
      <c r="AC363" s="184">
        <v>43423.92</v>
      </c>
      <c r="AD363" s="184">
        <v>204100.02</v>
      </c>
      <c r="AE363" s="184">
        <v>393001.87</v>
      </c>
      <c r="AF363" s="184">
        <v>1256421.3700000001</v>
      </c>
      <c r="AG363" s="184">
        <v>24232.11</v>
      </c>
      <c r="AH363" s="184">
        <v>318382.39</v>
      </c>
      <c r="AI363" s="184">
        <v>584660.11</v>
      </c>
      <c r="AJ363" s="184">
        <v>202837.15</v>
      </c>
      <c r="AK363" s="184">
        <v>195131.7</v>
      </c>
      <c r="AL363" s="184">
        <v>0</v>
      </c>
      <c r="AM363" s="184">
        <v>273781.89</v>
      </c>
      <c r="AN363" s="184">
        <v>95339.97</v>
      </c>
      <c r="AO363" s="184">
        <v>1359415.54</v>
      </c>
      <c r="AP363" s="184">
        <v>112925.61</v>
      </c>
      <c r="AQ363" s="184">
        <v>299504.34999999998</v>
      </c>
      <c r="AR363" s="184">
        <v>111997.53</v>
      </c>
      <c r="AS363" s="184">
        <v>1107253.71</v>
      </c>
      <c r="AT363" s="184">
        <v>296938.96999999997</v>
      </c>
      <c r="AU363" s="184">
        <v>1277714.3400000001</v>
      </c>
      <c r="AV363" s="184">
        <v>987088.55</v>
      </c>
      <c r="AW363" s="184">
        <v>395666.34</v>
      </c>
      <c r="AX363" s="184">
        <v>60534</v>
      </c>
      <c r="AY363" s="184">
        <v>1851411.65</v>
      </c>
      <c r="AZ363" s="184">
        <v>12666.64</v>
      </c>
      <c r="BA363" s="184">
        <v>259885.07</v>
      </c>
      <c r="BB363" s="184">
        <v>1943613.36</v>
      </c>
      <c r="BC363" s="184">
        <v>3221789.32</v>
      </c>
      <c r="BD363" s="184">
        <v>4960095.3099999996</v>
      </c>
      <c r="BE363" s="184">
        <v>1403949.61</v>
      </c>
      <c r="BF363" s="184">
        <v>46476</v>
      </c>
      <c r="BG363" s="184">
        <v>5974628.5099999998</v>
      </c>
      <c r="BH363" s="184">
        <v>5744669.1100000003</v>
      </c>
      <c r="BI363" s="184">
        <v>135287.91</v>
      </c>
      <c r="BJ363" s="184">
        <v>107710.02</v>
      </c>
      <c r="BK363" s="184">
        <v>176374.17</v>
      </c>
      <c r="BL363" s="184">
        <v>48210.03</v>
      </c>
      <c r="BM363" s="184"/>
      <c r="BN363" s="184">
        <v>430702.47</v>
      </c>
      <c r="BO363" s="184">
        <v>345827.61</v>
      </c>
      <c r="BP363" s="184">
        <v>49537.53</v>
      </c>
      <c r="BQ363" s="184">
        <v>119846.93</v>
      </c>
      <c r="BR363" s="184">
        <v>355665.87</v>
      </c>
      <c r="BS363" s="184"/>
      <c r="BT363" s="184">
        <v>43503.03</v>
      </c>
      <c r="BU363" s="184">
        <v>479162.97</v>
      </c>
      <c r="BV363" s="184"/>
      <c r="BW363" s="184"/>
      <c r="BX363" s="184"/>
      <c r="BY363" s="184">
        <v>2136524.48</v>
      </c>
      <c r="BZ363" s="184">
        <v>187187.13</v>
      </c>
      <c r="CA363" s="184">
        <v>450447.3</v>
      </c>
      <c r="CB363" s="184">
        <v>207099.97</v>
      </c>
      <c r="CC363" s="184">
        <v>764947.71</v>
      </c>
      <c r="CD363" s="184"/>
      <c r="CE363" s="184"/>
      <c r="CF363" s="184">
        <v>270042.03000000003</v>
      </c>
      <c r="CG363" s="184">
        <v>40833.35</v>
      </c>
      <c r="CH363" s="184">
        <v>79474.899999999994</v>
      </c>
      <c r="CI363" s="184">
        <v>61094.97</v>
      </c>
      <c r="CJ363" s="184"/>
      <c r="CK363" s="184">
        <v>2202436.08</v>
      </c>
      <c r="CL363" s="184">
        <v>22349.97</v>
      </c>
      <c r="CM363" s="184">
        <v>176605</v>
      </c>
    </row>
    <row r="364" spans="1:91" ht="21" hidden="1">
      <c r="A364" s="120">
        <v>38</v>
      </c>
      <c r="B364" s="220" t="s">
        <v>1078</v>
      </c>
      <c r="C364" s="123" t="s">
        <v>1295</v>
      </c>
      <c r="D364" s="184"/>
      <c r="E364" s="184">
        <v>49331.92</v>
      </c>
      <c r="F364" s="184">
        <v>61413.81</v>
      </c>
      <c r="G364" s="184"/>
      <c r="H364" s="184">
        <v>59835.66</v>
      </c>
      <c r="I364" s="184">
        <v>176518.57</v>
      </c>
      <c r="J364" s="184">
        <v>14919.14</v>
      </c>
      <c r="K364" s="184"/>
      <c r="L364" s="184">
        <v>214797.18</v>
      </c>
      <c r="M364" s="184">
        <v>73232.460000000006</v>
      </c>
      <c r="N364" s="184">
        <v>14648.46</v>
      </c>
      <c r="O364" s="184">
        <v>59569.43</v>
      </c>
      <c r="P364" s="184"/>
      <c r="Q364" s="184">
        <v>7849.98</v>
      </c>
      <c r="R364" s="184">
        <v>141813.26999999999</v>
      </c>
      <c r="S364" s="184">
        <v>18137.5</v>
      </c>
      <c r="T364" s="184">
        <v>24849.99</v>
      </c>
      <c r="U364" s="184">
        <v>138137.31</v>
      </c>
      <c r="V364" s="184">
        <v>37800</v>
      </c>
      <c r="W364" s="184"/>
      <c r="X364" s="184"/>
      <c r="Y364" s="184">
        <v>90664.72</v>
      </c>
      <c r="Z364" s="184">
        <v>39946.449999999997</v>
      </c>
      <c r="AA364" s="184">
        <v>1770.03</v>
      </c>
      <c r="AB364" s="184">
        <v>40852.080000000002</v>
      </c>
      <c r="AC364" s="184">
        <v>32016.06</v>
      </c>
      <c r="AD364" s="184"/>
      <c r="AE364" s="184"/>
      <c r="AF364" s="184">
        <v>47626.95</v>
      </c>
      <c r="AG364" s="184"/>
      <c r="AH364" s="184"/>
      <c r="AI364" s="184">
        <v>13333.32</v>
      </c>
      <c r="AJ364" s="184">
        <v>76113.460000000006</v>
      </c>
      <c r="AK364" s="184">
        <v>153640</v>
      </c>
      <c r="AL364" s="184">
        <v>0</v>
      </c>
      <c r="AM364" s="184">
        <v>11279.97</v>
      </c>
      <c r="AN364" s="184">
        <v>21075.03</v>
      </c>
      <c r="AO364" s="184"/>
      <c r="AP364" s="184"/>
      <c r="AQ364" s="184">
        <v>138863.20000000001</v>
      </c>
      <c r="AR364" s="184">
        <v>25672.2</v>
      </c>
      <c r="AS364" s="184">
        <v>59850</v>
      </c>
      <c r="AT364" s="184">
        <v>306835.28000000003</v>
      </c>
      <c r="AU364" s="184">
        <v>130103.55</v>
      </c>
      <c r="AV364" s="184">
        <v>331336.94</v>
      </c>
      <c r="AW364" s="184">
        <v>193232.61</v>
      </c>
      <c r="AX364" s="184">
        <v>91500.03</v>
      </c>
      <c r="AY364" s="184">
        <v>32440.01</v>
      </c>
      <c r="AZ364" s="184">
        <v>388198.45</v>
      </c>
      <c r="BA364" s="184">
        <v>469226.27</v>
      </c>
      <c r="BB364" s="184">
        <v>194293.87</v>
      </c>
      <c r="BC364" s="184">
        <v>144814.23000000001</v>
      </c>
      <c r="BD364" s="184">
        <v>21549.96</v>
      </c>
      <c r="BE364" s="184">
        <v>210556.17</v>
      </c>
      <c r="BF364" s="184"/>
      <c r="BG364" s="184">
        <v>96891</v>
      </c>
      <c r="BH364" s="184"/>
      <c r="BI364" s="184"/>
      <c r="BJ364" s="184"/>
      <c r="BK364" s="184">
        <v>100026</v>
      </c>
      <c r="BL364" s="184">
        <v>22200.03</v>
      </c>
      <c r="BM364" s="184"/>
      <c r="BN364" s="184">
        <v>14552.64</v>
      </c>
      <c r="BO364" s="184">
        <v>84343.77</v>
      </c>
      <c r="BP364" s="184"/>
      <c r="BQ364" s="184">
        <v>19737.59</v>
      </c>
      <c r="BR364" s="184">
        <v>55131.03</v>
      </c>
      <c r="BS364" s="184"/>
      <c r="BT364" s="184">
        <v>200334.6</v>
      </c>
      <c r="BU364" s="184">
        <v>55746</v>
      </c>
      <c r="BV364" s="184"/>
      <c r="BW364" s="184">
        <v>588960.06999999995</v>
      </c>
      <c r="BX364" s="184">
        <v>206914.32</v>
      </c>
      <c r="BY364" s="184">
        <v>498984.93</v>
      </c>
      <c r="BZ364" s="184">
        <v>53600.04</v>
      </c>
      <c r="CA364" s="184">
        <v>143849.97</v>
      </c>
      <c r="CB364" s="184">
        <v>4989.96</v>
      </c>
      <c r="CC364" s="184"/>
      <c r="CD364" s="184">
        <v>92670.03</v>
      </c>
      <c r="CE364" s="184">
        <v>348095.97</v>
      </c>
      <c r="CF364" s="184">
        <v>833.33</v>
      </c>
      <c r="CG364" s="184">
        <v>34378.339999999997</v>
      </c>
      <c r="CH364" s="184">
        <v>36266.559999999998</v>
      </c>
      <c r="CI364" s="184">
        <v>204971.76</v>
      </c>
      <c r="CJ364" s="184">
        <v>18720.3</v>
      </c>
      <c r="CK364" s="184"/>
      <c r="CL364" s="184">
        <v>83736.45</v>
      </c>
      <c r="CM364" s="184">
        <v>74436.710000000006</v>
      </c>
    </row>
    <row r="365" spans="1:91" ht="21" hidden="1">
      <c r="A365" s="120">
        <v>38</v>
      </c>
      <c r="B365" s="220" t="s">
        <v>1079</v>
      </c>
      <c r="C365" s="123" t="s">
        <v>1296</v>
      </c>
      <c r="D365" s="184"/>
      <c r="E365" s="184">
        <v>106634.64</v>
      </c>
      <c r="F365" s="184">
        <v>244684.79999999999</v>
      </c>
      <c r="G365" s="184">
        <v>217728.33</v>
      </c>
      <c r="H365" s="184">
        <v>110889.98</v>
      </c>
      <c r="I365" s="184">
        <v>89602.3</v>
      </c>
      <c r="J365" s="184"/>
      <c r="K365" s="184">
        <v>24867.97</v>
      </c>
      <c r="L365" s="184">
        <v>474268.91</v>
      </c>
      <c r="M365" s="184">
        <v>13953.95</v>
      </c>
      <c r="N365" s="184">
        <v>308701.44</v>
      </c>
      <c r="O365" s="184">
        <v>59884.639999999999</v>
      </c>
      <c r="P365" s="184"/>
      <c r="Q365" s="184">
        <v>32249.99</v>
      </c>
      <c r="R365" s="184">
        <v>421335.52</v>
      </c>
      <c r="S365" s="184">
        <v>147568.68</v>
      </c>
      <c r="T365" s="184">
        <v>141828.10999999999</v>
      </c>
      <c r="U365" s="184">
        <v>96993.18</v>
      </c>
      <c r="V365" s="184">
        <v>40940</v>
      </c>
      <c r="W365" s="184">
        <v>48344.22</v>
      </c>
      <c r="X365" s="184"/>
      <c r="Y365" s="184">
        <v>229945.47</v>
      </c>
      <c r="Z365" s="184">
        <v>155116.53</v>
      </c>
      <c r="AA365" s="184">
        <v>356940.38</v>
      </c>
      <c r="AB365" s="184">
        <v>14990.94</v>
      </c>
      <c r="AC365" s="184">
        <v>23222.86</v>
      </c>
      <c r="AD365" s="184">
        <v>224800</v>
      </c>
      <c r="AE365" s="184">
        <v>309413.99</v>
      </c>
      <c r="AF365" s="184"/>
      <c r="AG365" s="184">
        <v>182577.48</v>
      </c>
      <c r="AH365" s="184">
        <v>62342.53</v>
      </c>
      <c r="AI365" s="184">
        <v>223876.38</v>
      </c>
      <c r="AJ365" s="184">
        <v>68476.62</v>
      </c>
      <c r="AK365" s="184">
        <v>34400</v>
      </c>
      <c r="AL365" s="184">
        <v>6875450.2800000003</v>
      </c>
      <c r="AM365" s="184">
        <v>137729.94</v>
      </c>
      <c r="AN365" s="184">
        <v>51824.97</v>
      </c>
      <c r="AO365" s="184"/>
      <c r="AP365" s="184">
        <v>22337.01</v>
      </c>
      <c r="AQ365" s="184">
        <v>785935.31</v>
      </c>
      <c r="AR365" s="184">
        <v>7700.04</v>
      </c>
      <c r="AS365" s="184">
        <v>104470.02</v>
      </c>
      <c r="AT365" s="184">
        <v>241549.77</v>
      </c>
      <c r="AU365" s="184">
        <v>502389.5</v>
      </c>
      <c r="AV365" s="184">
        <v>88923.8</v>
      </c>
      <c r="AW365" s="184">
        <v>464747.32</v>
      </c>
      <c r="AX365" s="184">
        <v>8624.9699999999993</v>
      </c>
      <c r="AY365" s="184"/>
      <c r="AZ365" s="184">
        <v>1451450.77</v>
      </c>
      <c r="BA365" s="184">
        <v>142916.19</v>
      </c>
      <c r="BB365" s="184">
        <v>338466.66</v>
      </c>
      <c r="BC365" s="184">
        <v>56700.63</v>
      </c>
      <c r="BD365" s="184">
        <v>811706.61</v>
      </c>
      <c r="BE365" s="184">
        <v>441564.62</v>
      </c>
      <c r="BF365" s="184">
        <v>97396.38</v>
      </c>
      <c r="BG365" s="184">
        <v>147867.48000000001</v>
      </c>
      <c r="BH365" s="184">
        <v>745762.29</v>
      </c>
      <c r="BI365" s="184">
        <v>1941481.89</v>
      </c>
      <c r="BJ365" s="184">
        <v>129352.83</v>
      </c>
      <c r="BK365" s="184">
        <v>97013.89</v>
      </c>
      <c r="BL365" s="184">
        <v>457458.64</v>
      </c>
      <c r="BM365" s="184"/>
      <c r="BN365" s="184">
        <v>278152.21999999997</v>
      </c>
      <c r="BO365" s="184">
        <v>436387.25</v>
      </c>
      <c r="BP365" s="184">
        <v>24099.99</v>
      </c>
      <c r="BQ365" s="184">
        <v>1052193.98</v>
      </c>
      <c r="BR365" s="184">
        <v>189569.97</v>
      </c>
      <c r="BS365" s="184"/>
      <c r="BT365" s="184">
        <v>141689.79</v>
      </c>
      <c r="BU365" s="184"/>
      <c r="BV365" s="184"/>
      <c r="BW365" s="184"/>
      <c r="BX365" s="184"/>
      <c r="BY365" s="184">
        <v>429705.76</v>
      </c>
      <c r="BZ365" s="184"/>
      <c r="CA365" s="184">
        <v>208648.53</v>
      </c>
      <c r="CB365" s="184">
        <v>170294.86</v>
      </c>
      <c r="CC365" s="184">
        <v>64661.49</v>
      </c>
      <c r="CD365" s="184">
        <v>159197.67000000001</v>
      </c>
      <c r="CE365" s="184"/>
      <c r="CF365" s="184"/>
      <c r="CG365" s="184">
        <v>54309.85</v>
      </c>
      <c r="CH365" s="184">
        <v>11655.54</v>
      </c>
      <c r="CI365" s="184"/>
      <c r="CJ365" s="184"/>
      <c r="CK365" s="184"/>
      <c r="CL365" s="184">
        <v>453392.1</v>
      </c>
      <c r="CM365" s="184">
        <v>117209.67</v>
      </c>
    </row>
    <row r="366" spans="1:91" ht="21" hidden="1">
      <c r="A366" s="120">
        <v>38</v>
      </c>
      <c r="B366" s="220" t="s">
        <v>1080</v>
      </c>
      <c r="C366" s="123" t="s">
        <v>1297</v>
      </c>
      <c r="D366" s="184"/>
      <c r="E366" s="184"/>
      <c r="F366" s="184"/>
      <c r="G366" s="184"/>
      <c r="H366" s="184"/>
      <c r="I366" s="184"/>
      <c r="J366" s="184">
        <v>85901.28</v>
      </c>
      <c r="K366" s="184"/>
      <c r="L366" s="184"/>
      <c r="M366" s="184"/>
      <c r="N366" s="184"/>
      <c r="O366" s="184"/>
      <c r="P366" s="184"/>
      <c r="Q366" s="184">
        <v>8170.02</v>
      </c>
      <c r="R366" s="184"/>
      <c r="S366" s="184"/>
      <c r="T366" s="184">
        <v>2250</v>
      </c>
      <c r="U366" s="184"/>
      <c r="V366" s="184"/>
      <c r="W366" s="184"/>
      <c r="X366" s="184"/>
      <c r="Y366" s="184">
        <v>12911.78</v>
      </c>
      <c r="Z366" s="184"/>
      <c r="AA366" s="184"/>
      <c r="AB366" s="184">
        <v>24849.99</v>
      </c>
      <c r="AC366" s="184"/>
      <c r="AD366" s="184"/>
      <c r="AE366" s="184"/>
      <c r="AF366" s="184"/>
      <c r="AG366" s="184"/>
      <c r="AH366" s="184"/>
      <c r="AI366" s="184"/>
      <c r="AJ366" s="184"/>
      <c r="AK366" s="184"/>
      <c r="AL366" s="184"/>
      <c r="AM366" s="184"/>
      <c r="AN366" s="184"/>
      <c r="AO366" s="184"/>
      <c r="AP366" s="184"/>
      <c r="AQ366" s="184">
        <v>438.81</v>
      </c>
      <c r="AR366" s="184"/>
      <c r="AS366" s="184"/>
      <c r="AT366" s="184"/>
      <c r="AU366" s="184"/>
      <c r="AV366" s="184">
        <v>42588.33</v>
      </c>
      <c r="AW366" s="184"/>
      <c r="AX366" s="184"/>
      <c r="AY366" s="184"/>
      <c r="AZ366" s="184"/>
      <c r="BA366" s="184"/>
      <c r="BB366" s="184"/>
      <c r="BC366" s="184"/>
      <c r="BD366" s="184">
        <v>3218.26</v>
      </c>
      <c r="BE366" s="184"/>
      <c r="BF366" s="184">
        <v>1960.47</v>
      </c>
      <c r="BG366" s="184">
        <v>15289.92</v>
      </c>
      <c r="BH366" s="184">
        <v>90188.82</v>
      </c>
      <c r="BI366" s="184"/>
      <c r="BJ366" s="184">
        <v>46851.93</v>
      </c>
      <c r="BK366" s="184">
        <v>63365.04</v>
      </c>
      <c r="BL366" s="184"/>
      <c r="BM366" s="184"/>
      <c r="BN366" s="184">
        <v>42454.239999999998</v>
      </c>
      <c r="BO366" s="184"/>
      <c r="BP366" s="184">
        <v>61847.48</v>
      </c>
      <c r="BQ366" s="184">
        <v>44992.74</v>
      </c>
      <c r="BR366" s="184">
        <v>4899.96</v>
      </c>
      <c r="BS366" s="186"/>
      <c r="BT366" s="184"/>
      <c r="BU366" s="184">
        <v>157488.03</v>
      </c>
      <c r="BV366" s="186"/>
      <c r="BW366" s="184"/>
      <c r="BX366" s="184"/>
      <c r="BY366" s="186">
        <v>170415.18</v>
      </c>
      <c r="BZ366" s="184"/>
      <c r="CA366" s="184"/>
      <c r="CB366" s="184"/>
      <c r="CC366" s="184"/>
      <c r="CD366" s="184">
        <v>870.57</v>
      </c>
      <c r="CE366" s="184"/>
      <c r="CF366" s="184"/>
      <c r="CG366" s="184"/>
      <c r="CH366" s="184"/>
      <c r="CI366" s="184"/>
      <c r="CJ366" s="184"/>
      <c r="CK366" s="184"/>
      <c r="CL366" s="184"/>
      <c r="CM366" s="184">
        <v>3524.03</v>
      </c>
    </row>
    <row r="367" spans="1:91" ht="21" hidden="1">
      <c r="A367" s="120">
        <v>38</v>
      </c>
      <c r="B367" s="220" t="s">
        <v>1081</v>
      </c>
      <c r="C367" s="123" t="s">
        <v>623</v>
      </c>
      <c r="D367" s="184"/>
      <c r="E367" s="184"/>
      <c r="F367" s="184"/>
      <c r="G367" s="184"/>
      <c r="H367" s="184"/>
      <c r="I367" s="184"/>
      <c r="J367" s="184"/>
      <c r="K367" s="184"/>
      <c r="L367" s="184"/>
      <c r="M367" s="184"/>
      <c r="N367" s="184"/>
      <c r="O367" s="184"/>
      <c r="P367" s="184"/>
      <c r="Q367" s="184"/>
      <c r="R367" s="184"/>
      <c r="S367" s="184"/>
      <c r="T367" s="184"/>
      <c r="U367" s="184"/>
      <c r="V367" s="184"/>
      <c r="W367" s="184"/>
      <c r="X367" s="184"/>
      <c r="Y367" s="184"/>
      <c r="Z367" s="184"/>
      <c r="AA367" s="184"/>
      <c r="AB367" s="184"/>
      <c r="AC367" s="184"/>
      <c r="AD367" s="184"/>
      <c r="AE367" s="184"/>
      <c r="AF367" s="184"/>
      <c r="AG367" s="184"/>
      <c r="AH367" s="184"/>
      <c r="AI367" s="184"/>
      <c r="AJ367" s="184"/>
      <c r="AK367" s="184"/>
      <c r="AL367" s="184">
        <v>6413.83</v>
      </c>
      <c r="AM367" s="184"/>
      <c r="AN367" s="184"/>
      <c r="AO367" s="184"/>
      <c r="AP367" s="184"/>
      <c r="AQ367" s="184"/>
      <c r="AR367" s="184"/>
      <c r="AS367" s="184"/>
      <c r="AT367" s="184"/>
      <c r="AU367" s="184"/>
      <c r="AV367" s="184"/>
      <c r="AW367" s="184"/>
      <c r="AX367" s="184"/>
      <c r="AY367" s="184"/>
      <c r="AZ367" s="184"/>
      <c r="BA367" s="184">
        <v>12600</v>
      </c>
      <c r="BB367" s="184"/>
      <c r="BC367" s="184">
        <v>6000.03</v>
      </c>
      <c r="BD367" s="184">
        <v>90000</v>
      </c>
      <c r="BE367" s="184">
        <v>22494.959999999999</v>
      </c>
      <c r="BF367" s="184"/>
      <c r="BG367" s="184">
        <v>7180.02</v>
      </c>
      <c r="BH367" s="184">
        <v>17153.82</v>
      </c>
      <c r="BI367" s="184">
        <v>23622.48</v>
      </c>
      <c r="BJ367" s="184">
        <v>44243.91</v>
      </c>
      <c r="BK367" s="184">
        <v>3875.04</v>
      </c>
      <c r="BL367" s="184">
        <v>17602.919999999998</v>
      </c>
      <c r="BM367" s="184"/>
      <c r="BN367" s="184"/>
      <c r="BO367" s="184"/>
      <c r="BP367" s="184">
        <v>198895.08</v>
      </c>
      <c r="BQ367" s="184"/>
      <c r="BR367" s="184">
        <v>81999</v>
      </c>
      <c r="BS367" s="186"/>
      <c r="BT367" s="184"/>
      <c r="BU367" s="184">
        <v>26896.23</v>
      </c>
      <c r="BV367" s="186"/>
      <c r="BW367" s="184"/>
      <c r="BX367" s="184">
        <v>1412.37</v>
      </c>
      <c r="BY367" s="184">
        <v>27225</v>
      </c>
      <c r="BZ367" s="184"/>
      <c r="CA367" s="184"/>
      <c r="CB367" s="184"/>
      <c r="CC367" s="184"/>
      <c r="CD367" s="184"/>
      <c r="CE367" s="184"/>
      <c r="CF367" s="184"/>
      <c r="CG367" s="184"/>
      <c r="CH367" s="184"/>
      <c r="CI367" s="184"/>
      <c r="CJ367" s="184"/>
      <c r="CK367" s="184">
        <v>10500.03</v>
      </c>
      <c r="CL367" s="184"/>
      <c r="CM367" s="184">
        <v>87997.05</v>
      </c>
    </row>
    <row r="368" spans="1:91" ht="21" hidden="1">
      <c r="A368" s="120">
        <v>38</v>
      </c>
      <c r="B368" s="220" t="s">
        <v>1082</v>
      </c>
      <c r="C368" s="123" t="s">
        <v>1298</v>
      </c>
      <c r="D368" s="184"/>
      <c r="E368" s="184">
        <v>247898.67</v>
      </c>
      <c r="F368" s="184"/>
      <c r="G368" s="184"/>
      <c r="H368" s="184"/>
      <c r="I368" s="184">
        <v>62829.63</v>
      </c>
      <c r="J368" s="184"/>
      <c r="K368" s="184"/>
      <c r="L368" s="184">
        <v>173590.22</v>
      </c>
      <c r="M368" s="184"/>
      <c r="N368" s="184"/>
      <c r="O368" s="184"/>
      <c r="P368" s="184"/>
      <c r="Q368" s="184">
        <v>37250.01</v>
      </c>
      <c r="R368" s="184">
        <v>180627.45</v>
      </c>
      <c r="S368" s="184">
        <v>2478.15</v>
      </c>
      <c r="T368" s="184"/>
      <c r="U368" s="184">
        <v>16544.79</v>
      </c>
      <c r="V368" s="184"/>
      <c r="W368" s="184"/>
      <c r="X368" s="184"/>
      <c r="Y368" s="184">
        <v>53443.41</v>
      </c>
      <c r="Z368" s="184"/>
      <c r="AA368" s="184"/>
      <c r="AB368" s="184"/>
      <c r="AC368" s="184"/>
      <c r="AD368" s="184"/>
      <c r="AE368" s="184"/>
      <c r="AF368" s="184"/>
      <c r="AG368" s="184"/>
      <c r="AH368" s="184"/>
      <c r="AI368" s="184">
        <v>101203.83</v>
      </c>
      <c r="AJ368" s="184">
        <v>135191.79</v>
      </c>
      <c r="AK368" s="184">
        <v>2728.5</v>
      </c>
      <c r="AL368" s="184">
        <v>20506.509999999998</v>
      </c>
      <c r="AM368" s="184"/>
      <c r="AN368" s="184"/>
      <c r="AO368" s="184">
        <v>78746.84</v>
      </c>
      <c r="AP368" s="184"/>
      <c r="AQ368" s="184">
        <v>120356</v>
      </c>
      <c r="AR368" s="184"/>
      <c r="AS368" s="184">
        <v>118638.36</v>
      </c>
      <c r="AT368" s="184">
        <v>96601.29</v>
      </c>
      <c r="AU368" s="184"/>
      <c r="AV368" s="184"/>
      <c r="AW368" s="184"/>
      <c r="AX368" s="184"/>
      <c r="AY368" s="184"/>
      <c r="AZ368" s="184"/>
      <c r="BA368" s="184">
        <v>69569.91</v>
      </c>
      <c r="BB368" s="184"/>
      <c r="BC368" s="184"/>
      <c r="BD368" s="184">
        <v>17265.71</v>
      </c>
      <c r="BE368" s="184">
        <v>416847.3</v>
      </c>
      <c r="BF368" s="184">
        <v>34999.919999999998</v>
      </c>
      <c r="BG368" s="184"/>
      <c r="BH368" s="184">
        <v>3220173.76</v>
      </c>
      <c r="BI368" s="184"/>
      <c r="BJ368" s="184">
        <v>83308.320000000007</v>
      </c>
      <c r="BK368" s="184">
        <v>5169.24</v>
      </c>
      <c r="BL368" s="184">
        <v>88424.55</v>
      </c>
      <c r="BM368" s="184"/>
      <c r="BN368" s="184"/>
      <c r="BO368" s="184">
        <v>106749.99</v>
      </c>
      <c r="BP368" s="184"/>
      <c r="BQ368" s="184"/>
      <c r="BR368" s="184">
        <v>87481.62</v>
      </c>
      <c r="BS368" s="184"/>
      <c r="BT368" s="184"/>
      <c r="BU368" s="184"/>
      <c r="BV368" s="184"/>
      <c r="BW368" s="184"/>
      <c r="BX368" s="184"/>
      <c r="BY368" s="184">
        <v>163738.44</v>
      </c>
      <c r="BZ368" s="184"/>
      <c r="CA368" s="184">
        <v>124550.01</v>
      </c>
      <c r="CB368" s="184"/>
      <c r="CC368" s="184"/>
      <c r="CD368" s="184"/>
      <c r="CE368" s="184"/>
      <c r="CF368" s="184"/>
      <c r="CG368" s="184"/>
      <c r="CH368" s="184"/>
      <c r="CI368" s="184">
        <v>97298.67</v>
      </c>
      <c r="CJ368" s="184"/>
      <c r="CK368" s="184">
        <v>62298.99</v>
      </c>
      <c r="CL368" s="184">
        <v>433199.97</v>
      </c>
      <c r="CM368" s="184">
        <v>16148.97</v>
      </c>
    </row>
    <row r="369" spans="1:91" ht="21" hidden="1">
      <c r="A369" s="120">
        <v>38</v>
      </c>
      <c r="B369" s="220" t="s">
        <v>1083</v>
      </c>
      <c r="C369" s="123" t="s">
        <v>624</v>
      </c>
      <c r="D369" s="184"/>
      <c r="E369" s="184"/>
      <c r="F369" s="184"/>
      <c r="G369" s="184"/>
      <c r="H369" s="184"/>
      <c r="I369" s="184"/>
      <c r="J369" s="184"/>
      <c r="K369" s="184"/>
      <c r="L369" s="184">
        <v>18000</v>
      </c>
      <c r="M369" s="184"/>
      <c r="N369" s="184"/>
      <c r="O369" s="184"/>
      <c r="P369" s="184"/>
      <c r="Q369" s="184"/>
      <c r="R369" s="184">
        <v>4986.18</v>
      </c>
      <c r="S369" s="184"/>
      <c r="T369" s="184"/>
      <c r="U369" s="184"/>
      <c r="V369" s="184"/>
      <c r="W369" s="184"/>
      <c r="X369" s="184"/>
      <c r="Y369" s="184"/>
      <c r="Z369" s="184"/>
      <c r="AA369" s="184"/>
      <c r="AB369" s="184"/>
      <c r="AC369" s="184"/>
      <c r="AD369" s="184"/>
      <c r="AE369" s="184"/>
      <c r="AF369" s="184"/>
      <c r="AG369" s="184"/>
      <c r="AH369" s="184"/>
      <c r="AI369" s="184"/>
      <c r="AJ369" s="184"/>
      <c r="AK369" s="184"/>
      <c r="AL369" s="184">
        <v>16627.78</v>
      </c>
      <c r="AM369" s="184"/>
      <c r="AN369" s="184"/>
      <c r="AO369" s="184"/>
      <c r="AP369" s="184"/>
      <c r="AQ369" s="184"/>
      <c r="AR369" s="184"/>
      <c r="AS369" s="184"/>
      <c r="AT369" s="184">
        <v>8427.33</v>
      </c>
      <c r="AU369" s="184"/>
      <c r="AV369" s="184"/>
      <c r="AW369" s="184"/>
      <c r="AX369" s="184"/>
      <c r="AY369" s="184"/>
      <c r="AZ369" s="184"/>
      <c r="BA369" s="184"/>
      <c r="BB369" s="184"/>
      <c r="BC369" s="184"/>
      <c r="BD369" s="184">
        <v>197923.59</v>
      </c>
      <c r="BE369" s="184"/>
      <c r="BF369" s="184">
        <v>17949.96</v>
      </c>
      <c r="BG369" s="184"/>
      <c r="BH369" s="184">
        <v>113926.49</v>
      </c>
      <c r="BI369" s="184"/>
      <c r="BJ369" s="184"/>
      <c r="BK369" s="184">
        <v>25804.880000000001</v>
      </c>
      <c r="BL369" s="184">
        <v>12385.26</v>
      </c>
      <c r="BM369" s="184"/>
      <c r="BN369" s="184"/>
      <c r="BO369" s="184"/>
      <c r="BP369" s="184"/>
      <c r="BQ369" s="184"/>
      <c r="BR369" s="184"/>
      <c r="BS369" s="186"/>
      <c r="BT369" s="186"/>
      <c r="BU369" s="186"/>
      <c r="BV369" s="186"/>
      <c r="BW369" s="186"/>
      <c r="BX369" s="186"/>
      <c r="BY369" s="186">
        <v>35069.22</v>
      </c>
      <c r="BZ369" s="186">
        <v>10851.3</v>
      </c>
      <c r="CA369" s="186"/>
      <c r="CB369" s="186"/>
      <c r="CC369" s="186"/>
      <c r="CD369" s="186"/>
      <c r="CE369" s="186"/>
      <c r="CF369" s="186"/>
      <c r="CG369" s="186"/>
      <c r="CH369" s="186"/>
      <c r="CI369" s="186"/>
      <c r="CJ369" s="186"/>
      <c r="CK369" s="186"/>
      <c r="CL369" s="186"/>
      <c r="CM369" s="186"/>
    </row>
    <row r="370" spans="1:91" ht="21" hidden="1">
      <c r="A370" s="120">
        <v>38</v>
      </c>
      <c r="B370" s="220" t="s">
        <v>1084</v>
      </c>
      <c r="C370" s="123" t="s">
        <v>625</v>
      </c>
      <c r="D370" s="184"/>
      <c r="E370" s="184"/>
      <c r="F370" s="184">
        <v>38795.980000000003</v>
      </c>
      <c r="G370" s="184"/>
      <c r="H370" s="184">
        <v>7977.06</v>
      </c>
      <c r="I370" s="184">
        <v>6399.01</v>
      </c>
      <c r="J370" s="184"/>
      <c r="K370" s="184">
        <v>167148.76</v>
      </c>
      <c r="L370" s="184">
        <v>53752.5</v>
      </c>
      <c r="M370" s="184"/>
      <c r="N370" s="184">
        <v>10773.39</v>
      </c>
      <c r="O370" s="184"/>
      <c r="P370" s="184"/>
      <c r="Q370" s="184"/>
      <c r="R370" s="184">
        <v>111485.25</v>
      </c>
      <c r="S370" s="184">
        <v>25686.1</v>
      </c>
      <c r="T370" s="184">
        <v>14599.98</v>
      </c>
      <c r="U370" s="184">
        <v>77324.97</v>
      </c>
      <c r="V370" s="184">
        <v>85645.62</v>
      </c>
      <c r="W370" s="184"/>
      <c r="X370" s="184"/>
      <c r="Y370" s="184">
        <v>75853.87</v>
      </c>
      <c r="Z370" s="184"/>
      <c r="AA370" s="184"/>
      <c r="AB370" s="184">
        <v>90349.92</v>
      </c>
      <c r="AC370" s="184">
        <v>21375</v>
      </c>
      <c r="AD370" s="184"/>
      <c r="AE370" s="184">
        <v>48177.18</v>
      </c>
      <c r="AF370" s="184">
        <v>39435.26</v>
      </c>
      <c r="AG370" s="184">
        <v>125979.16</v>
      </c>
      <c r="AH370" s="184"/>
      <c r="AI370" s="184">
        <v>70971.81</v>
      </c>
      <c r="AJ370" s="184">
        <v>46247.19</v>
      </c>
      <c r="AK370" s="184">
        <v>138552.76999999999</v>
      </c>
      <c r="AL370" s="184">
        <v>20941.939999999999</v>
      </c>
      <c r="AM370" s="184"/>
      <c r="AN370" s="184"/>
      <c r="AO370" s="184"/>
      <c r="AP370" s="184"/>
      <c r="AQ370" s="184">
        <v>14890</v>
      </c>
      <c r="AR370" s="184">
        <v>11700</v>
      </c>
      <c r="AS370" s="184"/>
      <c r="AT370" s="184">
        <v>45145.440000000002</v>
      </c>
      <c r="AU370" s="184"/>
      <c r="AV370" s="184"/>
      <c r="AW370" s="184"/>
      <c r="AX370" s="184"/>
      <c r="AY370" s="184"/>
      <c r="AZ370" s="184"/>
      <c r="BA370" s="184">
        <v>172144.98</v>
      </c>
      <c r="BB370" s="184"/>
      <c r="BC370" s="184"/>
      <c r="BD370" s="184">
        <v>2192.94</v>
      </c>
      <c r="BE370" s="184">
        <v>243602.83</v>
      </c>
      <c r="BF370" s="184"/>
      <c r="BG370" s="184">
        <v>65437.53</v>
      </c>
      <c r="BH370" s="184">
        <v>205872.48</v>
      </c>
      <c r="BI370" s="184">
        <v>51157.17</v>
      </c>
      <c r="BJ370" s="184">
        <v>122539.57</v>
      </c>
      <c r="BK370" s="184">
        <v>4699.9799999999996</v>
      </c>
      <c r="BL370" s="184"/>
      <c r="BM370" s="184"/>
      <c r="BN370" s="184">
        <v>49119.839999999997</v>
      </c>
      <c r="BO370" s="184">
        <v>41827.589999999997</v>
      </c>
      <c r="BP370" s="184">
        <v>66780</v>
      </c>
      <c r="BQ370" s="184">
        <v>17880.61</v>
      </c>
      <c r="BR370" s="184"/>
      <c r="BS370" s="186"/>
      <c r="BT370" s="186"/>
      <c r="BU370" s="186">
        <v>23375.88</v>
      </c>
      <c r="BV370" s="186"/>
      <c r="BW370" s="184">
        <v>14128.47</v>
      </c>
      <c r="BX370" s="186">
        <v>26217.18</v>
      </c>
      <c r="BY370" s="186">
        <v>203658.15</v>
      </c>
      <c r="BZ370" s="186">
        <v>1368.67</v>
      </c>
      <c r="CA370" s="186">
        <v>8495.3700000000008</v>
      </c>
      <c r="CB370" s="186"/>
      <c r="CC370" s="186">
        <v>98310.15</v>
      </c>
      <c r="CD370" s="186">
        <v>121840.02</v>
      </c>
      <c r="CE370" s="186"/>
      <c r="CF370" s="186"/>
      <c r="CG370" s="186">
        <v>10149.64</v>
      </c>
      <c r="CH370" s="186"/>
      <c r="CI370" s="186"/>
      <c r="CJ370" s="186"/>
      <c r="CK370" s="186">
        <v>141103.07999999999</v>
      </c>
      <c r="CL370" s="186"/>
      <c r="CM370" s="186">
        <v>6037.32</v>
      </c>
    </row>
    <row r="371" spans="1:91" ht="21" hidden="1">
      <c r="A371" s="120">
        <v>38</v>
      </c>
      <c r="B371" s="220" t="s">
        <v>1085</v>
      </c>
      <c r="C371" s="123" t="s">
        <v>1299</v>
      </c>
      <c r="D371" s="184"/>
      <c r="E371" s="184">
        <v>467309.38</v>
      </c>
      <c r="F371" s="184">
        <v>342459.04</v>
      </c>
      <c r="G371" s="184">
        <v>504656.17</v>
      </c>
      <c r="H371" s="184">
        <v>223760.67</v>
      </c>
      <c r="I371" s="184">
        <v>201210.46</v>
      </c>
      <c r="J371" s="184">
        <v>263831.43</v>
      </c>
      <c r="K371" s="184">
        <v>645384.84</v>
      </c>
      <c r="L371" s="184">
        <v>572925.22</v>
      </c>
      <c r="M371" s="184">
        <v>898733.15</v>
      </c>
      <c r="N371" s="184">
        <v>552000.03</v>
      </c>
      <c r="O371" s="184">
        <v>83242.7</v>
      </c>
      <c r="P371" s="184">
        <v>385731.2</v>
      </c>
      <c r="Q371" s="184">
        <v>240621.56</v>
      </c>
      <c r="R371" s="184">
        <v>773344.47</v>
      </c>
      <c r="S371" s="184">
        <v>309869.44</v>
      </c>
      <c r="T371" s="184">
        <v>242504.19</v>
      </c>
      <c r="U371" s="184">
        <v>587326.04</v>
      </c>
      <c r="V371" s="184">
        <v>503583.95</v>
      </c>
      <c r="W371" s="184">
        <v>161072.49</v>
      </c>
      <c r="X371" s="184">
        <v>558626.53</v>
      </c>
      <c r="Y371" s="184">
        <v>293672.87</v>
      </c>
      <c r="Z371" s="184">
        <v>290927.71000000002</v>
      </c>
      <c r="AA371" s="184">
        <v>440352.06</v>
      </c>
      <c r="AB371" s="184">
        <v>131002.62</v>
      </c>
      <c r="AC371" s="184">
        <v>149651.78</v>
      </c>
      <c r="AD371" s="184">
        <v>120616.44</v>
      </c>
      <c r="AE371" s="184">
        <v>958212.97</v>
      </c>
      <c r="AF371" s="184">
        <v>120206.12</v>
      </c>
      <c r="AG371" s="184">
        <v>177796.45</v>
      </c>
      <c r="AH371" s="184">
        <v>104119.22</v>
      </c>
      <c r="AI371" s="184">
        <v>142408.42000000001</v>
      </c>
      <c r="AJ371" s="184">
        <v>219749.44</v>
      </c>
      <c r="AK371" s="184">
        <v>378848.4</v>
      </c>
      <c r="AL371" s="184">
        <v>1776187.56</v>
      </c>
      <c r="AM371" s="184">
        <v>512424.32</v>
      </c>
      <c r="AN371" s="184">
        <v>260919.9</v>
      </c>
      <c r="AO371" s="184">
        <v>1062679.3500000001</v>
      </c>
      <c r="AP371" s="184">
        <v>565052.64</v>
      </c>
      <c r="AQ371" s="184">
        <v>695702.83</v>
      </c>
      <c r="AR371" s="184">
        <v>196132.23</v>
      </c>
      <c r="AS371" s="184">
        <v>3114602.6</v>
      </c>
      <c r="AT371" s="184">
        <v>539579.77</v>
      </c>
      <c r="AU371" s="184">
        <v>913002.22</v>
      </c>
      <c r="AV371" s="184">
        <v>539735.42000000004</v>
      </c>
      <c r="AW371" s="184">
        <v>461273.41</v>
      </c>
      <c r="AX371" s="184">
        <v>130537.44</v>
      </c>
      <c r="AY371" s="184">
        <v>97710.16</v>
      </c>
      <c r="AZ371" s="184">
        <v>388794.11</v>
      </c>
      <c r="BA371" s="184">
        <v>530161.32999999996</v>
      </c>
      <c r="BB371" s="184">
        <v>815662.76</v>
      </c>
      <c r="BC371" s="184">
        <v>296591.68</v>
      </c>
      <c r="BD371" s="184">
        <v>2513793.25</v>
      </c>
      <c r="BE371" s="184">
        <v>581618.56000000006</v>
      </c>
      <c r="BF371" s="184">
        <v>239396.77</v>
      </c>
      <c r="BG371" s="184">
        <v>342686.93</v>
      </c>
      <c r="BH371" s="184">
        <v>271365.74</v>
      </c>
      <c r="BI371" s="184">
        <v>23181.93</v>
      </c>
      <c r="BJ371" s="184">
        <v>154089.76</v>
      </c>
      <c r="BK371" s="184">
        <v>546953.87</v>
      </c>
      <c r="BL371" s="184">
        <v>219745.45</v>
      </c>
      <c r="BM371" s="184">
        <v>782538.28</v>
      </c>
      <c r="BN371" s="184">
        <v>455734.22</v>
      </c>
      <c r="BO371" s="184">
        <v>997397.15</v>
      </c>
      <c r="BP371" s="184">
        <v>531362.39</v>
      </c>
      <c r="BQ371" s="184">
        <v>1398723.75</v>
      </c>
      <c r="BR371" s="184">
        <v>328069.57</v>
      </c>
      <c r="BS371" s="184"/>
      <c r="BT371" s="184">
        <v>489414.98</v>
      </c>
      <c r="BU371" s="184">
        <v>552296.56999999995</v>
      </c>
      <c r="BV371" s="184">
        <v>690789.44</v>
      </c>
      <c r="BW371" s="184">
        <v>235005.31</v>
      </c>
      <c r="BX371" s="184">
        <v>181199.95</v>
      </c>
      <c r="BY371" s="184">
        <v>916424.47</v>
      </c>
      <c r="BZ371" s="184">
        <v>140998.43</v>
      </c>
      <c r="CA371" s="184">
        <v>65605.53</v>
      </c>
      <c r="CB371" s="184">
        <v>438343.44</v>
      </c>
      <c r="CC371" s="184">
        <v>434506.66</v>
      </c>
      <c r="CD371" s="184">
        <v>321193.83</v>
      </c>
      <c r="CE371" s="184">
        <v>309961.51</v>
      </c>
      <c r="CF371" s="184">
        <v>558613.61</v>
      </c>
      <c r="CG371" s="184">
        <v>432176.19</v>
      </c>
      <c r="CH371" s="184">
        <v>229522.77</v>
      </c>
      <c r="CI371" s="184">
        <v>181590.33</v>
      </c>
      <c r="CJ371" s="184">
        <v>172414.16</v>
      </c>
      <c r="CK371" s="184">
        <v>755125.63</v>
      </c>
      <c r="CL371" s="184">
        <v>93908.77</v>
      </c>
      <c r="CM371" s="184">
        <v>164776.99</v>
      </c>
    </row>
    <row r="372" spans="1:91" ht="21" hidden="1">
      <c r="A372" s="120">
        <v>38</v>
      </c>
      <c r="B372" s="220" t="s">
        <v>1086</v>
      </c>
      <c r="C372" s="123" t="s">
        <v>1300</v>
      </c>
      <c r="D372" s="184"/>
      <c r="E372" s="184">
        <v>635470.68000000005</v>
      </c>
      <c r="F372" s="184">
        <v>281225.86</v>
      </c>
      <c r="G372" s="184">
        <v>223011.89</v>
      </c>
      <c r="H372" s="184">
        <v>468367.76</v>
      </c>
      <c r="I372" s="184">
        <v>379212.28</v>
      </c>
      <c r="J372" s="184">
        <v>613408.27</v>
      </c>
      <c r="K372" s="184">
        <v>696864.93</v>
      </c>
      <c r="L372" s="184">
        <v>1035582.75</v>
      </c>
      <c r="M372" s="184">
        <v>658942.18999999994</v>
      </c>
      <c r="N372" s="184">
        <v>673492.79</v>
      </c>
      <c r="O372" s="184">
        <v>611035.44999999995</v>
      </c>
      <c r="P372" s="184"/>
      <c r="Q372" s="184">
        <v>515850.02</v>
      </c>
      <c r="R372" s="184">
        <v>776465.9</v>
      </c>
      <c r="S372" s="184">
        <v>1270793.25</v>
      </c>
      <c r="T372" s="184">
        <v>389909.9</v>
      </c>
      <c r="U372" s="184">
        <v>303755.69</v>
      </c>
      <c r="V372" s="184">
        <v>405799.31</v>
      </c>
      <c r="W372" s="184">
        <v>107309.97</v>
      </c>
      <c r="X372" s="184">
        <v>481963.93</v>
      </c>
      <c r="Y372" s="184">
        <v>1115286.19</v>
      </c>
      <c r="Z372" s="184">
        <v>379982.54</v>
      </c>
      <c r="AA372" s="184">
        <v>1296479.97</v>
      </c>
      <c r="AB372" s="184">
        <v>579600</v>
      </c>
      <c r="AC372" s="184">
        <v>419865.81</v>
      </c>
      <c r="AD372" s="184">
        <v>630000</v>
      </c>
      <c r="AE372" s="184">
        <v>300000</v>
      </c>
      <c r="AF372" s="184">
        <v>741361.44</v>
      </c>
      <c r="AG372" s="184">
        <v>392608.22</v>
      </c>
      <c r="AH372" s="184">
        <v>1109149</v>
      </c>
      <c r="AI372" s="184">
        <v>645663.06000000006</v>
      </c>
      <c r="AJ372" s="184">
        <v>1367181</v>
      </c>
      <c r="AK372" s="184">
        <v>420600</v>
      </c>
      <c r="AL372" s="184">
        <v>2034216.89</v>
      </c>
      <c r="AM372" s="184">
        <v>710774.91</v>
      </c>
      <c r="AN372" s="184"/>
      <c r="AO372" s="184">
        <v>1436632.3</v>
      </c>
      <c r="AP372" s="184">
        <v>356189.89</v>
      </c>
      <c r="AQ372" s="184">
        <v>372356.65</v>
      </c>
      <c r="AR372" s="184">
        <v>443544.63</v>
      </c>
      <c r="AS372" s="184">
        <v>795053.11</v>
      </c>
      <c r="AT372" s="184">
        <v>507884.94</v>
      </c>
      <c r="AU372" s="184">
        <v>1466967.47</v>
      </c>
      <c r="AV372" s="184">
        <v>644458</v>
      </c>
      <c r="AW372" s="184">
        <v>707378.1</v>
      </c>
      <c r="AX372" s="184">
        <v>128230</v>
      </c>
      <c r="AY372" s="184">
        <v>622877.27</v>
      </c>
      <c r="AZ372" s="184">
        <v>1045871.53</v>
      </c>
      <c r="BA372" s="184">
        <v>395208.31</v>
      </c>
      <c r="BB372" s="184">
        <v>1629615.57</v>
      </c>
      <c r="BC372" s="184">
        <v>2348.66</v>
      </c>
      <c r="BD372" s="184">
        <v>1189782.33</v>
      </c>
      <c r="BE372" s="184">
        <v>829145.29</v>
      </c>
      <c r="BF372" s="184"/>
      <c r="BG372" s="184">
        <v>749.97</v>
      </c>
      <c r="BH372" s="184">
        <v>578699.72</v>
      </c>
      <c r="BI372" s="184">
        <v>108449.7</v>
      </c>
      <c r="BJ372" s="184">
        <v>1127849.67</v>
      </c>
      <c r="BK372" s="184">
        <v>88800.02</v>
      </c>
      <c r="BL372" s="184">
        <v>185500.97</v>
      </c>
      <c r="BM372" s="184">
        <v>981399.67</v>
      </c>
      <c r="BN372" s="184">
        <v>494092.53</v>
      </c>
      <c r="BO372" s="184">
        <v>111750.03</v>
      </c>
      <c r="BP372" s="184">
        <v>376125.03</v>
      </c>
      <c r="BQ372" s="184">
        <v>723450.01</v>
      </c>
      <c r="BR372" s="184">
        <v>437085</v>
      </c>
      <c r="BS372" s="184"/>
      <c r="BT372" s="184">
        <v>751050</v>
      </c>
      <c r="BU372" s="184">
        <v>466499.97</v>
      </c>
      <c r="BV372" s="184"/>
      <c r="BW372" s="184">
        <v>508798.44</v>
      </c>
      <c r="BX372" s="184"/>
      <c r="BY372" s="184">
        <v>909788.93</v>
      </c>
      <c r="BZ372" s="184">
        <v>237999</v>
      </c>
      <c r="CA372" s="184"/>
      <c r="CB372" s="184">
        <v>1437540.03</v>
      </c>
      <c r="CC372" s="184">
        <v>315358.34000000003</v>
      </c>
      <c r="CD372" s="184">
        <v>299999.96999999997</v>
      </c>
      <c r="CE372" s="184">
        <v>543750.03</v>
      </c>
      <c r="CF372" s="184">
        <v>1464357.36</v>
      </c>
      <c r="CG372" s="184">
        <v>578250</v>
      </c>
      <c r="CH372" s="184">
        <v>423166.33</v>
      </c>
      <c r="CI372" s="184">
        <v>816450.03</v>
      </c>
      <c r="CJ372" s="184">
        <v>538832.47</v>
      </c>
      <c r="CK372" s="184">
        <v>913849.97</v>
      </c>
      <c r="CL372" s="184">
        <v>208666.69</v>
      </c>
      <c r="CM372" s="184">
        <v>195778.36</v>
      </c>
    </row>
    <row r="373" spans="1:91" ht="21" hidden="1">
      <c r="A373" s="120">
        <v>38</v>
      </c>
      <c r="B373" s="220" t="s">
        <v>1087</v>
      </c>
      <c r="C373" s="123" t="s">
        <v>626</v>
      </c>
      <c r="D373" s="184">
        <v>63975.46</v>
      </c>
      <c r="E373" s="184">
        <v>234304.08</v>
      </c>
      <c r="F373" s="184">
        <v>157243.72</v>
      </c>
      <c r="G373" s="184">
        <v>1173466.43</v>
      </c>
      <c r="H373" s="184">
        <v>107763.37</v>
      </c>
      <c r="I373" s="184">
        <v>77547.12</v>
      </c>
      <c r="J373" s="184">
        <v>335139.8</v>
      </c>
      <c r="K373" s="184">
        <v>738971.86</v>
      </c>
      <c r="L373" s="184">
        <v>429811.33</v>
      </c>
      <c r="M373" s="184">
        <v>258020.4</v>
      </c>
      <c r="N373" s="184">
        <v>209738.03</v>
      </c>
      <c r="O373" s="184">
        <v>114041.59</v>
      </c>
      <c r="P373" s="184">
        <v>532088.28</v>
      </c>
      <c r="Q373" s="184">
        <v>465654.51</v>
      </c>
      <c r="R373" s="184">
        <v>70335.399999999994</v>
      </c>
      <c r="S373" s="184">
        <v>3958.3</v>
      </c>
      <c r="T373" s="184">
        <v>3250</v>
      </c>
      <c r="U373" s="184">
        <v>909892.72</v>
      </c>
      <c r="V373" s="184">
        <v>270050.31</v>
      </c>
      <c r="W373" s="184">
        <v>74854.98</v>
      </c>
      <c r="X373" s="184">
        <v>663782.72</v>
      </c>
      <c r="Y373" s="184">
        <v>115025.55</v>
      </c>
      <c r="Z373" s="184">
        <v>360523.96</v>
      </c>
      <c r="AA373" s="184">
        <v>101842.53</v>
      </c>
      <c r="AB373" s="184">
        <v>61191.360000000001</v>
      </c>
      <c r="AC373" s="184">
        <v>5407.38</v>
      </c>
      <c r="AD373" s="184">
        <v>68101.34</v>
      </c>
      <c r="AE373" s="184">
        <v>341166.02</v>
      </c>
      <c r="AF373" s="184"/>
      <c r="AG373" s="184">
        <v>350765.5</v>
      </c>
      <c r="AH373" s="184">
        <v>114233.99</v>
      </c>
      <c r="AI373" s="184">
        <v>79770.37</v>
      </c>
      <c r="AJ373" s="184">
        <v>11358.9</v>
      </c>
      <c r="AK373" s="184">
        <v>280539.57</v>
      </c>
      <c r="AL373" s="184">
        <v>78653.38</v>
      </c>
      <c r="AM373" s="184">
        <v>165990.82</v>
      </c>
      <c r="AN373" s="184">
        <v>208319</v>
      </c>
      <c r="AO373" s="184">
        <v>64139.94</v>
      </c>
      <c r="AP373" s="184">
        <v>114743.25</v>
      </c>
      <c r="AQ373" s="184">
        <v>275404.84000000003</v>
      </c>
      <c r="AR373" s="184">
        <v>176334.99</v>
      </c>
      <c r="AS373" s="184">
        <v>146053.75</v>
      </c>
      <c r="AT373" s="184">
        <v>176694.57</v>
      </c>
      <c r="AU373" s="184">
        <v>173024.56</v>
      </c>
      <c r="AV373" s="184">
        <v>74985</v>
      </c>
      <c r="AW373" s="184">
        <v>151288.57999999999</v>
      </c>
      <c r="AX373" s="184">
        <v>152155.6</v>
      </c>
      <c r="AY373" s="184">
        <v>37191.67</v>
      </c>
      <c r="AZ373" s="184">
        <v>222315.2</v>
      </c>
      <c r="BA373" s="184">
        <v>307729.53000000003</v>
      </c>
      <c r="BB373" s="184">
        <v>152877.99</v>
      </c>
      <c r="BC373" s="184">
        <v>77907</v>
      </c>
      <c r="BD373" s="184">
        <v>612056.61</v>
      </c>
      <c r="BE373" s="184">
        <v>106455.89</v>
      </c>
      <c r="BF373" s="184">
        <v>18029.28</v>
      </c>
      <c r="BG373" s="184">
        <v>12845.61</v>
      </c>
      <c r="BH373" s="184">
        <v>151333.99</v>
      </c>
      <c r="BI373" s="184">
        <v>276978.55</v>
      </c>
      <c r="BJ373" s="184">
        <v>949207.5</v>
      </c>
      <c r="BK373" s="184">
        <v>129137.19</v>
      </c>
      <c r="BL373" s="184">
        <v>83656.58</v>
      </c>
      <c r="BM373" s="184">
        <v>75923.38</v>
      </c>
      <c r="BN373" s="184">
        <v>129984.3</v>
      </c>
      <c r="BO373" s="184">
        <v>20175.2</v>
      </c>
      <c r="BP373" s="184">
        <v>87670.35</v>
      </c>
      <c r="BQ373" s="184">
        <v>697675.26</v>
      </c>
      <c r="BR373" s="184">
        <v>757089.37</v>
      </c>
      <c r="BS373" s="186"/>
      <c r="BT373" s="186">
        <v>146350.81</v>
      </c>
      <c r="BU373" s="186">
        <v>90466.48</v>
      </c>
      <c r="BV373" s="186">
        <v>706397.6</v>
      </c>
      <c r="BW373" s="184">
        <v>85694.54</v>
      </c>
      <c r="BX373" s="186">
        <v>97773.95</v>
      </c>
      <c r="BY373" s="186">
        <v>311324.46999999997</v>
      </c>
      <c r="BZ373" s="186">
        <v>45457.77</v>
      </c>
      <c r="CA373" s="186">
        <v>9417.48</v>
      </c>
      <c r="CB373" s="186">
        <v>241624.04</v>
      </c>
      <c r="CC373" s="186">
        <v>462305.5</v>
      </c>
      <c r="CD373" s="186">
        <v>74817.279999999999</v>
      </c>
      <c r="CE373" s="186">
        <v>55402.64</v>
      </c>
      <c r="CF373" s="186"/>
      <c r="CG373" s="184">
        <v>18325.189999999999</v>
      </c>
      <c r="CH373" s="184">
        <v>62183.360000000001</v>
      </c>
      <c r="CI373" s="186">
        <v>8460</v>
      </c>
      <c r="CJ373" s="186">
        <v>44479.1</v>
      </c>
      <c r="CK373" s="186">
        <v>816623.68</v>
      </c>
      <c r="CL373" s="186">
        <v>31990.720000000001</v>
      </c>
      <c r="CM373" s="186"/>
    </row>
    <row r="374" spans="1:91" ht="21" hidden="1">
      <c r="A374" s="120">
        <v>38</v>
      </c>
      <c r="B374" s="220" t="s">
        <v>1088</v>
      </c>
      <c r="C374" s="123" t="s">
        <v>627</v>
      </c>
      <c r="D374" s="184"/>
      <c r="E374" s="184">
        <v>39484.519999999997</v>
      </c>
      <c r="F374" s="184">
        <v>34841.480000000003</v>
      </c>
      <c r="G374" s="184">
        <v>138837.85</v>
      </c>
      <c r="H374" s="184">
        <v>24169.64</v>
      </c>
      <c r="I374" s="184">
        <v>24288.85</v>
      </c>
      <c r="J374" s="184">
        <v>35549.21</v>
      </c>
      <c r="K374" s="184">
        <v>118174.98</v>
      </c>
      <c r="L374" s="184">
        <v>82430.820000000007</v>
      </c>
      <c r="M374" s="184">
        <v>112055.55</v>
      </c>
      <c r="N374" s="184">
        <v>173394.54</v>
      </c>
      <c r="O374" s="184">
        <v>26776.36</v>
      </c>
      <c r="P374" s="184">
        <v>75374.52</v>
      </c>
      <c r="Q374" s="184">
        <v>30712.32</v>
      </c>
      <c r="R374" s="184">
        <v>85497.74</v>
      </c>
      <c r="S374" s="184">
        <v>30585.599999999999</v>
      </c>
      <c r="T374" s="184">
        <v>38418.85</v>
      </c>
      <c r="U374" s="184">
        <v>82141.5</v>
      </c>
      <c r="V374" s="184">
        <v>40471.57</v>
      </c>
      <c r="W374" s="184">
        <v>4500</v>
      </c>
      <c r="X374" s="184">
        <v>230736.37</v>
      </c>
      <c r="Y374" s="184">
        <v>45021.78</v>
      </c>
      <c r="Z374" s="184">
        <v>6470.9</v>
      </c>
      <c r="AA374" s="184">
        <v>9869.17</v>
      </c>
      <c r="AB374" s="184">
        <v>16344.48</v>
      </c>
      <c r="AC374" s="184">
        <v>15366.51</v>
      </c>
      <c r="AD374" s="184">
        <v>45535.5</v>
      </c>
      <c r="AE374" s="184">
        <v>41480.660000000003</v>
      </c>
      <c r="AF374" s="184">
        <v>51689.85</v>
      </c>
      <c r="AG374" s="184">
        <v>60700.39</v>
      </c>
      <c r="AH374" s="184">
        <v>21298</v>
      </c>
      <c r="AI374" s="184"/>
      <c r="AJ374" s="184">
        <v>213672.75</v>
      </c>
      <c r="AK374" s="184">
        <v>22106.55</v>
      </c>
      <c r="AL374" s="184">
        <v>505918.77</v>
      </c>
      <c r="AM374" s="184">
        <v>162480.24</v>
      </c>
      <c r="AN374" s="184">
        <v>27759.759999999998</v>
      </c>
      <c r="AO374" s="184">
        <v>112444.59</v>
      </c>
      <c r="AP374" s="184">
        <v>35426.33</v>
      </c>
      <c r="AQ374" s="184">
        <v>32000.79</v>
      </c>
      <c r="AR374" s="184">
        <v>4290.03</v>
      </c>
      <c r="AS374" s="184">
        <v>384487.35</v>
      </c>
      <c r="AT374" s="184">
        <v>20275.599999999999</v>
      </c>
      <c r="AU374" s="184">
        <v>96800.29</v>
      </c>
      <c r="AV374" s="184">
        <v>65296.81</v>
      </c>
      <c r="AW374" s="184">
        <v>27817.919999999998</v>
      </c>
      <c r="AX374" s="184">
        <v>27809.19</v>
      </c>
      <c r="AY374" s="184">
        <v>37498.99</v>
      </c>
      <c r="AZ374" s="184">
        <v>5718.3</v>
      </c>
      <c r="BA374" s="184">
        <v>9895.5</v>
      </c>
      <c r="BB374" s="184">
        <v>173573.19</v>
      </c>
      <c r="BC374" s="184">
        <v>35285.22</v>
      </c>
      <c r="BD374" s="184">
        <v>479994.64</v>
      </c>
      <c r="BE374" s="184">
        <v>3490.49</v>
      </c>
      <c r="BF374" s="184">
        <v>26423.19</v>
      </c>
      <c r="BG374" s="184">
        <v>57050.46</v>
      </c>
      <c r="BH374" s="184">
        <v>117732.76</v>
      </c>
      <c r="BI374" s="184">
        <v>47025.54</v>
      </c>
      <c r="BJ374" s="184">
        <v>69121.27</v>
      </c>
      <c r="BK374" s="184">
        <v>70499.990000000005</v>
      </c>
      <c r="BL374" s="184">
        <v>56275.03</v>
      </c>
      <c r="BM374" s="184">
        <v>269680.13</v>
      </c>
      <c r="BN374" s="184">
        <v>50885.2</v>
      </c>
      <c r="BO374" s="184">
        <v>123913.33</v>
      </c>
      <c r="BP374" s="184">
        <v>227636.88</v>
      </c>
      <c r="BQ374" s="184">
        <v>174141.82</v>
      </c>
      <c r="BR374" s="184">
        <v>20302.47</v>
      </c>
      <c r="BS374" s="184"/>
      <c r="BT374" s="184">
        <v>121317.47</v>
      </c>
      <c r="BU374" s="184">
        <v>18570.7</v>
      </c>
      <c r="BV374" s="184">
        <v>485429.03</v>
      </c>
      <c r="BW374" s="184">
        <v>143427.78</v>
      </c>
      <c r="BX374" s="184">
        <v>31034.98</v>
      </c>
      <c r="BY374" s="184">
        <v>356753.37</v>
      </c>
      <c r="BZ374" s="184">
        <v>4965.03</v>
      </c>
      <c r="CA374" s="184"/>
      <c r="CB374" s="184">
        <v>76921.850000000006</v>
      </c>
      <c r="CC374" s="184">
        <v>59905.77</v>
      </c>
      <c r="CD374" s="184">
        <v>58722.99</v>
      </c>
      <c r="CE374" s="184">
        <v>51745.81</v>
      </c>
      <c r="CF374" s="184">
        <v>98043.33</v>
      </c>
      <c r="CG374" s="184">
        <v>12330</v>
      </c>
      <c r="CH374" s="184">
        <v>6506.1</v>
      </c>
      <c r="CI374" s="184">
        <v>12921.03</v>
      </c>
      <c r="CJ374" s="184">
        <v>25671.67</v>
      </c>
      <c r="CK374" s="184">
        <v>5398.47</v>
      </c>
      <c r="CL374" s="184">
        <v>34047</v>
      </c>
      <c r="CM374" s="184">
        <v>28008.87</v>
      </c>
    </row>
    <row r="375" spans="1:91" ht="21" hidden="1">
      <c r="A375" s="120">
        <v>38</v>
      </c>
      <c r="B375" s="220" t="s">
        <v>1089</v>
      </c>
      <c r="C375" s="123" t="s">
        <v>628</v>
      </c>
      <c r="D375" s="184">
        <v>22111.42</v>
      </c>
      <c r="E375" s="184">
        <v>72856.38</v>
      </c>
      <c r="F375" s="184">
        <v>15157.85</v>
      </c>
      <c r="G375" s="184"/>
      <c r="H375" s="184"/>
      <c r="I375" s="184">
        <v>12196.55</v>
      </c>
      <c r="J375" s="184">
        <v>30384.43</v>
      </c>
      <c r="K375" s="184">
        <v>81856.63</v>
      </c>
      <c r="L375" s="184"/>
      <c r="M375" s="184">
        <v>17345.16</v>
      </c>
      <c r="N375" s="184">
        <v>47829.82</v>
      </c>
      <c r="O375" s="184"/>
      <c r="P375" s="184">
        <v>76293.539999999994</v>
      </c>
      <c r="Q375" s="184"/>
      <c r="R375" s="184">
        <v>109954.3</v>
      </c>
      <c r="S375" s="184">
        <v>12625.02</v>
      </c>
      <c r="T375" s="184">
        <v>16647.53</v>
      </c>
      <c r="U375" s="184">
        <v>26129.78</v>
      </c>
      <c r="V375" s="184">
        <v>8090.4</v>
      </c>
      <c r="W375" s="184"/>
      <c r="X375" s="184"/>
      <c r="Y375" s="184"/>
      <c r="Z375" s="184"/>
      <c r="AA375" s="184">
        <v>5831.68</v>
      </c>
      <c r="AB375" s="184">
        <v>47705.1</v>
      </c>
      <c r="AC375" s="184"/>
      <c r="AD375" s="184">
        <v>26915.85</v>
      </c>
      <c r="AE375" s="184">
        <v>30900.75</v>
      </c>
      <c r="AF375" s="184">
        <v>7694.52</v>
      </c>
      <c r="AG375" s="184">
        <v>52842.16</v>
      </c>
      <c r="AH375" s="184">
        <v>3916.67</v>
      </c>
      <c r="AI375" s="184">
        <v>87437.1</v>
      </c>
      <c r="AJ375" s="184"/>
      <c r="AK375" s="184">
        <v>3519.83</v>
      </c>
      <c r="AL375" s="184">
        <v>245888.84</v>
      </c>
      <c r="AM375" s="184"/>
      <c r="AN375" s="184">
        <v>2291.66</v>
      </c>
      <c r="AO375" s="184">
        <v>2624</v>
      </c>
      <c r="AP375" s="184"/>
      <c r="AQ375" s="184"/>
      <c r="AR375" s="184">
        <v>24783.75</v>
      </c>
      <c r="AS375" s="184">
        <v>94793.13</v>
      </c>
      <c r="AT375" s="184">
        <v>26749.5</v>
      </c>
      <c r="AU375" s="184">
        <v>45294.07</v>
      </c>
      <c r="AV375" s="184">
        <v>32505.8</v>
      </c>
      <c r="AW375" s="184">
        <v>4666.6400000000003</v>
      </c>
      <c r="AX375" s="184"/>
      <c r="AY375" s="184"/>
      <c r="AZ375" s="184">
        <v>67550.559999999998</v>
      </c>
      <c r="BA375" s="184">
        <v>22938.16</v>
      </c>
      <c r="BB375" s="184">
        <v>104513.33</v>
      </c>
      <c r="BC375" s="184">
        <v>35055.29</v>
      </c>
      <c r="BD375" s="184"/>
      <c r="BE375" s="184"/>
      <c r="BF375" s="184"/>
      <c r="BG375" s="184">
        <v>30659.64</v>
      </c>
      <c r="BH375" s="184"/>
      <c r="BI375" s="184">
        <v>2249.73</v>
      </c>
      <c r="BJ375" s="184"/>
      <c r="BK375" s="184">
        <v>9408.35</v>
      </c>
      <c r="BL375" s="184">
        <v>16499.97</v>
      </c>
      <c r="BM375" s="184">
        <v>2750</v>
      </c>
      <c r="BN375" s="184">
        <v>17374.5</v>
      </c>
      <c r="BO375" s="184">
        <v>43289.48</v>
      </c>
      <c r="BP375" s="184">
        <v>52291.65</v>
      </c>
      <c r="BQ375" s="184">
        <v>75635.5</v>
      </c>
      <c r="BR375" s="184"/>
      <c r="BS375" s="184"/>
      <c r="BT375" s="184"/>
      <c r="BU375" s="184"/>
      <c r="BV375" s="184">
        <v>76635.38</v>
      </c>
      <c r="BW375" s="184"/>
      <c r="BX375" s="184">
        <v>15965.68</v>
      </c>
      <c r="BY375" s="184"/>
      <c r="BZ375" s="184">
        <v>11736.86</v>
      </c>
      <c r="CA375" s="184"/>
      <c r="CB375" s="184">
        <v>46798.92</v>
      </c>
      <c r="CC375" s="184"/>
      <c r="CD375" s="184"/>
      <c r="CE375" s="184">
        <v>83122.210000000006</v>
      </c>
      <c r="CF375" s="184">
        <v>4312.51</v>
      </c>
      <c r="CG375" s="184">
        <v>10811.25</v>
      </c>
      <c r="CH375" s="184">
        <v>22403.94</v>
      </c>
      <c r="CI375" s="184">
        <v>2437.4699999999998</v>
      </c>
      <c r="CJ375" s="184">
        <v>5850</v>
      </c>
      <c r="CK375" s="184"/>
      <c r="CL375" s="184">
        <v>23685.03</v>
      </c>
      <c r="CM375" s="184"/>
    </row>
    <row r="376" spans="1:91" ht="21" hidden="1">
      <c r="A376" s="120">
        <v>38</v>
      </c>
      <c r="B376" s="220" t="s">
        <v>1090</v>
      </c>
      <c r="C376" s="123" t="s">
        <v>1301</v>
      </c>
      <c r="D376" s="184">
        <v>3556.92</v>
      </c>
      <c r="E376" s="184">
        <v>1272.5</v>
      </c>
      <c r="F376" s="184"/>
      <c r="G376" s="184"/>
      <c r="H376" s="184"/>
      <c r="I376" s="184">
        <v>16680.55</v>
      </c>
      <c r="J376" s="184">
        <v>13204</v>
      </c>
      <c r="K376" s="184"/>
      <c r="L376" s="184"/>
      <c r="M376" s="184"/>
      <c r="N376" s="184"/>
      <c r="O376" s="184"/>
      <c r="P376" s="184"/>
      <c r="Q376" s="184"/>
      <c r="R376" s="184">
        <v>3289.5</v>
      </c>
      <c r="S376" s="184"/>
      <c r="T376" s="184">
        <v>7909.95</v>
      </c>
      <c r="U376" s="184">
        <v>22818.32</v>
      </c>
      <c r="V376" s="184"/>
      <c r="W376" s="184"/>
      <c r="X376" s="184"/>
      <c r="Y376" s="184"/>
      <c r="Z376" s="184"/>
      <c r="AA376" s="184"/>
      <c r="AB376" s="184"/>
      <c r="AC376" s="184"/>
      <c r="AD376" s="184">
        <v>2902.35</v>
      </c>
      <c r="AE376" s="184"/>
      <c r="AF376" s="184"/>
      <c r="AG376" s="184">
        <v>3955.16</v>
      </c>
      <c r="AH376" s="184"/>
      <c r="AI376" s="184"/>
      <c r="AJ376" s="184"/>
      <c r="AK376" s="184"/>
      <c r="AL376" s="184">
        <v>87479.81</v>
      </c>
      <c r="AM376" s="184"/>
      <c r="AN376" s="184"/>
      <c r="AO376" s="184">
        <v>112815.55</v>
      </c>
      <c r="AP376" s="184"/>
      <c r="AQ376" s="184"/>
      <c r="AR376" s="184"/>
      <c r="AS376" s="184"/>
      <c r="AT376" s="184"/>
      <c r="AU376" s="184"/>
      <c r="AV376" s="184">
        <v>9710</v>
      </c>
      <c r="AW376" s="184"/>
      <c r="AX376" s="184"/>
      <c r="AY376" s="184"/>
      <c r="AZ376" s="184"/>
      <c r="BA376" s="184"/>
      <c r="BB376" s="184"/>
      <c r="BC376" s="184"/>
      <c r="BD376" s="184"/>
      <c r="BE376" s="184">
        <v>2499.9899999999998</v>
      </c>
      <c r="BF376" s="184"/>
      <c r="BG376" s="184"/>
      <c r="BH376" s="184">
        <v>124166.28</v>
      </c>
      <c r="BI376" s="184"/>
      <c r="BJ376" s="184"/>
      <c r="BK376" s="184">
        <v>10589.97</v>
      </c>
      <c r="BL376" s="184">
        <v>24375.06</v>
      </c>
      <c r="BM376" s="184"/>
      <c r="BN376" s="184"/>
      <c r="BO376" s="184"/>
      <c r="BP376" s="184"/>
      <c r="BQ376" s="184"/>
      <c r="BR376" s="184"/>
      <c r="BS376" s="184"/>
      <c r="BT376" s="184"/>
      <c r="BU376" s="184">
        <v>54149.94</v>
      </c>
      <c r="BV376" s="184"/>
      <c r="BW376" s="184"/>
      <c r="BX376" s="184">
        <v>207125.01</v>
      </c>
      <c r="BY376" s="184"/>
      <c r="BZ376" s="184"/>
      <c r="CA376" s="184"/>
      <c r="CB376" s="184">
        <v>40500</v>
      </c>
      <c r="CC376" s="184"/>
      <c r="CD376" s="184"/>
      <c r="CE376" s="184"/>
      <c r="CF376" s="184"/>
      <c r="CG376" s="184"/>
      <c r="CH376" s="184">
        <v>5999.27</v>
      </c>
      <c r="CI376" s="184"/>
      <c r="CJ376" s="184">
        <v>3750</v>
      </c>
      <c r="CK376" s="184"/>
      <c r="CL376" s="184"/>
      <c r="CM376" s="184">
        <v>31050</v>
      </c>
    </row>
    <row r="377" spans="1:91" ht="21" hidden="1">
      <c r="A377" s="120">
        <v>38</v>
      </c>
      <c r="B377" s="220" t="s">
        <v>1091</v>
      </c>
      <c r="C377" s="123" t="s">
        <v>1302</v>
      </c>
      <c r="D377" s="184">
        <v>11923689.550000001</v>
      </c>
      <c r="E377" s="184">
        <v>2068585.02</v>
      </c>
      <c r="F377" s="184">
        <v>1036160.06</v>
      </c>
      <c r="G377" s="184">
        <v>4001719.92</v>
      </c>
      <c r="H377" s="184">
        <v>1978899.95</v>
      </c>
      <c r="I377" s="184">
        <v>1889954.23</v>
      </c>
      <c r="J377" s="184">
        <v>2997652.76</v>
      </c>
      <c r="K377" s="184">
        <v>6630401.0099999998</v>
      </c>
      <c r="L377" s="184">
        <v>1981240.66</v>
      </c>
      <c r="M377" s="184">
        <v>4385077.12</v>
      </c>
      <c r="N377" s="184">
        <v>7315031.6200000001</v>
      </c>
      <c r="O377" s="184">
        <v>829060.06</v>
      </c>
      <c r="P377" s="184">
        <v>10507809.359999999</v>
      </c>
      <c r="Q377" s="184">
        <v>1811411.16</v>
      </c>
      <c r="R377" s="184">
        <v>2154686.9900000002</v>
      </c>
      <c r="S377" s="184">
        <v>7484066.9699999997</v>
      </c>
      <c r="T377" s="184">
        <v>1033190</v>
      </c>
      <c r="U377" s="184">
        <v>2773141.48</v>
      </c>
      <c r="V377" s="184">
        <v>1152728.72</v>
      </c>
      <c r="W377" s="184">
        <v>1311946.6599999999</v>
      </c>
      <c r="X377" s="184">
        <v>19344839.579999998</v>
      </c>
      <c r="Y377" s="184">
        <v>2655157.48</v>
      </c>
      <c r="Z377" s="184">
        <v>3562386.81</v>
      </c>
      <c r="AA377" s="184">
        <v>3101657.14</v>
      </c>
      <c r="AB377" s="184">
        <v>922963.12</v>
      </c>
      <c r="AC377" s="184">
        <v>1571714.65</v>
      </c>
      <c r="AD377" s="184">
        <v>1736438.5</v>
      </c>
      <c r="AE377" s="184">
        <v>8112932.2400000002</v>
      </c>
      <c r="AF377" s="184">
        <v>1874264.12</v>
      </c>
      <c r="AG377" s="184">
        <v>1665486.32</v>
      </c>
      <c r="AH377" s="184">
        <v>2185828.19</v>
      </c>
      <c r="AI377" s="184">
        <v>3690753.73</v>
      </c>
      <c r="AJ377" s="184">
        <v>1654714.71</v>
      </c>
      <c r="AK377" s="184">
        <v>1297536.3</v>
      </c>
      <c r="AL377" s="184">
        <v>39891267.869999997</v>
      </c>
      <c r="AM377" s="184">
        <v>2241892.0499999998</v>
      </c>
      <c r="AN377" s="184">
        <v>1344938.77</v>
      </c>
      <c r="AO377" s="184">
        <v>6816572.9500000002</v>
      </c>
      <c r="AP377" s="184">
        <v>3887465.39</v>
      </c>
      <c r="AQ377" s="184">
        <v>2387616.14</v>
      </c>
      <c r="AR377" s="184">
        <v>894507.76</v>
      </c>
      <c r="AS377" s="184">
        <v>13877809.609999999</v>
      </c>
      <c r="AT377" s="184">
        <v>2831246.5</v>
      </c>
      <c r="AU377" s="184">
        <v>4007427.28</v>
      </c>
      <c r="AV377" s="184">
        <v>3230218.14</v>
      </c>
      <c r="AW377" s="184">
        <v>1966230.75</v>
      </c>
      <c r="AX377" s="184">
        <v>1166718.75</v>
      </c>
      <c r="AY377" s="184">
        <v>951200.07</v>
      </c>
      <c r="AZ377" s="184">
        <v>2386259.31</v>
      </c>
      <c r="BA377" s="184">
        <v>2499619.77</v>
      </c>
      <c r="BB377" s="184">
        <v>16391540.91</v>
      </c>
      <c r="BC377" s="184">
        <v>2276598.35</v>
      </c>
      <c r="BD377" s="184">
        <v>33479520.760000002</v>
      </c>
      <c r="BE377" s="184">
        <v>5635959.0999999996</v>
      </c>
      <c r="BF377" s="184">
        <v>1150541.3</v>
      </c>
      <c r="BG377" s="184">
        <v>3535722.14</v>
      </c>
      <c r="BH377" s="184">
        <v>15766466.630000001</v>
      </c>
      <c r="BI377" s="184">
        <v>784522.53</v>
      </c>
      <c r="BJ377" s="184">
        <v>1177881.78</v>
      </c>
      <c r="BK377" s="184">
        <v>1425436.25</v>
      </c>
      <c r="BL377" s="184">
        <v>1419529</v>
      </c>
      <c r="BM377" s="184">
        <v>16616552.109999999</v>
      </c>
      <c r="BN377" s="184">
        <v>4150532.28</v>
      </c>
      <c r="BO377" s="184">
        <v>1986071.78</v>
      </c>
      <c r="BP377" s="184">
        <v>4114355.78</v>
      </c>
      <c r="BQ377" s="184">
        <v>2659500.0099999998</v>
      </c>
      <c r="BR377" s="184">
        <v>2083656.32</v>
      </c>
      <c r="BS377" s="184"/>
      <c r="BT377" s="184">
        <v>3055845.77</v>
      </c>
      <c r="BU377" s="184">
        <v>2539916.94</v>
      </c>
      <c r="BV377" s="184">
        <v>22837571.149999999</v>
      </c>
      <c r="BW377" s="184">
        <v>968491.57</v>
      </c>
      <c r="BX377" s="184">
        <v>2393379.75</v>
      </c>
      <c r="BY377" s="184">
        <v>11924194.35</v>
      </c>
      <c r="BZ377" s="184">
        <v>1871807.17</v>
      </c>
      <c r="CA377" s="184">
        <v>1372890.34</v>
      </c>
      <c r="CB377" s="184">
        <v>2568491.58</v>
      </c>
      <c r="CC377" s="184">
        <v>3442227.44</v>
      </c>
      <c r="CD377" s="184">
        <v>9948969.8200000003</v>
      </c>
      <c r="CE377" s="184">
        <v>3324539.62</v>
      </c>
      <c r="CF377" s="184">
        <v>11527438.789999999</v>
      </c>
      <c r="CG377" s="184">
        <v>1561287.98</v>
      </c>
      <c r="CH377" s="184">
        <v>1850714.13</v>
      </c>
      <c r="CI377" s="184">
        <v>1406823.55</v>
      </c>
      <c r="CJ377" s="184">
        <v>1576231.7</v>
      </c>
      <c r="CK377" s="184">
        <v>12805368.880000001</v>
      </c>
      <c r="CL377" s="184">
        <v>1782127.57</v>
      </c>
      <c r="CM377" s="184">
        <v>1646343.33</v>
      </c>
    </row>
    <row r="378" spans="1:91" ht="21" hidden="1">
      <c r="A378" s="120">
        <v>38</v>
      </c>
      <c r="B378" s="220" t="s">
        <v>1092</v>
      </c>
      <c r="C378" s="123" t="s">
        <v>629</v>
      </c>
      <c r="D378" s="184">
        <v>430510.05</v>
      </c>
      <c r="E378" s="184">
        <v>492540.18</v>
      </c>
      <c r="F378" s="184">
        <v>385594.34</v>
      </c>
      <c r="G378" s="184">
        <v>625964.86</v>
      </c>
      <c r="H378" s="184">
        <v>324590.18</v>
      </c>
      <c r="I378" s="184">
        <v>411902.39</v>
      </c>
      <c r="J378" s="184">
        <v>195161.43</v>
      </c>
      <c r="K378" s="184">
        <v>401159.02</v>
      </c>
      <c r="L378" s="184">
        <v>402521.3</v>
      </c>
      <c r="M378" s="184">
        <v>759753</v>
      </c>
      <c r="N378" s="184">
        <v>1271567.6200000001</v>
      </c>
      <c r="O378" s="184">
        <v>174782.55</v>
      </c>
      <c r="P378" s="184">
        <v>969179.17</v>
      </c>
      <c r="Q378" s="184">
        <v>539589.38</v>
      </c>
      <c r="R378" s="184">
        <v>728188.45</v>
      </c>
      <c r="S378" s="184">
        <v>1031212.28</v>
      </c>
      <c r="T378" s="184">
        <v>1103426.08</v>
      </c>
      <c r="U378" s="184">
        <v>583984.68000000005</v>
      </c>
      <c r="V378" s="184">
        <v>1127993.78</v>
      </c>
      <c r="W378" s="184">
        <v>326747.49</v>
      </c>
      <c r="X378" s="184">
        <v>1685454.71</v>
      </c>
      <c r="Y378" s="184">
        <v>616530.49</v>
      </c>
      <c r="Z378" s="184">
        <v>948126.09</v>
      </c>
      <c r="AA378" s="184">
        <v>835505</v>
      </c>
      <c r="AB378" s="184">
        <v>419994.91</v>
      </c>
      <c r="AC378" s="184">
        <v>140896.04</v>
      </c>
      <c r="AD378" s="184">
        <v>368843.55</v>
      </c>
      <c r="AE378" s="184">
        <v>522621</v>
      </c>
      <c r="AF378" s="184">
        <v>241306.59</v>
      </c>
      <c r="AG378" s="184">
        <v>531794.81999999995</v>
      </c>
      <c r="AH378" s="184">
        <v>274136.34000000003</v>
      </c>
      <c r="AI378" s="184">
        <v>298026.52</v>
      </c>
      <c r="AJ378" s="184">
        <v>409087.86</v>
      </c>
      <c r="AK378" s="184">
        <v>527647.53</v>
      </c>
      <c r="AL378" s="184">
        <v>3238809.29</v>
      </c>
      <c r="AM378" s="184">
        <v>271068.62</v>
      </c>
      <c r="AN378" s="184">
        <v>352832.65</v>
      </c>
      <c r="AO378" s="184">
        <v>614068.55000000005</v>
      </c>
      <c r="AP378" s="184">
        <v>453347.98</v>
      </c>
      <c r="AQ378" s="184">
        <v>528848.41</v>
      </c>
      <c r="AR378" s="184">
        <v>104226.95</v>
      </c>
      <c r="AS378" s="184">
        <v>1015667.99</v>
      </c>
      <c r="AT378" s="184">
        <v>466649.87</v>
      </c>
      <c r="AU378" s="184">
        <v>920810.58</v>
      </c>
      <c r="AV378" s="184">
        <v>315849.34000000003</v>
      </c>
      <c r="AW378" s="184">
        <v>605439.18000000005</v>
      </c>
      <c r="AX378" s="184">
        <v>260698.49</v>
      </c>
      <c r="AY378" s="184">
        <v>388028.95</v>
      </c>
      <c r="AZ378" s="184">
        <v>105468.64</v>
      </c>
      <c r="BA378" s="184">
        <v>399880.29</v>
      </c>
      <c r="BB378" s="184">
        <v>2218275.46</v>
      </c>
      <c r="BC378" s="184">
        <v>500676.9</v>
      </c>
      <c r="BD378" s="184">
        <v>3733072.83</v>
      </c>
      <c r="BE378" s="184">
        <v>475123.14</v>
      </c>
      <c r="BF378" s="184">
        <v>207708.45</v>
      </c>
      <c r="BG378" s="184">
        <v>35826.660000000003</v>
      </c>
      <c r="BH378" s="184">
        <v>1069123.0900000001</v>
      </c>
      <c r="BI378" s="184">
        <v>309494.36</v>
      </c>
      <c r="BJ378" s="184">
        <v>245174.1</v>
      </c>
      <c r="BK378" s="184">
        <v>508824.31</v>
      </c>
      <c r="BL378" s="184">
        <v>549977.66</v>
      </c>
      <c r="BM378" s="184">
        <v>2531965.81</v>
      </c>
      <c r="BN378" s="184">
        <v>829066.93</v>
      </c>
      <c r="BO378" s="184">
        <v>1124516.3400000001</v>
      </c>
      <c r="BP378" s="184">
        <v>820372.03</v>
      </c>
      <c r="BQ378" s="184">
        <v>848430.52</v>
      </c>
      <c r="BR378" s="184">
        <v>368196.68</v>
      </c>
      <c r="BS378" s="184"/>
      <c r="BT378" s="184">
        <v>271808.13</v>
      </c>
      <c r="BU378" s="184">
        <v>378453.89</v>
      </c>
      <c r="BV378" s="184">
        <v>893007.78</v>
      </c>
      <c r="BW378" s="184">
        <v>172416.67</v>
      </c>
      <c r="BX378" s="184">
        <v>246126.37</v>
      </c>
      <c r="BY378" s="184">
        <v>2840346.88</v>
      </c>
      <c r="BZ378" s="184">
        <v>301884.08</v>
      </c>
      <c r="CA378" s="184">
        <v>368111.12</v>
      </c>
      <c r="CB378" s="184">
        <v>565743.53</v>
      </c>
      <c r="CC378" s="184">
        <v>316202.17</v>
      </c>
      <c r="CD378" s="184">
        <v>580797.81999999995</v>
      </c>
      <c r="CE378" s="184">
        <v>566783.31999999995</v>
      </c>
      <c r="CF378" s="184">
        <v>839409.56</v>
      </c>
      <c r="CG378" s="184">
        <v>289092.13</v>
      </c>
      <c r="CH378" s="184">
        <v>245727.52</v>
      </c>
      <c r="CI378" s="184">
        <v>198589.64</v>
      </c>
      <c r="CJ378" s="184">
        <v>286473.83</v>
      </c>
      <c r="CK378" s="184">
        <v>1686199.02</v>
      </c>
      <c r="CL378" s="184">
        <v>120358.34</v>
      </c>
      <c r="CM378" s="184">
        <v>276050.83</v>
      </c>
    </row>
    <row r="379" spans="1:91" ht="21" hidden="1">
      <c r="A379" s="120">
        <v>38</v>
      </c>
      <c r="B379" s="220" t="s">
        <v>1093</v>
      </c>
      <c r="C379" s="123" t="s">
        <v>630</v>
      </c>
      <c r="D379" s="184">
        <v>274416.46999999997</v>
      </c>
      <c r="E379" s="184">
        <v>122250.53</v>
      </c>
      <c r="F379" s="184">
        <v>22245.48</v>
      </c>
      <c r="G379" s="184">
        <v>132457.88</v>
      </c>
      <c r="H379" s="184">
        <v>108315.5</v>
      </c>
      <c r="I379" s="184">
        <v>126650.7</v>
      </c>
      <c r="J379" s="184">
        <v>188726.67</v>
      </c>
      <c r="K379" s="184">
        <v>228338.14</v>
      </c>
      <c r="L379" s="184">
        <v>250200</v>
      </c>
      <c r="M379" s="184">
        <v>131034.83</v>
      </c>
      <c r="N379" s="184">
        <v>58307.89</v>
      </c>
      <c r="O379" s="184"/>
      <c r="P379" s="184">
        <v>146772.53</v>
      </c>
      <c r="Q379" s="184">
        <v>49065.54</v>
      </c>
      <c r="R379" s="184">
        <v>484733.75</v>
      </c>
      <c r="S379" s="184">
        <v>381472.13</v>
      </c>
      <c r="T379" s="184">
        <v>33119.410000000003</v>
      </c>
      <c r="U379" s="184">
        <v>88401.74</v>
      </c>
      <c r="V379" s="184">
        <v>9950.02</v>
      </c>
      <c r="W379" s="184">
        <v>74497.5</v>
      </c>
      <c r="X379" s="184">
        <v>513120.57</v>
      </c>
      <c r="Y379" s="184">
        <v>263593.94</v>
      </c>
      <c r="Z379" s="184">
        <v>111718.63</v>
      </c>
      <c r="AA379" s="184">
        <v>476717.48</v>
      </c>
      <c r="AB379" s="184">
        <v>365761.85</v>
      </c>
      <c r="AC379" s="184">
        <v>130129.59</v>
      </c>
      <c r="AD379" s="184">
        <v>129986.21</v>
      </c>
      <c r="AE379" s="184">
        <v>487590.31</v>
      </c>
      <c r="AF379" s="184">
        <v>9758.9</v>
      </c>
      <c r="AG379" s="184">
        <v>79870.39</v>
      </c>
      <c r="AH379" s="184">
        <v>50268.84</v>
      </c>
      <c r="AI379" s="184">
        <v>177661.44</v>
      </c>
      <c r="AJ379" s="184">
        <v>245530.85</v>
      </c>
      <c r="AK379" s="184">
        <v>198317.48</v>
      </c>
      <c r="AL379" s="184">
        <v>1201422.21</v>
      </c>
      <c r="AM379" s="184">
        <v>71261.789999999994</v>
      </c>
      <c r="AN379" s="184">
        <v>223822.28</v>
      </c>
      <c r="AO379" s="184">
        <v>238593.58</v>
      </c>
      <c r="AP379" s="184">
        <v>91084.98</v>
      </c>
      <c r="AQ379" s="184">
        <v>192510.38</v>
      </c>
      <c r="AR379" s="184">
        <v>1408.33</v>
      </c>
      <c r="AS379" s="184">
        <v>728152.33</v>
      </c>
      <c r="AT379" s="184">
        <v>12747.48</v>
      </c>
      <c r="AU379" s="184">
        <v>312011.28000000003</v>
      </c>
      <c r="AV379" s="184">
        <v>142027.79999999999</v>
      </c>
      <c r="AW379" s="184">
        <v>93517.95</v>
      </c>
      <c r="AX379" s="184">
        <v>0.01</v>
      </c>
      <c r="AY379" s="184">
        <v>5553.55</v>
      </c>
      <c r="AZ379" s="184">
        <v>77371.990000000005</v>
      </c>
      <c r="BA379" s="184">
        <v>121401.82</v>
      </c>
      <c r="BB379" s="184">
        <v>312296.21999999997</v>
      </c>
      <c r="BC379" s="184">
        <v>102816.02</v>
      </c>
      <c r="BD379" s="184">
        <v>396717.23</v>
      </c>
      <c r="BE379" s="184">
        <v>104732.61</v>
      </c>
      <c r="BF379" s="184">
        <v>14423.49</v>
      </c>
      <c r="BG379" s="184">
        <v>99483.66</v>
      </c>
      <c r="BH379" s="184">
        <v>211217.01</v>
      </c>
      <c r="BI379" s="184">
        <v>47648.25</v>
      </c>
      <c r="BJ379" s="184">
        <v>116512.78</v>
      </c>
      <c r="BK379" s="184">
        <v>220004.99</v>
      </c>
      <c r="BL379" s="184">
        <v>318703.84999999998</v>
      </c>
      <c r="BM379" s="184">
        <v>269225.53000000003</v>
      </c>
      <c r="BN379" s="184">
        <v>65207.77</v>
      </c>
      <c r="BO379" s="184">
        <v>75355.34</v>
      </c>
      <c r="BP379" s="184">
        <v>22638.87</v>
      </c>
      <c r="BQ379" s="184">
        <v>115749.33</v>
      </c>
      <c r="BR379" s="184">
        <v>242713.74</v>
      </c>
      <c r="BS379" s="184"/>
      <c r="BT379" s="184">
        <v>72599</v>
      </c>
      <c r="BU379" s="184">
        <v>4427.79</v>
      </c>
      <c r="BV379" s="184">
        <v>77598.36</v>
      </c>
      <c r="BW379" s="184">
        <v>1165.83</v>
      </c>
      <c r="BX379" s="184">
        <v>56868.42</v>
      </c>
      <c r="BY379" s="184">
        <v>401586.76</v>
      </c>
      <c r="BZ379" s="184">
        <v>61675</v>
      </c>
      <c r="CA379" s="184">
        <v>36174.959999999999</v>
      </c>
      <c r="CB379" s="184">
        <v>161191.15</v>
      </c>
      <c r="CC379" s="184">
        <v>38491.129999999997</v>
      </c>
      <c r="CD379" s="184">
        <v>271205.53999999998</v>
      </c>
      <c r="CE379" s="184">
        <v>100595.48</v>
      </c>
      <c r="CF379" s="184">
        <v>167442</v>
      </c>
      <c r="CG379" s="184">
        <v>58875.01</v>
      </c>
      <c r="CH379" s="184">
        <v>49485.24</v>
      </c>
      <c r="CI379" s="184">
        <v>180589.34</v>
      </c>
      <c r="CJ379" s="184">
        <v>45195.63</v>
      </c>
      <c r="CK379" s="184">
        <v>497669.31</v>
      </c>
      <c r="CL379" s="184">
        <v>91744.47</v>
      </c>
      <c r="CM379" s="184">
        <v>39462.18</v>
      </c>
    </row>
    <row r="380" spans="1:91" ht="21" hidden="1">
      <c r="A380" s="120">
        <v>38</v>
      </c>
      <c r="B380" s="220" t="s">
        <v>1094</v>
      </c>
      <c r="C380" s="123" t="s">
        <v>631</v>
      </c>
      <c r="D380" s="184">
        <v>5230.8</v>
      </c>
      <c r="E380" s="184">
        <v>3856.97</v>
      </c>
      <c r="F380" s="184">
        <v>34144.26</v>
      </c>
      <c r="G380" s="184">
        <v>13790.7</v>
      </c>
      <c r="H380" s="184"/>
      <c r="I380" s="184">
        <v>17544.939999999999</v>
      </c>
      <c r="J380" s="184"/>
      <c r="K380" s="184">
        <v>12558.15</v>
      </c>
      <c r="L380" s="184"/>
      <c r="M380" s="184">
        <v>2391.9699999999998</v>
      </c>
      <c r="N380" s="184">
        <v>19272.61</v>
      </c>
      <c r="O380" s="184"/>
      <c r="P380" s="184">
        <v>20415.91</v>
      </c>
      <c r="Q380" s="184">
        <v>29001.51</v>
      </c>
      <c r="R380" s="184">
        <v>21717.9</v>
      </c>
      <c r="S380" s="184"/>
      <c r="T380" s="184">
        <v>6885</v>
      </c>
      <c r="U380" s="184">
        <v>13581.33</v>
      </c>
      <c r="V380" s="184"/>
      <c r="W380" s="184"/>
      <c r="X380" s="184">
        <v>126595.75</v>
      </c>
      <c r="Y380" s="184">
        <v>39410.959999999999</v>
      </c>
      <c r="Z380" s="184"/>
      <c r="AA380" s="184">
        <v>6373.6</v>
      </c>
      <c r="AB380" s="184"/>
      <c r="AC380" s="184"/>
      <c r="AD380" s="184">
        <v>16350</v>
      </c>
      <c r="AE380" s="184">
        <v>91751</v>
      </c>
      <c r="AF380" s="184"/>
      <c r="AG380" s="184"/>
      <c r="AH380" s="184">
        <v>10350</v>
      </c>
      <c r="AI380" s="184">
        <v>10755.75</v>
      </c>
      <c r="AJ380" s="184"/>
      <c r="AK380" s="184"/>
      <c r="AL380" s="184">
        <v>546892.71</v>
      </c>
      <c r="AM380" s="184"/>
      <c r="AN380" s="184"/>
      <c r="AO380" s="184">
        <v>64053.42</v>
      </c>
      <c r="AP380" s="184">
        <v>56868.7</v>
      </c>
      <c r="AQ380" s="184"/>
      <c r="AR380" s="184"/>
      <c r="AS380" s="184">
        <v>64647.91</v>
      </c>
      <c r="AT380" s="184"/>
      <c r="AU380" s="184">
        <v>12124.89</v>
      </c>
      <c r="AV380" s="184">
        <v>33777.800000000003</v>
      </c>
      <c r="AW380" s="184">
        <v>12074.66</v>
      </c>
      <c r="AX380" s="184"/>
      <c r="AY380" s="184"/>
      <c r="AZ380" s="184">
        <v>11682.99</v>
      </c>
      <c r="BA380" s="184"/>
      <c r="BB380" s="184">
        <v>20999.97</v>
      </c>
      <c r="BC380" s="184"/>
      <c r="BD380" s="184">
        <v>46920.94</v>
      </c>
      <c r="BE380" s="184"/>
      <c r="BF380" s="184"/>
      <c r="BG380" s="184">
        <v>6859.15</v>
      </c>
      <c r="BH380" s="184">
        <v>239999.85</v>
      </c>
      <c r="BI380" s="184"/>
      <c r="BJ380" s="184"/>
      <c r="BK380" s="184">
        <v>7499.97</v>
      </c>
      <c r="BL380" s="184"/>
      <c r="BM380" s="184">
        <v>34886.269999999997</v>
      </c>
      <c r="BN380" s="184"/>
      <c r="BO380" s="184"/>
      <c r="BP380" s="184"/>
      <c r="BQ380" s="184"/>
      <c r="BR380" s="184">
        <v>48418.49</v>
      </c>
      <c r="BS380" s="184"/>
      <c r="BT380" s="184">
        <v>110671.29</v>
      </c>
      <c r="BU380" s="184">
        <v>4100.04</v>
      </c>
      <c r="BV380" s="184">
        <v>80775</v>
      </c>
      <c r="BW380" s="184">
        <v>703693.73</v>
      </c>
      <c r="BX380" s="184">
        <v>9874.98</v>
      </c>
      <c r="BY380" s="184"/>
      <c r="BZ380" s="184">
        <v>9170.67</v>
      </c>
      <c r="CA380" s="184">
        <v>15495.03</v>
      </c>
      <c r="CB380" s="184">
        <v>105243.55</v>
      </c>
      <c r="CC380" s="184">
        <v>89186.85</v>
      </c>
      <c r="CD380" s="184"/>
      <c r="CE380" s="184"/>
      <c r="CF380" s="184">
        <v>41657.94</v>
      </c>
      <c r="CG380" s="184">
        <v>8399.01</v>
      </c>
      <c r="CH380" s="184"/>
      <c r="CI380" s="184"/>
      <c r="CJ380" s="184">
        <v>11512.87</v>
      </c>
      <c r="CK380" s="184">
        <v>281154.58</v>
      </c>
      <c r="CL380" s="184">
        <v>4001.85</v>
      </c>
      <c r="CM380" s="184">
        <v>5550.03</v>
      </c>
    </row>
    <row r="381" spans="1:91" ht="21" hidden="1">
      <c r="A381" s="120">
        <v>38</v>
      </c>
      <c r="B381" s="220" t="s">
        <v>1095</v>
      </c>
      <c r="C381" s="123" t="s">
        <v>1303</v>
      </c>
      <c r="D381" s="184">
        <v>86648.17</v>
      </c>
      <c r="E381" s="184"/>
      <c r="F381" s="184">
        <v>52861.37</v>
      </c>
      <c r="G381" s="184"/>
      <c r="H381" s="184"/>
      <c r="I381" s="184">
        <v>112499.73</v>
      </c>
      <c r="J381" s="184"/>
      <c r="K381" s="184">
        <v>8903.86</v>
      </c>
      <c r="L381" s="184">
        <v>27344.44</v>
      </c>
      <c r="M381" s="184"/>
      <c r="N381" s="184">
        <v>174041.92</v>
      </c>
      <c r="O381" s="184"/>
      <c r="P381" s="184">
        <v>79777.759999999995</v>
      </c>
      <c r="Q381" s="184"/>
      <c r="R381" s="184">
        <v>178068.75</v>
      </c>
      <c r="S381" s="184">
        <v>249166.67</v>
      </c>
      <c r="T381" s="184">
        <v>225000</v>
      </c>
      <c r="U381" s="184"/>
      <c r="V381" s="184">
        <v>55224.99</v>
      </c>
      <c r="W381" s="184"/>
      <c r="X381" s="184"/>
      <c r="Y381" s="184">
        <v>169629.77</v>
      </c>
      <c r="Z381" s="184"/>
      <c r="AA381" s="184">
        <v>155640.65</v>
      </c>
      <c r="AB381" s="184">
        <v>44999.08</v>
      </c>
      <c r="AC381" s="184"/>
      <c r="AD381" s="184"/>
      <c r="AE381" s="184"/>
      <c r="AF381" s="184">
        <v>38256.43</v>
      </c>
      <c r="AG381" s="184">
        <v>124613.7</v>
      </c>
      <c r="AH381" s="184">
        <v>43699.34</v>
      </c>
      <c r="AI381" s="184"/>
      <c r="AJ381" s="184">
        <v>272057.49</v>
      </c>
      <c r="AK381" s="184"/>
      <c r="AL381" s="184">
        <v>626974.22</v>
      </c>
      <c r="AM381" s="184"/>
      <c r="AN381" s="184"/>
      <c r="AO381" s="184">
        <v>61524.959999999999</v>
      </c>
      <c r="AP381" s="184">
        <v>19750.41</v>
      </c>
      <c r="AQ381" s="184">
        <v>116980.16</v>
      </c>
      <c r="AR381" s="184">
        <v>16499</v>
      </c>
      <c r="AS381" s="184"/>
      <c r="AT381" s="184">
        <v>184574.97</v>
      </c>
      <c r="AU381" s="184">
        <v>80249.94</v>
      </c>
      <c r="AV381" s="184">
        <v>91250</v>
      </c>
      <c r="AW381" s="184"/>
      <c r="AX381" s="184"/>
      <c r="AY381" s="184"/>
      <c r="AZ381" s="184">
        <v>9375.52</v>
      </c>
      <c r="BA381" s="184">
        <v>175599.99</v>
      </c>
      <c r="BB381" s="184"/>
      <c r="BC381" s="184">
        <v>12150</v>
      </c>
      <c r="BD381" s="184">
        <v>119874.96</v>
      </c>
      <c r="BE381" s="184"/>
      <c r="BF381" s="184">
        <v>49999.77</v>
      </c>
      <c r="BG381" s="184">
        <v>14926.5</v>
      </c>
      <c r="BH381" s="184">
        <v>352249.74</v>
      </c>
      <c r="BI381" s="184">
        <v>149999.88</v>
      </c>
      <c r="BJ381" s="184"/>
      <c r="BK381" s="184"/>
      <c r="BL381" s="184">
        <v>37500.03</v>
      </c>
      <c r="BM381" s="184"/>
      <c r="BN381" s="184">
        <v>260555.54</v>
      </c>
      <c r="BO381" s="184">
        <v>277109.13</v>
      </c>
      <c r="BP381" s="184"/>
      <c r="BQ381" s="184">
        <v>110603.87</v>
      </c>
      <c r="BR381" s="184"/>
      <c r="BS381" s="184"/>
      <c r="BT381" s="184">
        <v>72500.039999999994</v>
      </c>
      <c r="BU381" s="184"/>
      <c r="BV381" s="184"/>
      <c r="BW381" s="184">
        <v>105750</v>
      </c>
      <c r="BX381" s="184">
        <v>59489.37</v>
      </c>
      <c r="BY381" s="184">
        <v>1879972.19</v>
      </c>
      <c r="BZ381" s="184"/>
      <c r="CA381" s="184"/>
      <c r="CB381" s="184">
        <v>375000.03</v>
      </c>
      <c r="CC381" s="184">
        <v>41932.53</v>
      </c>
      <c r="CD381" s="184"/>
      <c r="CE381" s="184"/>
      <c r="CF381" s="184">
        <v>14712.49</v>
      </c>
      <c r="CG381" s="184"/>
      <c r="CH381" s="184">
        <v>1882.09</v>
      </c>
      <c r="CI381" s="184">
        <v>80434.36</v>
      </c>
      <c r="CJ381" s="184"/>
      <c r="CK381" s="184">
        <v>171213.56</v>
      </c>
      <c r="CL381" s="184"/>
      <c r="CM381" s="184">
        <v>455142.87</v>
      </c>
    </row>
    <row r="382" spans="1:91" ht="21" hidden="1">
      <c r="A382" s="120">
        <v>38</v>
      </c>
      <c r="B382" s="220" t="s">
        <v>1096</v>
      </c>
      <c r="C382" s="123" t="s">
        <v>1304</v>
      </c>
      <c r="D382" s="184"/>
      <c r="E382" s="184"/>
      <c r="F382" s="184"/>
      <c r="G382" s="184"/>
      <c r="H382" s="184"/>
      <c r="I382" s="184"/>
      <c r="J382" s="184"/>
      <c r="K382" s="184"/>
      <c r="L382" s="184"/>
      <c r="M382" s="184"/>
      <c r="N382" s="184"/>
      <c r="O382" s="184"/>
      <c r="P382" s="184"/>
      <c r="Q382" s="184"/>
      <c r="R382" s="184"/>
      <c r="S382" s="184"/>
      <c r="T382" s="184"/>
      <c r="U382" s="184"/>
      <c r="V382" s="184"/>
      <c r="W382" s="184"/>
      <c r="X382" s="184"/>
      <c r="Y382" s="184"/>
      <c r="Z382" s="184"/>
      <c r="AA382" s="184"/>
      <c r="AB382" s="184"/>
      <c r="AC382" s="184"/>
      <c r="AD382" s="184"/>
      <c r="AE382" s="184"/>
      <c r="AF382" s="184"/>
      <c r="AG382" s="184"/>
      <c r="AH382" s="184"/>
      <c r="AI382" s="184"/>
      <c r="AJ382" s="184"/>
      <c r="AK382" s="184"/>
      <c r="AL382" s="184"/>
      <c r="AM382" s="184"/>
      <c r="AN382" s="184"/>
      <c r="AO382" s="184"/>
      <c r="AP382" s="184"/>
      <c r="AQ382" s="184"/>
      <c r="AR382" s="184"/>
      <c r="AS382" s="184"/>
      <c r="AT382" s="184"/>
      <c r="AU382" s="184"/>
      <c r="AV382" s="184"/>
      <c r="AW382" s="184"/>
      <c r="AX382" s="184"/>
      <c r="AY382" s="184"/>
      <c r="AZ382" s="184"/>
      <c r="BA382" s="184"/>
      <c r="BB382" s="184"/>
      <c r="BC382" s="184"/>
      <c r="BD382" s="184"/>
      <c r="BE382" s="184"/>
      <c r="BF382" s="184"/>
      <c r="BG382" s="184"/>
      <c r="BH382" s="184"/>
      <c r="BI382" s="184"/>
      <c r="BJ382" s="184"/>
      <c r="BK382" s="184"/>
      <c r="BL382" s="184"/>
      <c r="BM382" s="184"/>
      <c r="BN382" s="184"/>
      <c r="BO382" s="184"/>
      <c r="BP382" s="184"/>
      <c r="BQ382" s="184"/>
      <c r="BR382" s="184"/>
      <c r="BS382" s="184"/>
      <c r="BT382" s="184"/>
      <c r="BU382" s="184"/>
      <c r="BV382" s="184"/>
      <c r="BW382" s="184"/>
      <c r="BX382" s="184"/>
      <c r="BY382" s="184"/>
      <c r="BZ382" s="184"/>
      <c r="CA382" s="184"/>
      <c r="CB382" s="184"/>
      <c r="CC382" s="184"/>
      <c r="CD382" s="184"/>
      <c r="CE382" s="184"/>
      <c r="CF382" s="184"/>
      <c r="CG382" s="184"/>
      <c r="CH382" s="184"/>
      <c r="CI382" s="184"/>
      <c r="CJ382" s="184"/>
      <c r="CK382" s="184"/>
      <c r="CL382" s="184"/>
      <c r="CM382" s="184"/>
    </row>
    <row r="383" spans="1:91" ht="21" hidden="1">
      <c r="A383" s="120">
        <v>38</v>
      </c>
      <c r="B383" s="220" t="s">
        <v>1097</v>
      </c>
      <c r="C383" s="123" t="s">
        <v>1305</v>
      </c>
      <c r="D383" s="184"/>
      <c r="E383" s="184"/>
      <c r="F383" s="184"/>
      <c r="G383" s="184"/>
      <c r="H383" s="184"/>
      <c r="I383" s="184"/>
      <c r="J383" s="184"/>
      <c r="K383" s="184"/>
      <c r="L383" s="184"/>
      <c r="M383" s="184"/>
      <c r="N383" s="184"/>
      <c r="O383" s="184"/>
      <c r="P383" s="184"/>
      <c r="Q383" s="184"/>
      <c r="R383" s="184"/>
      <c r="S383" s="184"/>
      <c r="T383" s="184"/>
      <c r="U383" s="184"/>
      <c r="V383" s="184"/>
      <c r="W383" s="184"/>
      <c r="X383" s="184"/>
      <c r="Y383" s="184"/>
      <c r="Z383" s="184"/>
      <c r="AA383" s="184"/>
      <c r="AB383" s="184"/>
      <c r="AC383" s="184"/>
      <c r="AD383" s="184"/>
      <c r="AE383" s="184"/>
      <c r="AF383" s="184"/>
      <c r="AG383" s="184"/>
      <c r="AH383" s="184"/>
      <c r="AI383" s="184"/>
      <c r="AJ383" s="184"/>
      <c r="AK383" s="184"/>
      <c r="AL383" s="184">
        <v>0</v>
      </c>
      <c r="AM383" s="184"/>
      <c r="AN383" s="184"/>
      <c r="AO383" s="184"/>
      <c r="AP383" s="184"/>
      <c r="AQ383" s="184"/>
      <c r="AR383" s="184"/>
      <c r="AS383" s="184"/>
      <c r="AT383" s="184"/>
      <c r="AU383" s="184"/>
      <c r="AV383" s="184"/>
      <c r="AW383" s="184"/>
      <c r="AX383" s="184"/>
      <c r="AY383" s="184"/>
      <c r="AZ383" s="184"/>
      <c r="BA383" s="184"/>
      <c r="BB383" s="184"/>
      <c r="BC383" s="184"/>
      <c r="BD383" s="184"/>
      <c r="BE383" s="184"/>
      <c r="BF383" s="184"/>
      <c r="BG383" s="184"/>
      <c r="BH383" s="184"/>
      <c r="BI383" s="184"/>
      <c r="BJ383" s="184"/>
      <c r="BK383" s="184"/>
      <c r="BL383" s="184"/>
      <c r="BM383" s="184"/>
      <c r="BN383" s="184"/>
      <c r="BO383" s="184"/>
      <c r="BP383" s="184"/>
      <c r="BQ383" s="184"/>
      <c r="BR383" s="184"/>
      <c r="BS383" s="184"/>
      <c r="BT383" s="184"/>
      <c r="BU383" s="184"/>
      <c r="BV383" s="184"/>
      <c r="BW383" s="184"/>
      <c r="BX383" s="184"/>
      <c r="BY383" s="184"/>
      <c r="BZ383" s="184"/>
      <c r="CA383" s="184"/>
      <c r="CB383" s="184"/>
      <c r="CC383" s="184"/>
      <c r="CD383" s="184"/>
      <c r="CE383" s="184"/>
      <c r="CF383" s="184"/>
      <c r="CG383" s="184"/>
      <c r="CH383" s="184"/>
      <c r="CI383" s="184"/>
      <c r="CJ383" s="184"/>
      <c r="CK383" s="184"/>
      <c r="CL383" s="184"/>
      <c r="CM383" s="184"/>
    </row>
    <row r="384" spans="1:91" ht="21" hidden="1">
      <c r="A384" s="120">
        <v>38</v>
      </c>
      <c r="B384" s="220" t="s">
        <v>1098</v>
      </c>
      <c r="C384" s="123" t="s">
        <v>1306</v>
      </c>
      <c r="D384" s="184"/>
      <c r="E384" s="184"/>
      <c r="F384" s="184"/>
      <c r="G384" s="184"/>
      <c r="H384" s="184"/>
      <c r="I384" s="184"/>
      <c r="J384" s="184"/>
      <c r="K384" s="184"/>
      <c r="L384" s="184"/>
      <c r="M384" s="184"/>
      <c r="N384" s="184"/>
      <c r="O384" s="184"/>
      <c r="P384" s="184"/>
      <c r="Q384" s="184"/>
      <c r="R384" s="184"/>
      <c r="S384" s="184"/>
      <c r="T384" s="184"/>
      <c r="U384" s="184"/>
      <c r="V384" s="184"/>
      <c r="W384" s="184"/>
      <c r="X384" s="184"/>
      <c r="Y384" s="184"/>
      <c r="Z384" s="184"/>
      <c r="AA384" s="184"/>
      <c r="AB384" s="184"/>
      <c r="AC384" s="184"/>
      <c r="AD384" s="184"/>
      <c r="AE384" s="184"/>
      <c r="AF384" s="184"/>
      <c r="AG384" s="184"/>
      <c r="AH384" s="184"/>
      <c r="AI384" s="184"/>
      <c r="AJ384" s="184"/>
      <c r="AK384" s="184"/>
      <c r="AL384" s="184"/>
      <c r="AM384" s="184"/>
      <c r="AN384" s="184"/>
      <c r="AO384" s="184"/>
      <c r="AP384" s="184"/>
      <c r="AQ384" s="184"/>
      <c r="AR384" s="184"/>
      <c r="AS384" s="184"/>
      <c r="AT384" s="184"/>
      <c r="AU384" s="184"/>
      <c r="AV384" s="184"/>
      <c r="AW384" s="184"/>
      <c r="AX384" s="184"/>
      <c r="AY384" s="184"/>
      <c r="AZ384" s="184"/>
      <c r="BA384" s="184"/>
      <c r="BB384" s="184"/>
      <c r="BC384" s="184"/>
      <c r="BD384" s="184"/>
      <c r="BE384" s="184"/>
      <c r="BF384" s="184"/>
      <c r="BG384" s="184"/>
      <c r="BH384" s="184"/>
      <c r="BI384" s="184"/>
      <c r="BJ384" s="184"/>
      <c r="BK384" s="184"/>
      <c r="BL384" s="184"/>
      <c r="BM384" s="184"/>
      <c r="BN384" s="184"/>
      <c r="BO384" s="184"/>
      <c r="BP384" s="184"/>
      <c r="BQ384" s="184"/>
      <c r="BR384" s="184"/>
      <c r="BS384" s="184"/>
      <c r="BT384" s="184"/>
      <c r="BU384" s="184"/>
      <c r="BV384" s="184"/>
      <c r="BW384" s="184"/>
      <c r="BX384" s="184"/>
      <c r="BY384" s="184"/>
      <c r="BZ384" s="184"/>
      <c r="CA384" s="184"/>
      <c r="CB384" s="184"/>
      <c r="CC384" s="184"/>
      <c r="CD384" s="184"/>
      <c r="CE384" s="184"/>
      <c r="CF384" s="184"/>
      <c r="CG384" s="184"/>
      <c r="CH384" s="184"/>
      <c r="CI384" s="184"/>
      <c r="CJ384" s="184"/>
      <c r="CK384" s="184"/>
      <c r="CL384" s="184"/>
      <c r="CM384" s="184"/>
    </row>
    <row r="385" spans="1:91" s="290" customFormat="1" ht="21" hidden="1">
      <c r="A385" s="287">
        <v>34</v>
      </c>
      <c r="B385" s="286" t="s">
        <v>1340</v>
      </c>
      <c r="C385" s="291" t="s">
        <v>1342</v>
      </c>
      <c r="D385" s="289"/>
      <c r="E385" s="289"/>
      <c r="F385" s="289"/>
      <c r="G385" s="289"/>
      <c r="H385" s="289"/>
      <c r="I385" s="289"/>
      <c r="J385" s="289"/>
      <c r="K385" s="289"/>
      <c r="L385" s="289"/>
      <c r="M385" s="289"/>
      <c r="N385" s="289"/>
      <c r="O385" s="289"/>
      <c r="P385" s="289"/>
      <c r="Q385" s="289"/>
      <c r="R385" s="289"/>
      <c r="S385" s="289"/>
      <c r="T385" s="289"/>
      <c r="U385" s="289"/>
      <c r="V385" s="289"/>
      <c r="W385" s="289"/>
      <c r="X385" s="289"/>
      <c r="Y385" s="289"/>
      <c r="Z385" s="289"/>
      <c r="AA385" s="289"/>
      <c r="AB385" s="289"/>
      <c r="AC385" s="289"/>
      <c r="AD385" s="289"/>
      <c r="AE385" s="289"/>
      <c r="AF385" s="289"/>
      <c r="AG385" s="289"/>
      <c r="AH385" s="289"/>
      <c r="AI385" s="289"/>
      <c r="AJ385" s="289"/>
      <c r="AK385" s="289"/>
      <c r="AL385" s="289"/>
      <c r="AM385" s="289"/>
      <c r="AN385" s="289"/>
      <c r="AO385" s="289"/>
      <c r="AP385" s="289"/>
      <c r="AQ385" s="289"/>
      <c r="AR385" s="289"/>
      <c r="AS385" s="289">
        <v>30000</v>
      </c>
      <c r="AT385" s="289"/>
      <c r="AU385" s="289"/>
      <c r="AV385" s="289"/>
      <c r="AW385" s="289"/>
      <c r="AX385" s="289"/>
      <c r="AY385" s="289">
        <v>196840</v>
      </c>
      <c r="AZ385" s="289"/>
      <c r="BA385" s="289"/>
      <c r="BB385" s="289"/>
      <c r="BC385" s="289"/>
      <c r="BD385" s="289"/>
      <c r="BE385" s="289"/>
      <c r="BF385" s="289"/>
      <c r="BG385" s="289"/>
      <c r="BH385" s="289"/>
      <c r="BI385" s="289"/>
      <c r="BJ385" s="289"/>
      <c r="BK385" s="289"/>
      <c r="BL385" s="289"/>
      <c r="BM385" s="289"/>
      <c r="BN385" s="289"/>
      <c r="BO385" s="289"/>
      <c r="BP385" s="289"/>
      <c r="BQ385" s="289"/>
      <c r="BR385" s="289"/>
      <c r="BS385" s="289"/>
      <c r="BT385" s="289"/>
      <c r="BU385" s="289"/>
      <c r="BV385" s="289"/>
      <c r="BW385" s="289"/>
      <c r="BX385" s="289"/>
      <c r="BY385" s="289"/>
      <c r="BZ385" s="289"/>
      <c r="CA385" s="289"/>
      <c r="CB385" s="289"/>
      <c r="CC385" s="289"/>
      <c r="CD385" s="289"/>
      <c r="CE385" s="289"/>
      <c r="CF385" s="289"/>
      <c r="CG385" s="289"/>
      <c r="CH385" s="289"/>
      <c r="CI385" s="289"/>
      <c r="CJ385" s="289"/>
      <c r="CK385" s="289"/>
      <c r="CL385" s="289"/>
      <c r="CM385" s="289"/>
    </row>
    <row r="386" spans="1:91" ht="21" hidden="1">
      <c r="A386" s="120">
        <v>34</v>
      </c>
      <c r="B386" s="220" t="s">
        <v>1099</v>
      </c>
      <c r="C386" s="123" t="s">
        <v>632</v>
      </c>
      <c r="D386" s="184"/>
      <c r="E386" s="184"/>
      <c r="F386" s="184"/>
      <c r="G386" s="184"/>
      <c r="H386" s="184"/>
      <c r="I386" s="184"/>
      <c r="J386" s="184"/>
      <c r="K386" s="184"/>
      <c r="L386" s="184"/>
      <c r="M386" s="184"/>
      <c r="N386" s="184"/>
      <c r="O386" s="184"/>
      <c r="P386" s="184"/>
      <c r="Q386" s="184"/>
      <c r="R386" s="184"/>
      <c r="S386" s="184"/>
      <c r="T386" s="184"/>
      <c r="U386" s="184"/>
      <c r="V386" s="184"/>
      <c r="W386" s="184"/>
      <c r="X386" s="184"/>
      <c r="Y386" s="184"/>
      <c r="Z386" s="184"/>
      <c r="AA386" s="184"/>
      <c r="AB386" s="184"/>
      <c r="AC386" s="184"/>
      <c r="AD386" s="184"/>
      <c r="AE386" s="184"/>
      <c r="AF386" s="184"/>
      <c r="AG386" s="184"/>
      <c r="AH386" s="184"/>
      <c r="AI386" s="184"/>
      <c r="AJ386" s="184"/>
      <c r="AK386" s="184"/>
      <c r="AL386" s="184"/>
      <c r="AM386" s="184">
        <v>110380</v>
      </c>
      <c r="AN386" s="184"/>
      <c r="AO386" s="184"/>
      <c r="AP386" s="184"/>
      <c r="AQ386" s="184"/>
      <c r="AR386" s="184"/>
      <c r="AS386" s="184">
        <v>1126713.48</v>
      </c>
      <c r="AT386" s="184"/>
      <c r="AU386" s="184"/>
      <c r="AV386" s="184"/>
      <c r="AW386" s="184"/>
      <c r="AX386" s="184">
        <v>248430</v>
      </c>
      <c r="AY386" s="184"/>
      <c r="AZ386" s="184"/>
      <c r="BA386" s="184"/>
      <c r="BB386" s="184"/>
      <c r="BC386" s="184"/>
      <c r="BD386" s="184"/>
      <c r="BE386" s="184">
        <v>500500</v>
      </c>
      <c r="BF386" s="184"/>
      <c r="BG386" s="184"/>
      <c r="BH386" s="184">
        <v>354400</v>
      </c>
      <c r="BI386" s="184"/>
      <c r="BJ386" s="184">
        <v>502000</v>
      </c>
      <c r="BK386" s="184"/>
      <c r="BL386" s="184"/>
      <c r="BM386" s="184"/>
      <c r="BN386" s="184"/>
      <c r="BO386" s="184"/>
      <c r="BP386" s="184"/>
      <c r="BQ386" s="184"/>
      <c r="BR386" s="184"/>
      <c r="BS386" s="184"/>
      <c r="BT386" s="184"/>
      <c r="BU386" s="184"/>
      <c r="BV386" s="184"/>
      <c r="BW386" s="184"/>
      <c r="BX386" s="184"/>
      <c r="BY386" s="184">
        <v>30600</v>
      </c>
      <c r="BZ386" s="184"/>
      <c r="CA386" s="184"/>
      <c r="CB386" s="184"/>
      <c r="CC386" s="184"/>
      <c r="CD386" s="184"/>
      <c r="CE386" s="184"/>
      <c r="CF386" s="184"/>
      <c r="CG386" s="184"/>
      <c r="CH386" s="184">
        <v>6400</v>
      </c>
      <c r="CI386" s="184"/>
      <c r="CJ386" s="184"/>
      <c r="CK386" s="184"/>
      <c r="CL386" s="184"/>
      <c r="CM386" s="184"/>
    </row>
    <row r="387" spans="1:91" ht="21" hidden="1">
      <c r="A387" s="120">
        <v>34</v>
      </c>
      <c r="B387" s="220" t="s">
        <v>1100</v>
      </c>
      <c r="C387" s="123" t="s">
        <v>633</v>
      </c>
      <c r="D387" s="184"/>
      <c r="E387" s="184"/>
      <c r="F387" s="184"/>
      <c r="G387" s="184"/>
      <c r="H387" s="184"/>
      <c r="I387" s="184"/>
      <c r="J387" s="184"/>
      <c r="K387" s="184"/>
      <c r="L387" s="184"/>
      <c r="M387" s="184"/>
      <c r="N387" s="184"/>
      <c r="O387" s="184"/>
      <c r="P387" s="184"/>
      <c r="Q387" s="184"/>
      <c r="R387" s="184"/>
      <c r="S387" s="184"/>
      <c r="T387" s="184"/>
      <c r="U387" s="184"/>
      <c r="V387" s="184"/>
      <c r="W387" s="184"/>
      <c r="X387" s="184"/>
      <c r="Y387" s="184"/>
      <c r="Z387" s="184"/>
      <c r="AA387" s="184"/>
      <c r="AB387" s="184"/>
      <c r="AC387" s="184"/>
      <c r="AD387" s="184"/>
      <c r="AE387" s="184"/>
      <c r="AF387" s="184"/>
      <c r="AG387" s="184"/>
      <c r="AH387" s="184"/>
      <c r="AI387" s="184"/>
      <c r="AJ387" s="184"/>
      <c r="AK387" s="184"/>
      <c r="AL387" s="184"/>
      <c r="AM387" s="184"/>
      <c r="AN387" s="184"/>
      <c r="AO387" s="184"/>
      <c r="AP387" s="184"/>
      <c r="AQ387" s="184"/>
      <c r="AR387" s="184"/>
      <c r="AS387" s="184"/>
      <c r="AT387" s="184"/>
      <c r="AU387" s="184"/>
      <c r="AV387" s="184"/>
      <c r="AW387" s="184"/>
      <c r="AX387" s="184"/>
      <c r="AY387" s="184"/>
      <c r="AZ387" s="184"/>
      <c r="BA387" s="184"/>
      <c r="BB387" s="184"/>
      <c r="BC387" s="184"/>
      <c r="BD387" s="184"/>
      <c r="BE387" s="184"/>
      <c r="BF387" s="184"/>
      <c r="BG387" s="184"/>
      <c r="BH387" s="184"/>
      <c r="BI387" s="184"/>
      <c r="BJ387" s="184"/>
      <c r="BK387" s="184"/>
      <c r="BL387" s="184"/>
      <c r="BM387" s="184"/>
      <c r="BN387" s="184"/>
      <c r="BO387" s="184"/>
      <c r="BP387" s="184"/>
      <c r="BQ387" s="184"/>
      <c r="BR387" s="184"/>
      <c r="BS387" s="184"/>
      <c r="BT387" s="184"/>
      <c r="BU387" s="184"/>
      <c r="BV387" s="184"/>
      <c r="BW387" s="184"/>
      <c r="BX387" s="184"/>
      <c r="BY387" s="184"/>
      <c r="BZ387" s="184"/>
      <c r="CA387" s="184"/>
      <c r="CB387" s="184"/>
      <c r="CC387" s="184"/>
      <c r="CD387" s="184"/>
      <c r="CE387" s="184"/>
      <c r="CF387" s="184"/>
      <c r="CG387" s="184"/>
      <c r="CH387" s="184"/>
      <c r="CI387" s="184"/>
      <c r="CJ387" s="184"/>
      <c r="CK387" s="184"/>
      <c r="CL387" s="184"/>
      <c r="CM387" s="184"/>
    </row>
    <row r="388" spans="1:91" ht="21" hidden="1">
      <c r="A388" s="120">
        <v>34</v>
      </c>
      <c r="B388" s="220" t="s">
        <v>1101</v>
      </c>
      <c r="C388" s="123" t="s">
        <v>634</v>
      </c>
      <c r="D388" s="184"/>
      <c r="E388" s="184"/>
      <c r="F388" s="184"/>
      <c r="G388" s="184"/>
      <c r="H388" s="184"/>
      <c r="I388" s="184"/>
      <c r="J388" s="184"/>
      <c r="K388" s="184"/>
      <c r="L388" s="184"/>
      <c r="M388" s="184"/>
      <c r="N388" s="184"/>
      <c r="O388" s="184"/>
      <c r="P388" s="184"/>
      <c r="Q388" s="184"/>
      <c r="R388" s="184"/>
      <c r="S388" s="184"/>
      <c r="T388" s="184"/>
      <c r="U388" s="184"/>
      <c r="V388" s="184"/>
      <c r="W388" s="184"/>
      <c r="X388" s="184"/>
      <c r="Y388" s="184"/>
      <c r="Z388" s="184"/>
      <c r="AA388" s="184"/>
      <c r="AB388" s="184"/>
      <c r="AC388" s="184"/>
      <c r="AD388" s="184"/>
      <c r="AE388" s="184"/>
      <c r="AF388" s="184"/>
      <c r="AG388" s="184"/>
      <c r="AH388" s="184"/>
      <c r="AI388" s="184"/>
      <c r="AJ388" s="184"/>
      <c r="AK388" s="184"/>
      <c r="AL388" s="184"/>
      <c r="AM388" s="184"/>
      <c r="AN388" s="184"/>
      <c r="AO388" s="184"/>
      <c r="AP388" s="184"/>
      <c r="AQ388" s="184"/>
      <c r="AR388" s="184"/>
      <c r="AS388" s="184"/>
      <c r="AT388" s="184"/>
      <c r="AU388" s="184"/>
      <c r="AV388" s="184"/>
      <c r="AW388" s="184"/>
      <c r="AX388" s="184"/>
      <c r="AY388" s="184"/>
      <c r="AZ388" s="184"/>
      <c r="BA388" s="184"/>
      <c r="BB388" s="184"/>
      <c r="BC388" s="184"/>
      <c r="BD388" s="184"/>
      <c r="BE388" s="184"/>
      <c r="BF388" s="184"/>
      <c r="BG388" s="184"/>
      <c r="BH388" s="184"/>
      <c r="BI388" s="184"/>
      <c r="BJ388" s="184"/>
      <c r="BK388" s="184"/>
      <c r="BL388" s="184"/>
      <c r="BM388" s="184"/>
      <c r="BN388" s="184"/>
      <c r="BO388" s="184"/>
      <c r="BP388" s="184"/>
      <c r="BQ388" s="184"/>
      <c r="BR388" s="184"/>
      <c r="BS388" s="184">
        <v>13524000</v>
      </c>
      <c r="BT388" s="184"/>
      <c r="BU388" s="184"/>
      <c r="BV388" s="184"/>
      <c r="BW388" s="184"/>
      <c r="BX388" s="184"/>
      <c r="BY388" s="184"/>
      <c r="BZ388" s="184"/>
      <c r="CA388" s="184"/>
      <c r="CB388" s="184"/>
      <c r="CC388" s="184"/>
      <c r="CD388" s="184"/>
      <c r="CE388" s="184"/>
      <c r="CF388" s="184"/>
      <c r="CG388" s="184"/>
      <c r="CH388" s="184"/>
      <c r="CI388" s="184"/>
      <c r="CJ388" s="184"/>
      <c r="CK388" s="184"/>
      <c r="CL388" s="184"/>
      <c r="CM388" s="184"/>
    </row>
    <row r="389" spans="1:91" ht="21" hidden="1">
      <c r="A389" s="120">
        <v>37</v>
      </c>
      <c r="B389" s="220" t="s">
        <v>1102</v>
      </c>
      <c r="C389" s="136" t="s">
        <v>635</v>
      </c>
      <c r="D389" s="184"/>
      <c r="E389" s="184"/>
      <c r="F389" s="184"/>
      <c r="G389" s="184"/>
      <c r="H389" s="184"/>
      <c r="I389" s="184"/>
      <c r="J389" s="184"/>
      <c r="K389" s="184"/>
      <c r="L389" s="184"/>
      <c r="M389" s="184"/>
      <c r="N389" s="184"/>
      <c r="O389" s="184"/>
      <c r="P389" s="184"/>
      <c r="Q389" s="184"/>
      <c r="R389" s="184"/>
      <c r="S389" s="184"/>
      <c r="T389" s="184"/>
      <c r="U389" s="184"/>
      <c r="V389" s="184"/>
      <c r="W389" s="184"/>
      <c r="X389" s="184"/>
      <c r="Y389" s="184"/>
      <c r="Z389" s="184"/>
      <c r="AA389" s="184"/>
      <c r="AB389" s="184"/>
      <c r="AC389" s="184"/>
      <c r="AD389" s="184"/>
      <c r="AE389" s="184"/>
      <c r="AF389" s="184"/>
      <c r="AG389" s="184"/>
      <c r="AH389" s="184"/>
      <c r="AI389" s="184"/>
      <c r="AJ389" s="184"/>
      <c r="AK389" s="184"/>
      <c r="AL389" s="184"/>
      <c r="AM389" s="184"/>
      <c r="AN389" s="184"/>
      <c r="AO389" s="184"/>
      <c r="AP389" s="184"/>
      <c r="AQ389" s="184"/>
      <c r="AR389" s="184"/>
      <c r="AS389" s="184"/>
      <c r="AT389" s="184"/>
      <c r="AU389" s="184"/>
      <c r="AV389" s="184"/>
      <c r="AW389" s="184"/>
      <c r="AX389" s="184"/>
      <c r="AY389" s="184"/>
      <c r="AZ389" s="184"/>
      <c r="BA389" s="184"/>
      <c r="BB389" s="184"/>
      <c r="BC389" s="184"/>
      <c r="BD389" s="184"/>
      <c r="BE389" s="184"/>
      <c r="BF389" s="184"/>
      <c r="BG389" s="184"/>
      <c r="BH389" s="184"/>
      <c r="BI389" s="184"/>
      <c r="BJ389" s="184"/>
      <c r="BK389" s="184"/>
      <c r="BL389" s="184"/>
      <c r="BM389" s="184"/>
      <c r="BN389" s="184"/>
      <c r="BO389" s="184"/>
      <c r="BP389" s="184"/>
      <c r="BQ389" s="184"/>
      <c r="BR389" s="184"/>
      <c r="BS389" s="184"/>
      <c r="BT389" s="184"/>
      <c r="BU389" s="184"/>
      <c r="BV389" s="184"/>
      <c r="BW389" s="184"/>
      <c r="BX389" s="184"/>
      <c r="BY389" s="184"/>
      <c r="BZ389" s="184"/>
      <c r="CA389" s="184"/>
      <c r="CB389" s="184"/>
      <c r="CC389" s="184"/>
      <c r="CD389" s="184"/>
      <c r="CE389" s="184"/>
      <c r="CF389" s="184"/>
      <c r="CG389" s="184"/>
      <c r="CH389" s="184"/>
      <c r="CI389" s="184"/>
      <c r="CJ389" s="184"/>
      <c r="CK389" s="184"/>
      <c r="CL389" s="184"/>
      <c r="CM389" s="184"/>
    </row>
    <row r="390" spans="1:91" ht="21" hidden="1">
      <c r="A390" s="120">
        <v>37</v>
      </c>
      <c r="B390" s="220" t="s">
        <v>1103</v>
      </c>
      <c r="C390" s="126" t="s">
        <v>636</v>
      </c>
      <c r="D390" s="184"/>
      <c r="E390" s="184"/>
      <c r="F390" s="184"/>
      <c r="G390" s="184"/>
      <c r="H390" s="184"/>
      <c r="I390" s="184"/>
      <c r="J390" s="184"/>
      <c r="K390" s="184"/>
      <c r="L390" s="184"/>
      <c r="M390" s="184"/>
      <c r="N390" s="184"/>
      <c r="O390" s="184"/>
      <c r="P390" s="184"/>
      <c r="Q390" s="184"/>
      <c r="R390" s="184"/>
      <c r="S390" s="184"/>
      <c r="T390" s="184"/>
      <c r="U390" s="184"/>
      <c r="V390" s="184"/>
      <c r="W390" s="184"/>
      <c r="X390" s="184"/>
      <c r="Y390" s="184"/>
      <c r="Z390" s="184"/>
      <c r="AA390" s="184"/>
      <c r="AB390" s="184"/>
      <c r="AC390" s="184"/>
      <c r="AD390" s="184"/>
      <c r="AE390" s="184"/>
      <c r="AF390" s="184"/>
      <c r="AG390" s="184"/>
      <c r="AH390" s="184"/>
      <c r="AI390" s="184"/>
      <c r="AJ390" s="184"/>
      <c r="AK390" s="184"/>
      <c r="AL390" s="184"/>
      <c r="AM390" s="184"/>
      <c r="AN390" s="184"/>
      <c r="AO390" s="184"/>
      <c r="AP390" s="184"/>
      <c r="AQ390" s="184"/>
      <c r="AR390" s="184"/>
      <c r="AS390" s="184"/>
      <c r="AT390" s="184"/>
      <c r="AU390" s="184"/>
      <c r="AV390" s="184"/>
      <c r="AW390" s="184"/>
      <c r="AX390" s="184"/>
      <c r="AY390" s="184"/>
      <c r="AZ390" s="184"/>
      <c r="BA390" s="184"/>
      <c r="BB390" s="184"/>
      <c r="BC390" s="184"/>
      <c r="BD390" s="184"/>
      <c r="BE390" s="184"/>
      <c r="BF390" s="184"/>
      <c r="BG390" s="184"/>
      <c r="BH390" s="184"/>
      <c r="BI390" s="184"/>
      <c r="BJ390" s="184"/>
      <c r="BK390" s="184"/>
      <c r="BL390" s="184"/>
      <c r="BM390" s="184"/>
      <c r="BN390" s="184"/>
      <c r="BO390" s="184"/>
      <c r="BP390" s="184"/>
      <c r="BQ390" s="184"/>
      <c r="BR390" s="184"/>
      <c r="BS390" s="184"/>
      <c r="BT390" s="184"/>
      <c r="BU390" s="184"/>
      <c r="BV390" s="184"/>
      <c r="BW390" s="184"/>
      <c r="BX390" s="184"/>
      <c r="BY390" s="184"/>
      <c r="BZ390" s="184"/>
      <c r="CA390" s="184"/>
      <c r="CB390" s="184"/>
      <c r="CC390" s="184"/>
      <c r="CD390" s="184"/>
      <c r="CE390" s="184"/>
      <c r="CF390" s="184"/>
      <c r="CG390" s="184"/>
      <c r="CH390" s="184"/>
      <c r="CI390" s="184"/>
      <c r="CJ390" s="184"/>
      <c r="CK390" s="184"/>
      <c r="CL390" s="184"/>
      <c r="CM390" s="184"/>
    </row>
    <row r="391" spans="1:91" ht="21" hidden="1">
      <c r="A391" s="120">
        <v>37</v>
      </c>
      <c r="B391" s="220" t="s">
        <v>1104</v>
      </c>
      <c r="C391" s="126" t="s">
        <v>637</v>
      </c>
      <c r="D391" s="184"/>
      <c r="E391" s="184"/>
      <c r="F391" s="184"/>
      <c r="G391" s="184"/>
      <c r="H391" s="184"/>
      <c r="I391" s="184"/>
      <c r="J391" s="184"/>
      <c r="K391" s="184"/>
      <c r="L391" s="184"/>
      <c r="M391" s="184"/>
      <c r="N391" s="184"/>
      <c r="O391" s="184"/>
      <c r="P391" s="184"/>
      <c r="Q391" s="184"/>
      <c r="R391" s="184"/>
      <c r="S391" s="184"/>
      <c r="T391" s="184"/>
      <c r="U391" s="184"/>
      <c r="V391" s="184"/>
      <c r="W391" s="184"/>
      <c r="X391" s="184"/>
      <c r="Y391" s="184"/>
      <c r="Z391" s="184"/>
      <c r="AA391" s="184"/>
      <c r="AB391" s="184"/>
      <c r="AC391" s="184"/>
      <c r="AD391" s="184"/>
      <c r="AE391" s="184"/>
      <c r="AF391" s="184"/>
      <c r="AG391" s="184"/>
      <c r="AH391" s="184"/>
      <c r="AI391" s="184"/>
      <c r="AJ391" s="184"/>
      <c r="AK391" s="184"/>
      <c r="AL391" s="184"/>
      <c r="AM391" s="184"/>
      <c r="AN391" s="184"/>
      <c r="AO391" s="184"/>
      <c r="AP391" s="184"/>
      <c r="AQ391" s="184"/>
      <c r="AR391" s="184"/>
      <c r="AS391" s="184"/>
      <c r="AT391" s="184"/>
      <c r="AU391" s="184"/>
      <c r="AV391" s="184"/>
      <c r="AW391" s="184"/>
      <c r="AX391" s="184"/>
      <c r="AY391" s="184"/>
      <c r="AZ391" s="184"/>
      <c r="BA391" s="184"/>
      <c r="BB391" s="184"/>
      <c r="BC391" s="184"/>
      <c r="BD391" s="184"/>
      <c r="BE391" s="184"/>
      <c r="BF391" s="184"/>
      <c r="BG391" s="184"/>
      <c r="BH391" s="184"/>
      <c r="BI391" s="184"/>
      <c r="BJ391" s="184"/>
      <c r="BK391" s="184"/>
      <c r="BL391" s="184"/>
      <c r="BM391" s="184"/>
      <c r="BN391" s="184"/>
      <c r="BO391" s="184"/>
      <c r="BP391" s="184"/>
      <c r="BQ391" s="184"/>
      <c r="BR391" s="184"/>
      <c r="BS391" s="184"/>
      <c r="BT391" s="184"/>
      <c r="BU391" s="184"/>
      <c r="BV391" s="184"/>
      <c r="BW391" s="184"/>
      <c r="BX391" s="184"/>
      <c r="BY391" s="184"/>
      <c r="BZ391" s="184"/>
      <c r="CA391" s="184"/>
      <c r="CB391" s="184"/>
      <c r="CC391" s="184"/>
      <c r="CD391" s="184"/>
      <c r="CE391" s="184"/>
      <c r="CF391" s="184"/>
      <c r="CG391" s="184"/>
      <c r="CH391" s="184"/>
      <c r="CI391" s="184"/>
      <c r="CJ391" s="184"/>
      <c r="CK391" s="184"/>
      <c r="CL391" s="184"/>
      <c r="CM391" s="184"/>
    </row>
    <row r="392" spans="1:91" ht="21" hidden="1">
      <c r="A392" s="120">
        <v>37</v>
      </c>
      <c r="B392" s="220" t="s">
        <v>1105</v>
      </c>
      <c r="C392" s="126" t="s">
        <v>638</v>
      </c>
      <c r="D392" s="184"/>
      <c r="E392" s="184"/>
      <c r="F392" s="184"/>
      <c r="G392" s="184"/>
      <c r="H392" s="184"/>
      <c r="I392" s="184"/>
      <c r="J392" s="184"/>
      <c r="K392" s="184"/>
      <c r="L392" s="184"/>
      <c r="M392" s="184"/>
      <c r="N392" s="184"/>
      <c r="O392" s="184"/>
      <c r="P392" s="184"/>
      <c r="Q392" s="184"/>
      <c r="R392" s="184"/>
      <c r="S392" s="184"/>
      <c r="T392" s="184"/>
      <c r="U392" s="184"/>
      <c r="V392" s="184"/>
      <c r="W392" s="184"/>
      <c r="X392" s="184"/>
      <c r="Y392" s="184"/>
      <c r="Z392" s="184"/>
      <c r="AA392" s="184"/>
      <c r="AB392" s="184"/>
      <c r="AC392" s="184"/>
      <c r="AD392" s="184"/>
      <c r="AE392" s="184"/>
      <c r="AF392" s="184"/>
      <c r="AG392" s="184"/>
      <c r="AH392" s="184"/>
      <c r="AI392" s="184"/>
      <c r="AJ392" s="184"/>
      <c r="AK392" s="184"/>
      <c r="AL392" s="184"/>
      <c r="AM392" s="184"/>
      <c r="AN392" s="184"/>
      <c r="AO392" s="184"/>
      <c r="AP392" s="184"/>
      <c r="AQ392" s="184"/>
      <c r="AR392" s="184"/>
      <c r="AS392" s="184"/>
      <c r="AT392" s="184"/>
      <c r="AU392" s="184"/>
      <c r="AV392" s="184"/>
      <c r="AW392" s="184"/>
      <c r="AX392" s="184"/>
      <c r="AY392" s="184"/>
      <c r="AZ392" s="184"/>
      <c r="BA392" s="184"/>
      <c r="BB392" s="184"/>
      <c r="BC392" s="184"/>
      <c r="BD392" s="184"/>
      <c r="BE392" s="184"/>
      <c r="BF392" s="184"/>
      <c r="BG392" s="184"/>
      <c r="BH392" s="184"/>
      <c r="BI392" s="184"/>
      <c r="BJ392" s="184"/>
      <c r="BK392" s="184"/>
      <c r="BL392" s="184"/>
      <c r="BM392" s="184"/>
      <c r="BN392" s="184"/>
      <c r="BO392" s="184"/>
      <c r="BP392" s="184"/>
      <c r="BQ392" s="184"/>
      <c r="BR392" s="184"/>
      <c r="BS392" s="184"/>
      <c r="BT392" s="184"/>
      <c r="BU392" s="184"/>
      <c r="BV392" s="184"/>
      <c r="BW392" s="184"/>
      <c r="BX392" s="184"/>
      <c r="BY392" s="184"/>
      <c r="BZ392" s="184"/>
      <c r="CA392" s="184"/>
      <c r="CB392" s="184"/>
      <c r="CC392" s="184"/>
      <c r="CD392" s="184"/>
      <c r="CE392" s="184"/>
      <c r="CF392" s="184"/>
      <c r="CG392" s="184"/>
      <c r="CH392" s="184"/>
      <c r="CI392" s="184"/>
      <c r="CJ392" s="184"/>
      <c r="CK392" s="184"/>
      <c r="CL392" s="184"/>
      <c r="CM392" s="184"/>
    </row>
    <row r="393" spans="1:91" ht="21" hidden="1">
      <c r="A393" s="120">
        <v>37</v>
      </c>
      <c r="B393" s="220" t="s">
        <v>1106</v>
      </c>
      <c r="C393" s="123" t="s">
        <v>639</v>
      </c>
      <c r="D393" s="184"/>
      <c r="E393" s="184"/>
      <c r="F393" s="184"/>
      <c r="G393" s="184"/>
      <c r="H393" s="184"/>
      <c r="I393" s="184"/>
      <c r="J393" s="184"/>
      <c r="K393" s="184"/>
      <c r="L393" s="184"/>
      <c r="M393" s="184"/>
      <c r="N393" s="184"/>
      <c r="O393" s="184"/>
      <c r="P393" s="184"/>
      <c r="Q393" s="184"/>
      <c r="R393" s="184"/>
      <c r="S393" s="184"/>
      <c r="T393" s="184"/>
      <c r="U393" s="184"/>
      <c r="V393" s="184"/>
      <c r="W393" s="184"/>
      <c r="X393" s="184"/>
      <c r="Y393" s="184"/>
      <c r="Z393" s="184"/>
      <c r="AA393" s="184"/>
      <c r="AB393" s="184"/>
      <c r="AC393" s="184"/>
      <c r="AD393" s="184"/>
      <c r="AE393" s="184"/>
      <c r="AF393" s="184"/>
      <c r="AG393" s="184"/>
      <c r="AH393" s="184"/>
      <c r="AI393" s="184"/>
      <c r="AJ393" s="184"/>
      <c r="AK393" s="184"/>
      <c r="AL393" s="184"/>
      <c r="AM393" s="184"/>
      <c r="AN393" s="184"/>
      <c r="AO393" s="184"/>
      <c r="AP393" s="184"/>
      <c r="AQ393" s="184"/>
      <c r="AR393" s="184"/>
      <c r="AS393" s="184"/>
      <c r="AT393" s="184"/>
      <c r="AU393" s="184"/>
      <c r="AV393" s="184"/>
      <c r="AW393" s="184"/>
      <c r="AX393" s="184"/>
      <c r="AY393" s="184"/>
      <c r="AZ393" s="184"/>
      <c r="BA393" s="184"/>
      <c r="BB393" s="184"/>
      <c r="BC393" s="184"/>
      <c r="BD393" s="184"/>
      <c r="BE393" s="184"/>
      <c r="BF393" s="184"/>
      <c r="BG393" s="184"/>
      <c r="BH393" s="184"/>
      <c r="BI393" s="184"/>
      <c r="BJ393" s="184"/>
      <c r="BK393" s="184"/>
      <c r="BL393" s="184"/>
      <c r="BM393" s="184"/>
      <c r="BN393" s="184"/>
      <c r="BO393" s="184"/>
      <c r="BP393" s="184"/>
      <c r="BQ393" s="184"/>
      <c r="BR393" s="184"/>
      <c r="BS393" s="184"/>
      <c r="BT393" s="184"/>
      <c r="BU393" s="184"/>
      <c r="BV393" s="184"/>
      <c r="BW393" s="184"/>
      <c r="BX393" s="184"/>
      <c r="BY393" s="184"/>
      <c r="BZ393" s="184"/>
      <c r="CA393" s="184"/>
      <c r="CB393" s="184"/>
      <c r="CC393" s="184"/>
      <c r="CD393" s="184"/>
      <c r="CE393" s="184"/>
      <c r="CF393" s="184"/>
      <c r="CG393" s="184"/>
      <c r="CH393" s="184"/>
      <c r="CI393" s="184"/>
      <c r="CJ393" s="184"/>
      <c r="CK393" s="184"/>
      <c r="CL393" s="184"/>
      <c r="CM393" s="184"/>
    </row>
    <row r="394" spans="1:91" ht="21" hidden="1">
      <c r="A394" s="120">
        <v>37</v>
      </c>
      <c r="B394" s="220" t="s">
        <v>1107</v>
      </c>
      <c r="C394" s="123" t="s">
        <v>640</v>
      </c>
      <c r="D394" s="184"/>
      <c r="E394" s="184"/>
      <c r="F394" s="184"/>
      <c r="G394" s="184"/>
      <c r="H394" s="184"/>
      <c r="I394" s="184"/>
      <c r="J394" s="184"/>
      <c r="K394" s="184"/>
      <c r="L394" s="184"/>
      <c r="M394" s="184"/>
      <c r="N394" s="184"/>
      <c r="O394" s="184"/>
      <c r="P394" s="184"/>
      <c r="Q394" s="184"/>
      <c r="R394" s="184"/>
      <c r="S394" s="184"/>
      <c r="T394" s="184"/>
      <c r="U394" s="184"/>
      <c r="V394" s="184"/>
      <c r="W394" s="184"/>
      <c r="X394" s="184"/>
      <c r="Y394" s="184"/>
      <c r="Z394" s="184"/>
      <c r="AA394" s="184"/>
      <c r="AB394" s="184"/>
      <c r="AC394" s="184"/>
      <c r="AD394" s="184"/>
      <c r="AE394" s="184"/>
      <c r="AF394" s="184"/>
      <c r="AG394" s="184"/>
      <c r="AH394" s="184"/>
      <c r="AI394" s="184"/>
      <c r="AJ394" s="184"/>
      <c r="AK394" s="184"/>
      <c r="AL394" s="184"/>
      <c r="AM394" s="184"/>
      <c r="AN394" s="184"/>
      <c r="AO394" s="184"/>
      <c r="AP394" s="184"/>
      <c r="AQ394" s="184"/>
      <c r="AR394" s="184"/>
      <c r="AS394" s="184"/>
      <c r="AT394" s="184"/>
      <c r="AU394" s="184"/>
      <c r="AV394" s="184"/>
      <c r="AW394" s="184"/>
      <c r="AX394" s="184"/>
      <c r="AY394" s="184"/>
      <c r="AZ394" s="184"/>
      <c r="BA394" s="184"/>
      <c r="BB394" s="184"/>
      <c r="BC394" s="184"/>
      <c r="BD394" s="184"/>
      <c r="BE394" s="184"/>
      <c r="BF394" s="184"/>
      <c r="BG394" s="184"/>
      <c r="BH394" s="184"/>
      <c r="BI394" s="184"/>
      <c r="BJ394" s="184"/>
      <c r="BK394" s="184"/>
      <c r="BL394" s="184"/>
      <c r="BM394" s="184"/>
      <c r="BN394" s="184"/>
      <c r="BO394" s="184"/>
      <c r="BP394" s="184"/>
      <c r="BQ394" s="184"/>
      <c r="BR394" s="184"/>
      <c r="BS394" s="184"/>
      <c r="BT394" s="184"/>
      <c r="BU394" s="184"/>
      <c r="BV394" s="184"/>
      <c r="BW394" s="184"/>
      <c r="BX394" s="184"/>
      <c r="BY394" s="184"/>
      <c r="BZ394" s="184"/>
      <c r="CA394" s="184"/>
      <c r="CB394" s="184"/>
      <c r="CC394" s="184"/>
      <c r="CD394" s="184"/>
      <c r="CE394" s="184"/>
      <c r="CF394" s="184"/>
      <c r="CG394" s="184"/>
      <c r="CH394" s="184"/>
      <c r="CI394" s="184"/>
      <c r="CJ394" s="184"/>
      <c r="CK394" s="184"/>
      <c r="CL394" s="184"/>
      <c r="CM394" s="184"/>
    </row>
    <row r="395" spans="1:91" ht="21" hidden="1">
      <c r="A395" s="120">
        <v>37</v>
      </c>
      <c r="B395" s="220" t="s">
        <v>1108</v>
      </c>
      <c r="C395" s="123" t="s">
        <v>641</v>
      </c>
      <c r="D395" s="184"/>
      <c r="E395" s="184"/>
      <c r="F395" s="184"/>
      <c r="G395" s="184"/>
      <c r="H395" s="184"/>
      <c r="I395" s="184"/>
      <c r="J395" s="184"/>
      <c r="K395" s="184"/>
      <c r="L395" s="184"/>
      <c r="M395" s="184"/>
      <c r="N395" s="184"/>
      <c r="O395" s="184"/>
      <c r="P395" s="184"/>
      <c r="Q395" s="184"/>
      <c r="R395" s="184"/>
      <c r="S395" s="184"/>
      <c r="T395" s="184"/>
      <c r="U395" s="184"/>
      <c r="V395" s="184"/>
      <c r="W395" s="184"/>
      <c r="X395" s="184"/>
      <c r="Y395" s="184"/>
      <c r="Z395" s="184"/>
      <c r="AA395" s="184"/>
      <c r="AB395" s="184"/>
      <c r="AC395" s="184"/>
      <c r="AD395" s="184"/>
      <c r="AE395" s="184"/>
      <c r="AF395" s="184"/>
      <c r="AG395" s="184"/>
      <c r="AH395" s="184"/>
      <c r="AI395" s="184"/>
      <c r="AJ395" s="184"/>
      <c r="AK395" s="184"/>
      <c r="AL395" s="184"/>
      <c r="AM395" s="184"/>
      <c r="AN395" s="184"/>
      <c r="AO395" s="184"/>
      <c r="AP395" s="184"/>
      <c r="AQ395" s="184"/>
      <c r="AR395" s="184"/>
      <c r="AS395" s="184"/>
      <c r="AT395" s="184"/>
      <c r="AU395" s="184"/>
      <c r="AV395" s="184"/>
      <c r="AW395" s="184"/>
      <c r="AX395" s="184"/>
      <c r="AY395" s="184"/>
      <c r="AZ395" s="184"/>
      <c r="BA395" s="184"/>
      <c r="BB395" s="184"/>
      <c r="BC395" s="184"/>
      <c r="BD395" s="184"/>
      <c r="BE395" s="184"/>
      <c r="BF395" s="184"/>
      <c r="BG395" s="184"/>
      <c r="BH395" s="184"/>
      <c r="BI395" s="184"/>
      <c r="BJ395" s="184"/>
      <c r="BK395" s="184"/>
      <c r="BL395" s="184"/>
      <c r="BM395" s="184"/>
      <c r="BN395" s="184"/>
      <c r="BO395" s="184"/>
      <c r="BP395" s="184"/>
      <c r="BQ395" s="184"/>
      <c r="BR395" s="184"/>
      <c r="BS395" s="184"/>
      <c r="BT395" s="184"/>
      <c r="BU395" s="184"/>
      <c r="BV395" s="184"/>
      <c r="BW395" s="184"/>
      <c r="BX395" s="184"/>
      <c r="BY395" s="184"/>
      <c r="BZ395" s="184"/>
      <c r="CA395" s="184"/>
      <c r="CB395" s="184"/>
      <c r="CC395" s="184"/>
      <c r="CD395" s="184"/>
      <c r="CE395" s="184"/>
      <c r="CF395" s="184"/>
      <c r="CG395" s="184"/>
      <c r="CH395" s="184"/>
      <c r="CI395" s="184"/>
      <c r="CJ395" s="184"/>
      <c r="CK395" s="184"/>
      <c r="CL395" s="184"/>
      <c r="CM395" s="184"/>
    </row>
    <row r="396" spans="1:91" ht="21" hidden="1">
      <c r="A396" s="120">
        <v>37</v>
      </c>
      <c r="B396" s="220" t="s">
        <v>1109</v>
      </c>
      <c r="C396" s="123" t="s">
        <v>642</v>
      </c>
      <c r="D396" s="184">
        <v>101508.65</v>
      </c>
      <c r="E396" s="184"/>
      <c r="F396" s="184"/>
      <c r="G396" s="184"/>
      <c r="H396" s="184"/>
      <c r="I396" s="184"/>
      <c r="J396" s="184"/>
      <c r="K396" s="184">
        <v>360</v>
      </c>
      <c r="L396" s="184"/>
      <c r="M396" s="184"/>
      <c r="N396" s="184">
        <v>240</v>
      </c>
      <c r="O396" s="184"/>
      <c r="P396" s="184">
        <v>9040.2000000000007</v>
      </c>
      <c r="Q396" s="184"/>
      <c r="R396" s="184"/>
      <c r="S396" s="184"/>
      <c r="T396" s="184"/>
      <c r="U396" s="184"/>
      <c r="V396" s="184"/>
      <c r="W396" s="184"/>
      <c r="X396" s="184">
        <v>625532.96</v>
      </c>
      <c r="Y396" s="184"/>
      <c r="Z396" s="184"/>
      <c r="AA396" s="184"/>
      <c r="AB396" s="184"/>
      <c r="AC396" s="184"/>
      <c r="AD396" s="184"/>
      <c r="AE396" s="184"/>
      <c r="AF396" s="184"/>
      <c r="AG396" s="184"/>
      <c r="AH396" s="184"/>
      <c r="AI396" s="184">
        <v>4452.3999999999996</v>
      </c>
      <c r="AJ396" s="184"/>
      <c r="AK396" s="184"/>
      <c r="AL396" s="184">
        <v>65085.99</v>
      </c>
      <c r="AM396" s="184"/>
      <c r="AN396" s="184"/>
      <c r="AO396" s="184"/>
      <c r="AP396" s="184"/>
      <c r="AQ396" s="184"/>
      <c r="AR396" s="184"/>
      <c r="AS396" s="184"/>
      <c r="AT396" s="184"/>
      <c r="AU396" s="184"/>
      <c r="AV396" s="184"/>
      <c r="AW396" s="184"/>
      <c r="AX396" s="184"/>
      <c r="AY396" s="184"/>
      <c r="AZ396" s="184"/>
      <c r="BA396" s="184"/>
      <c r="BB396" s="184">
        <v>5359.8</v>
      </c>
      <c r="BC396" s="184"/>
      <c r="BD396" s="184">
        <v>19935.400000000001</v>
      </c>
      <c r="BE396" s="184">
        <v>1143.5999999999999</v>
      </c>
      <c r="BF396" s="184"/>
      <c r="BG396" s="184"/>
      <c r="BH396" s="184">
        <v>5157.8</v>
      </c>
      <c r="BI396" s="184"/>
      <c r="BJ396" s="184"/>
      <c r="BK396" s="184"/>
      <c r="BL396" s="184"/>
      <c r="BM396" s="184">
        <v>90245.24</v>
      </c>
      <c r="BN396" s="184"/>
      <c r="BO396" s="184"/>
      <c r="BP396" s="184"/>
      <c r="BQ396" s="184"/>
      <c r="BR396" s="184"/>
      <c r="BS396" s="184">
        <v>565726.93999999994</v>
      </c>
      <c r="BT396" s="184"/>
      <c r="BU396" s="184"/>
      <c r="BV396" s="184">
        <v>10959.86</v>
      </c>
      <c r="BW396" s="184"/>
      <c r="BX396" s="184"/>
      <c r="BY396" s="184">
        <v>8570.24</v>
      </c>
      <c r="BZ396" s="184"/>
      <c r="CA396" s="184"/>
      <c r="CB396" s="184"/>
      <c r="CC396" s="184"/>
      <c r="CD396" s="184"/>
      <c r="CE396" s="184"/>
      <c r="CF396" s="184"/>
      <c r="CG396" s="184"/>
      <c r="CH396" s="184"/>
      <c r="CI396" s="184"/>
      <c r="CJ396" s="184"/>
      <c r="CK396" s="184"/>
      <c r="CL396" s="184"/>
      <c r="CM396" s="184"/>
    </row>
    <row r="397" spans="1:91" ht="21" hidden="1">
      <c r="A397" s="120">
        <v>37</v>
      </c>
      <c r="B397" s="220" t="s">
        <v>1110</v>
      </c>
      <c r="C397" s="123" t="s">
        <v>643</v>
      </c>
      <c r="D397" s="184">
        <v>14658.21</v>
      </c>
      <c r="E397" s="184"/>
      <c r="F397" s="184"/>
      <c r="G397" s="184"/>
      <c r="H397" s="184"/>
      <c r="I397" s="184"/>
      <c r="J397" s="184"/>
      <c r="K397" s="184"/>
      <c r="L397" s="184"/>
      <c r="M397" s="184"/>
      <c r="N397" s="184"/>
      <c r="O397" s="184"/>
      <c r="P397" s="184">
        <v>8364.1200000000008</v>
      </c>
      <c r="Q397" s="184"/>
      <c r="R397" s="184"/>
      <c r="S397" s="184"/>
      <c r="T397" s="184"/>
      <c r="U397" s="184"/>
      <c r="V397" s="184"/>
      <c r="W397" s="184"/>
      <c r="X397" s="184">
        <v>59994.83</v>
      </c>
      <c r="Y397" s="184"/>
      <c r="Z397" s="184"/>
      <c r="AA397" s="184"/>
      <c r="AB397" s="184"/>
      <c r="AC397" s="184"/>
      <c r="AD397" s="184"/>
      <c r="AE397" s="184"/>
      <c r="AF397" s="184"/>
      <c r="AG397" s="184"/>
      <c r="AH397" s="184"/>
      <c r="AI397" s="184"/>
      <c r="AJ397" s="184"/>
      <c r="AK397" s="184"/>
      <c r="AL397" s="184"/>
      <c r="AM397" s="184"/>
      <c r="AN397" s="184"/>
      <c r="AO397" s="184"/>
      <c r="AP397" s="184"/>
      <c r="AQ397" s="184"/>
      <c r="AR397" s="184"/>
      <c r="AS397" s="184"/>
      <c r="AT397" s="184"/>
      <c r="AU397" s="184"/>
      <c r="AV397" s="184"/>
      <c r="AW397" s="184"/>
      <c r="AX397" s="184"/>
      <c r="AY397" s="184"/>
      <c r="AZ397" s="184"/>
      <c r="BA397" s="184"/>
      <c r="BB397" s="184"/>
      <c r="BC397" s="184"/>
      <c r="BD397" s="184"/>
      <c r="BE397" s="184">
        <v>6891.62</v>
      </c>
      <c r="BF397" s="184"/>
      <c r="BG397" s="184"/>
      <c r="BH397" s="184"/>
      <c r="BI397" s="184"/>
      <c r="BJ397" s="184"/>
      <c r="BK397" s="184"/>
      <c r="BL397" s="184"/>
      <c r="BM397" s="184">
        <v>268318.71000000002</v>
      </c>
      <c r="BN397" s="184"/>
      <c r="BO397" s="184"/>
      <c r="BP397" s="184"/>
      <c r="BQ397" s="184"/>
      <c r="BR397" s="184"/>
      <c r="BS397" s="186">
        <v>179472.4</v>
      </c>
      <c r="BT397" s="184"/>
      <c r="BU397" s="184"/>
      <c r="BV397" s="184">
        <v>6774.09</v>
      </c>
      <c r="BW397" s="184"/>
      <c r="BX397" s="184"/>
      <c r="BY397" s="184">
        <v>1384.99</v>
      </c>
      <c r="BZ397" s="184"/>
      <c r="CA397" s="184"/>
      <c r="CB397" s="184"/>
      <c r="CC397" s="184"/>
      <c r="CD397" s="184"/>
      <c r="CE397" s="184"/>
      <c r="CF397" s="184"/>
      <c r="CG397" s="184"/>
      <c r="CH397" s="184"/>
      <c r="CI397" s="184"/>
      <c r="CJ397" s="184"/>
      <c r="CK397" s="184"/>
      <c r="CL397" s="184"/>
      <c r="CM397" s="184"/>
    </row>
    <row r="398" spans="1:91" ht="21" hidden="1">
      <c r="A398" s="120">
        <v>37</v>
      </c>
      <c r="B398" s="220" t="s">
        <v>1111</v>
      </c>
      <c r="C398" s="123" t="s">
        <v>644</v>
      </c>
      <c r="D398" s="184"/>
      <c r="E398" s="184"/>
      <c r="F398" s="184"/>
      <c r="G398" s="184"/>
      <c r="H398" s="184"/>
      <c r="I398" s="184"/>
      <c r="J398" s="184"/>
      <c r="K398" s="184"/>
      <c r="L398" s="184"/>
      <c r="M398" s="184"/>
      <c r="N398" s="184"/>
      <c r="O398" s="184"/>
      <c r="P398" s="184"/>
      <c r="Q398" s="184"/>
      <c r="R398" s="184"/>
      <c r="S398" s="184"/>
      <c r="T398" s="184"/>
      <c r="U398" s="184"/>
      <c r="V398" s="184"/>
      <c r="W398" s="184"/>
      <c r="X398" s="184"/>
      <c r="Y398" s="184"/>
      <c r="Z398" s="184"/>
      <c r="AA398" s="184"/>
      <c r="AB398" s="184"/>
      <c r="AC398" s="184"/>
      <c r="AD398" s="184"/>
      <c r="AE398" s="184"/>
      <c r="AF398" s="184"/>
      <c r="AG398" s="184"/>
      <c r="AH398" s="184"/>
      <c r="AI398" s="184"/>
      <c r="AJ398" s="184"/>
      <c r="AK398" s="184"/>
      <c r="AL398" s="184"/>
      <c r="AM398" s="184"/>
      <c r="AN398" s="184"/>
      <c r="AO398" s="184">
        <v>622294.76</v>
      </c>
      <c r="AP398" s="184"/>
      <c r="AQ398" s="184"/>
      <c r="AR398" s="184"/>
      <c r="AS398" s="184"/>
      <c r="AT398" s="184"/>
      <c r="AU398" s="184"/>
      <c r="AV398" s="184"/>
      <c r="AW398" s="184"/>
      <c r="AX398" s="184"/>
      <c r="AY398" s="184"/>
      <c r="AZ398" s="184"/>
      <c r="BA398" s="184"/>
      <c r="BB398" s="184"/>
      <c r="BC398" s="184"/>
      <c r="BD398" s="184"/>
      <c r="BE398" s="184"/>
      <c r="BF398" s="184"/>
      <c r="BG398" s="184"/>
      <c r="BH398" s="184"/>
      <c r="BI398" s="184"/>
      <c r="BJ398" s="184"/>
      <c r="BK398" s="184"/>
      <c r="BL398" s="184"/>
      <c r="BM398" s="184">
        <v>13605.7</v>
      </c>
      <c r="BN398" s="184"/>
      <c r="BO398" s="184"/>
      <c r="BP398" s="184"/>
      <c r="BQ398" s="184"/>
      <c r="BR398" s="184"/>
      <c r="BS398" s="186">
        <v>280433.73</v>
      </c>
      <c r="BT398" s="184"/>
      <c r="BU398" s="184"/>
      <c r="BV398" s="184"/>
      <c r="BW398" s="184">
        <v>21914</v>
      </c>
      <c r="BX398" s="184"/>
      <c r="BY398" s="184"/>
      <c r="BZ398" s="184"/>
      <c r="CA398" s="184"/>
      <c r="CB398" s="184"/>
      <c r="CC398" s="184"/>
      <c r="CD398" s="184"/>
      <c r="CE398" s="184"/>
      <c r="CF398" s="184"/>
      <c r="CG398" s="184"/>
      <c r="CH398" s="184"/>
      <c r="CI398" s="184"/>
      <c r="CJ398" s="184"/>
      <c r="CK398" s="184"/>
      <c r="CL398" s="184"/>
      <c r="CM398" s="184"/>
    </row>
    <row r="399" spans="1:91" ht="21" hidden="1">
      <c r="A399" s="120">
        <v>37</v>
      </c>
      <c r="B399" s="220" t="s">
        <v>1112</v>
      </c>
      <c r="C399" s="123" t="s">
        <v>645</v>
      </c>
      <c r="D399" s="184">
        <v>99883.82</v>
      </c>
      <c r="E399" s="184">
        <v>33018.660000000003</v>
      </c>
      <c r="F399" s="184">
        <v>33255.08</v>
      </c>
      <c r="G399" s="184">
        <v>23358.2</v>
      </c>
      <c r="H399" s="184">
        <v>9168.7999999999993</v>
      </c>
      <c r="I399" s="184">
        <v>9401.4</v>
      </c>
      <c r="J399" s="184">
        <v>13792.46</v>
      </c>
      <c r="K399" s="184">
        <v>84556.89</v>
      </c>
      <c r="L399" s="184">
        <v>48390.559999999998</v>
      </c>
      <c r="M399" s="184">
        <v>73916.06</v>
      </c>
      <c r="N399" s="184">
        <v>32321.52</v>
      </c>
      <c r="O399" s="184">
        <v>2421.2800000000002</v>
      </c>
      <c r="P399" s="184">
        <v>41157.57</v>
      </c>
      <c r="Q399" s="184">
        <v>2810.67</v>
      </c>
      <c r="R399" s="184">
        <v>3252.72</v>
      </c>
      <c r="S399" s="184">
        <v>43118.8</v>
      </c>
      <c r="T399" s="184">
        <v>59148.1</v>
      </c>
      <c r="U399" s="184">
        <v>33104.58</v>
      </c>
      <c r="V399" s="184">
        <v>48327.23</v>
      </c>
      <c r="W399" s="184">
        <v>6139.48</v>
      </c>
      <c r="X399" s="184">
        <v>259195.62</v>
      </c>
      <c r="Y399" s="184">
        <v>26658.76</v>
      </c>
      <c r="Z399" s="184">
        <v>59806.32</v>
      </c>
      <c r="AA399" s="184">
        <v>39856.699999999997</v>
      </c>
      <c r="AB399" s="184">
        <v>21227.919999999998</v>
      </c>
      <c r="AC399" s="184">
        <v>68770.12</v>
      </c>
      <c r="AD399" s="184">
        <v>89808.8</v>
      </c>
      <c r="AE399" s="184">
        <v>204650.96</v>
      </c>
      <c r="AF399" s="184">
        <v>39329.599999999999</v>
      </c>
      <c r="AG399" s="184">
        <v>37198.22</v>
      </c>
      <c r="AH399" s="184">
        <v>29808.48</v>
      </c>
      <c r="AI399" s="184">
        <v>51090.28</v>
      </c>
      <c r="AJ399" s="184">
        <v>45987.74</v>
      </c>
      <c r="AK399" s="184">
        <v>116345.04</v>
      </c>
      <c r="AL399" s="184">
        <v>683352.57</v>
      </c>
      <c r="AM399" s="184">
        <v>42292.800000000003</v>
      </c>
      <c r="AN399" s="184">
        <v>28754.52</v>
      </c>
      <c r="AO399" s="184">
        <v>35063.760000000002</v>
      </c>
      <c r="AP399" s="184">
        <v>38681.040000000001</v>
      </c>
      <c r="AQ399" s="184">
        <v>50605.36</v>
      </c>
      <c r="AR399" s="184">
        <v>2398.8000000000002</v>
      </c>
      <c r="AS399" s="184">
        <v>258005.43</v>
      </c>
      <c r="AT399" s="184">
        <v>30864.84</v>
      </c>
      <c r="AU399" s="184">
        <v>68209.2</v>
      </c>
      <c r="AV399" s="184">
        <v>6260.56</v>
      </c>
      <c r="AW399" s="184">
        <v>14415.48</v>
      </c>
      <c r="AX399" s="184">
        <v>5328.32</v>
      </c>
      <c r="AY399" s="184">
        <v>27409.919999999998</v>
      </c>
      <c r="AZ399" s="184">
        <v>15848</v>
      </c>
      <c r="BA399" s="184">
        <v>3584.48</v>
      </c>
      <c r="BB399" s="184">
        <v>164162.98000000001</v>
      </c>
      <c r="BC399" s="184">
        <v>16163.08</v>
      </c>
      <c r="BD399" s="184">
        <v>119963.22</v>
      </c>
      <c r="BE399" s="184">
        <v>133919.53</v>
      </c>
      <c r="BF399" s="184">
        <v>10503.96</v>
      </c>
      <c r="BG399" s="184">
        <v>19488.32</v>
      </c>
      <c r="BH399" s="184">
        <v>192891.98</v>
      </c>
      <c r="BI399" s="184">
        <v>4878.3999999999996</v>
      </c>
      <c r="BJ399" s="184">
        <v>3606.64</v>
      </c>
      <c r="BK399" s="184">
        <v>44544.72</v>
      </c>
      <c r="BL399" s="184">
        <v>21155.4</v>
      </c>
      <c r="BM399" s="184">
        <v>318299.40000000002</v>
      </c>
      <c r="BN399" s="184">
        <v>96338.86</v>
      </c>
      <c r="BO399" s="184">
        <v>18207.259999999998</v>
      </c>
      <c r="BP399" s="184">
        <v>32498.92</v>
      </c>
      <c r="BQ399" s="184">
        <v>122528.72</v>
      </c>
      <c r="BR399" s="184">
        <v>47131.92</v>
      </c>
      <c r="BS399" s="184">
        <v>79955.92</v>
      </c>
      <c r="BT399" s="184">
        <v>16271.44</v>
      </c>
      <c r="BU399" s="184">
        <v>52011.53</v>
      </c>
      <c r="BV399" s="184">
        <v>100642</v>
      </c>
      <c r="BW399" s="184">
        <v>4602</v>
      </c>
      <c r="BX399" s="184">
        <v>32116.92</v>
      </c>
      <c r="BY399" s="184">
        <v>105167.74</v>
      </c>
      <c r="BZ399" s="184">
        <v>24450.94</v>
      </c>
      <c r="CA399" s="184">
        <v>31257.84</v>
      </c>
      <c r="CB399" s="184">
        <v>78085.84</v>
      </c>
      <c r="CC399" s="184">
        <v>116235.84</v>
      </c>
      <c r="CD399" s="184">
        <v>129971.52</v>
      </c>
      <c r="CE399" s="184">
        <v>51024.639999999999</v>
      </c>
      <c r="CF399" s="184">
        <v>86539.68</v>
      </c>
      <c r="CG399" s="184">
        <v>16724.8</v>
      </c>
      <c r="CH399" s="184">
        <v>28395.119999999999</v>
      </c>
      <c r="CI399" s="184">
        <v>8664.6</v>
      </c>
      <c r="CJ399" s="184">
        <v>6325.92</v>
      </c>
      <c r="CK399" s="184">
        <v>52407.32</v>
      </c>
      <c r="CL399" s="184">
        <v>5183.5600000000004</v>
      </c>
      <c r="CM399" s="184">
        <v>13731.68</v>
      </c>
    </row>
    <row r="400" spans="1:91" ht="21" hidden="1">
      <c r="A400" s="120">
        <v>37</v>
      </c>
      <c r="B400" s="220" t="s">
        <v>1113</v>
      </c>
      <c r="C400" s="123" t="s">
        <v>646</v>
      </c>
      <c r="D400" s="184">
        <v>192090.64</v>
      </c>
      <c r="E400" s="184">
        <v>64</v>
      </c>
      <c r="F400" s="184">
        <v>5127.5200000000004</v>
      </c>
      <c r="G400" s="184">
        <v>8114.76</v>
      </c>
      <c r="H400" s="184">
        <v>3021.76</v>
      </c>
      <c r="I400" s="184">
        <v>1991.2</v>
      </c>
      <c r="J400" s="184">
        <v>5879.32</v>
      </c>
      <c r="K400" s="184">
        <v>17329.2</v>
      </c>
      <c r="L400" s="184">
        <v>7472.7</v>
      </c>
      <c r="M400" s="184">
        <v>4807.92</v>
      </c>
      <c r="N400" s="184">
        <v>33457.360000000001</v>
      </c>
      <c r="O400" s="184">
        <v>714.56</v>
      </c>
      <c r="P400" s="184">
        <v>108384.02</v>
      </c>
      <c r="Q400" s="184">
        <v>962.84</v>
      </c>
      <c r="R400" s="184">
        <v>22781.759999999998</v>
      </c>
      <c r="S400" s="184">
        <v>13990.32</v>
      </c>
      <c r="T400" s="184">
        <v>20703.919999999998</v>
      </c>
      <c r="U400" s="184">
        <v>21004.44</v>
      </c>
      <c r="V400" s="184">
        <v>13136.64</v>
      </c>
      <c r="W400" s="184">
        <v>3357.52</v>
      </c>
      <c r="X400" s="184">
        <v>1915722.26</v>
      </c>
      <c r="Y400" s="184">
        <v>8543.08</v>
      </c>
      <c r="Z400" s="184">
        <v>24312.639999999999</v>
      </c>
      <c r="AA400" s="184">
        <v>38377.279999999999</v>
      </c>
      <c r="AB400" s="184">
        <v>5163.76</v>
      </c>
      <c r="AC400" s="184">
        <v>14646.2</v>
      </c>
      <c r="AD400" s="184">
        <v>31922.799999999999</v>
      </c>
      <c r="AE400" s="184">
        <v>176089.28</v>
      </c>
      <c r="AF400" s="184">
        <v>17607.759999999998</v>
      </c>
      <c r="AG400" s="184">
        <v>29040.52</v>
      </c>
      <c r="AH400" s="184">
        <v>24091.66</v>
      </c>
      <c r="AI400" s="184">
        <v>13780.24</v>
      </c>
      <c r="AJ400" s="184">
        <v>32738.959999999999</v>
      </c>
      <c r="AK400" s="184">
        <v>19567.88</v>
      </c>
      <c r="AL400" s="184">
        <v>830290.17</v>
      </c>
      <c r="AM400" s="184">
        <v>10589.36</v>
      </c>
      <c r="AN400" s="184">
        <v>6854.12</v>
      </c>
      <c r="AO400" s="184">
        <v>4735.28</v>
      </c>
      <c r="AP400" s="184">
        <v>39289.040000000001</v>
      </c>
      <c r="AQ400" s="184">
        <v>3458.56</v>
      </c>
      <c r="AR400" s="184">
        <v>1847.68</v>
      </c>
      <c r="AS400" s="184">
        <v>700812.1</v>
      </c>
      <c r="AT400" s="184">
        <v>26125.4</v>
      </c>
      <c r="AU400" s="184">
        <v>32855.279999999999</v>
      </c>
      <c r="AV400" s="184">
        <v>6328.95</v>
      </c>
      <c r="AW400" s="184">
        <v>7265.32</v>
      </c>
      <c r="AX400" s="184">
        <v>3027.36</v>
      </c>
      <c r="AY400" s="184">
        <v>620</v>
      </c>
      <c r="AZ400" s="184">
        <v>11109.02</v>
      </c>
      <c r="BA400" s="184">
        <v>399.12</v>
      </c>
      <c r="BB400" s="184">
        <v>58032.04</v>
      </c>
      <c r="BC400" s="184">
        <v>5345.68</v>
      </c>
      <c r="BD400" s="184">
        <v>175909.77</v>
      </c>
      <c r="BE400" s="184">
        <v>114760.76</v>
      </c>
      <c r="BF400" s="184">
        <v>9391.64</v>
      </c>
      <c r="BG400" s="184">
        <v>5203.5200000000004</v>
      </c>
      <c r="BH400" s="184">
        <v>363574.12</v>
      </c>
      <c r="BI400" s="184">
        <v>2232.04</v>
      </c>
      <c r="BJ400" s="184">
        <v>4887.76</v>
      </c>
      <c r="BK400" s="184">
        <v>26380.799999999999</v>
      </c>
      <c r="BL400" s="184">
        <v>17865.12</v>
      </c>
      <c r="BM400" s="184">
        <v>644285.62</v>
      </c>
      <c r="BN400" s="184">
        <v>37326.839999999997</v>
      </c>
      <c r="BO400" s="184">
        <v>7600.08</v>
      </c>
      <c r="BP400" s="184">
        <v>41855.879999999997</v>
      </c>
      <c r="BQ400" s="184">
        <v>28002.560000000001</v>
      </c>
      <c r="BR400" s="184">
        <v>20228.96</v>
      </c>
      <c r="BS400" s="184">
        <v>12688.64</v>
      </c>
      <c r="BT400" s="184">
        <v>13654.92</v>
      </c>
      <c r="BU400" s="184">
        <v>30429.8</v>
      </c>
      <c r="BV400" s="184">
        <v>205164.68</v>
      </c>
      <c r="BW400" s="184"/>
      <c r="BX400" s="184">
        <v>12914.8</v>
      </c>
      <c r="BY400" s="184">
        <v>94468.23</v>
      </c>
      <c r="BZ400" s="184">
        <v>5168.4799999999996</v>
      </c>
      <c r="CA400" s="184">
        <v>10334.08</v>
      </c>
      <c r="CB400" s="184">
        <v>5818.72</v>
      </c>
      <c r="CC400" s="184">
        <v>37447.68</v>
      </c>
      <c r="CD400" s="184">
        <v>205661.54</v>
      </c>
      <c r="CE400" s="184">
        <v>16623.84</v>
      </c>
      <c r="CF400" s="184">
        <v>73320.12</v>
      </c>
      <c r="CG400" s="184">
        <v>2676.8</v>
      </c>
      <c r="CH400" s="184">
        <v>20053.2</v>
      </c>
      <c r="CI400" s="184"/>
      <c r="CJ400" s="184">
        <v>2126.96</v>
      </c>
      <c r="CK400" s="184">
        <v>40965.64</v>
      </c>
      <c r="CL400" s="184">
        <v>5516</v>
      </c>
      <c r="CM400" s="184">
        <v>4415.92</v>
      </c>
    </row>
    <row r="401" spans="1:91" ht="21" hidden="1">
      <c r="A401" s="120">
        <v>37</v>
      </c>
      <c r="B401" s="220" t="s">
        <v>1114</v>
      </c>
      <c r="C401" s="123" t="s">
        <v>647</v>
      </c>
      <c r="D401" s="184">
        <v>1952507.69</v>
      </c>
      <c r="E401" s="184">
        <v>29180.11</v>
      </c>
      <c r="F401" s="184">
        <v>7044.27</v>
      </c>
      <c r="G401" s="184">
        <v>8848.7099999999991</v>
      </c>
      <c r="H401" s="184">
        <v>16266.2</v>
      </c>
      <c r="I401" s="184">
        <v>31824.39</v>
      </c>
      <c r="J401" s="184">
        <v>2948.81</v>
      </c>
      <c r="K401" s="184">
        <v>69612.929999999993</v>
      </c>
      <c r="L401" s="184">
        <v>7579.76</v>
      </c>
      <c r="M401" s="184">
        <v>7930.71</v>
      </c>
      <c r="N401" s="184">
        <v>42139.14</v>
      </c>
      <c r="O401" s="184">
        <v>2704.54</v>
      </c>
      <c r="P401" s="184">
        <v>537276.13</v>
      </c>
      <c r="Q401" s="184">
        <v>8619.36</v>
      </c>
      <c r="R401" s="184">
        <v>36896.22</v>
      </c>
      <c r="S401" s="184">
        <v>43085.53</v>
      </c>
      <c r="T401" s="184">
        <v>69377.25</v>
      </c>
      <c r="U401" s="184">
        <v>5797.77</v>
      </c>
      <c r="V401" s="184">
        <v>6915.3</v>
      </c>
      <c r="W401" s="184">
        <v>3177.84</v>
      </c>
      <c r="X401" s="184">
        <v>175946.47</v>
      </c>
      <c r="Y401" s="184">
        <v>4259.3999999999996</v>
      </c>
      <c r="Z401" s="184">
        <v>3104.71</v>
      </c>
      <c r="AA401" s="184">
        <v>2596.89</v>
      </c>
      <c r="AB401" s="184">
        <v>4934.72</v>
      </c>
      <c r="AC401" s="184">
        <v>11224.05</v>
      </c>
      <c r="AD401" s="184">
        <v>30.48</v>
      </c>
      <c r="AE401" s="184">
        <v>5973.84</v>
      </c>
      <c r="AF401" s="184">
        <v>7313.49</v>
      </c>
      <c r="AG401" s="184">
        <v>2270.64</v>
      </c>
      <c r="AH401" s="184">
        <v>2943</v>
      </c>
      <c r="AI401" s="184">
        <v>23082.03</v>
      </c>
      <c r="AJ401" s="184">
        <v>10755</v>
      </c>
      <c r="AK401" s="184">
        <v>19389.36</v>
      </c>
      <c r="AL401" s="184">
        <v>943131.03</v>
      </c>
      <c r="AM401" s="184">
        <v>20477.79</v>
      </c>
      <c r="AN401" s="184">
        <v>45190.86</v>
      </c>
      <c r="AO401" s="184">
        <v>64022.31</v>
      </c>
      <c r="AP401" s="184">
        <v>140363.82</v>
      </c>
      <c r="AQ401" s="184">
        <v>13118.01</v>
      </c>
      <c r="AR401" s="184">
        <v>1998.08</v>
      </c>
      <c r="AS401" s="184">
        <v>316104.53999999998</v>
      </c>
      <c r="AT401" s="184">
        <v>7360.43</v>
      </c>
      <c r="AU401" s="184">
        <v>41702.93</v>
      </c>
      <c r="AV401" s="184">
        <v>18022.39</v>
      </c>
      <c r="AW401" s="184">
        <v>12518.7</v>
      </c>
      <c r="AX401" s="184">
        <v>18830.099999999999</v>
      </c>
      <c r="AY401" s="184">
        <v>28955.14</v>
      </c>
      <c r="AZ401" s="184">
        <v>11682.18</v>
      </c>
      <c r="BA401" s="184">
        <v>10198.92</v>
      </c>
      <c r="BB401" s="184">
        <v>144658.22</v>
      </c>
      <c r="BC401" s="184">
        <v>21351.67</v>
      </c>
      <c r="BD401" s="184">
        <v>1241797.93</v>
      </c>
      <c r="BE401" s="184">
        <v>192682.74</v>
      </c>
      <c r="BF401" s="184">
        <v>9636.18</v>
      </c>
      <c r="BG401" s="184">
        <v>3637.22</v>
      </c>
      <c r="BH401" s="184">
        <v>313391.73</v>
      </c>
      <c r="BI401" s="184">
        <v>6964.44</v>
      </c>
      <c r="BJ401" s="184">
        <v>9173.2000000000007</v>
      </c>
      <c r="BK401" s="184">
        <v>22795.02</v>
      </c>
      <c r="BL401" s="184">
        <v>1787.01</v>
      </c>
      <c r="BM401" s="184">
        <v>1110633.8500000001</v>
      </c>
      <c r="BN401" s="184">
        <v>5321.02</v>
      </c>
      <c r="BO401" s="184">
        <v>3675.32</v>
      </c>
      <c r="BP401" s="184">
        <v>5475.54</v>
      </c>
      <c r="BQ401" s="184">
        <v>1254.51</v>
      </c>
      <c r="BR401" s="184">
        <v>2367.38</v>
      </c>
      <c r="BS401" s="184">
        <v>5775754.6699999999</v>
      </c>
      <c r="BT401" s="184">
        <v>6521.86</v>
      </c>
      <c r="BU401" s="184">
        <v>9476.85</v>
      </c>
      <c r="BV401" s="184">
        <v>110091.36</v>
      </c>
      <c r="BW401" s="184">
        <v>6216.21</v>
      </c>
      <c r="BX401" s="184">
        <v>719.24</v>
      </c>
      <c r="BY401" s="184">
        <v>232024.92</v>
      </c>
      <c r="BZ401" s="184">
        <v>1521.89</v>
      </c>
      <c r="CA401" s="184">
        <v>3448.44</v>
      </c>
      <c r="CB401" s="184">
        <v>1536.24</v>
      </c>
      <c r="CC401" s="184">
        <v>9700.5</v>
      </c>
      <c r="CD401" s="184">
        <v>22460.27</v>
      </c>
      <c r="CE401" s="184">
        <v>2605.98</v>
      </c>
      <c r="CF401" s="184">
        <v>63409.29</v>
      </c>
      <c r="CG401" s="184">
        <v>1162.3399999999999</v>
      </c>
      <c r="CH401" s="184">
        <v>12903.1</v>
      </c>
      <c r="CI401" s="184">
        <v>2558.34</v>
      </c>
      <c r="CJ401" s="184">
        <v>1600.92</v>
      </c>
      <c r="CK401" s="184">
        <v>15107.54</v>
      </c>
      <c r="CL401" s="184">
        <v>2419.19</v>
      </c>
      <c r="CM401" s="184">
        <v>3354.38</v>
      </c>
    </row>
    <row r="402" spans="1:91" ht="21" hidden="1">
      <c r="A402" s="120">
        <v>37</v>
      </c>
      <c r="B402" s="220" t="s">
        <v>1115</v>
      </c>
      <c r="C402" s="132" t="s">
        <v>648</v>
      </c>
      <c r="D402" s="184"/>
      <c r="E402" s="184"/>
      <c r="F402" s="184"/>
      <c r="G402" s="184"/>
      <c r="H402" s="184"/>
      <c r="I402" s="184"/>
      <c r="J402" s="184"/>
      <c r="K402" s="184"/>
      <c r="L402" s="184"/>
      <c r="M402" s="184"/>
      <c r="N402" s="184"/>
      <c r="O402" s="184"/>
      <c r="P402" s="184"/>
      <c r="Q402" s="184"/>
      <c r="R402" s="184"/>
      <c r="S402" s="184"/>
      <c r="T402" s="184"/>
      <c r="U402" s="184"/>
      <c r="V402" s="184"/>
      <c r="W402" s="184"/>
      <c r="X402" s="184"/>
      <c r="Y402" s="184"/>
      <c r="Z402" s="184"/>
      <c r="AA402" s="184"/>
      <c r="AB402" s="184"/>
      <c r="AC402" s="184"/>
      <c r="AD402" s="184"/>
      <c r="AE402" s="184"/>
      <c r="AF402" s="184"/>
      <c r="AG402" s="184"/>
      <c r="AH402" s="184"/>
      <c r="AI402" s="184"/>
      <c r="AJ402" s="184"/>
      <c r="AK402" s="184"/>
      <c r="AL402" s="184"/>
      <c r="AM402" s="184"/>
      <c r="AN402" s="184"/>
      <c r="AO402" s="184"/>
      <c r="AP402" s="184"/>
      <c r="AQ402" s="184"/>
      <c r="AR402" s="184"/>
      <c r="AS402" s="184"/>
      <c r="AT402" s="184"/>
      <c r="AU402" s="184"/>
      <c r="AV402" s="184"/>
      <c r="AW402" s="184"/>
      <c r="AX402" s="184"/>
      <c r="AY402" s="184"/>
      <c r="AZ402" s="184"/>
      <c r="BA402" s="184"/>
      <c r="BB402" s="184"/>
      <c r="BC402" s="184"/>
      <c r="BD402" s="184"/>
      <c r="BE402" s="184"/>
      <c r="BF402" s="184"/>
      <c r="BG402" s="184"/>
      <c r="BH402" s="184"/>
      <c r="BI402" s="184"/>
      <c r="BJ402" s="184"/>
      <c r="BK402" s="184"/>
      <c r="BL402" s="184"/>
      <c r="BM402" s="184"/>
      <c r="BN402" s="184"/>
      <c r="BO402" s="184"/>
      <c r="BP402" s="184"/>
      <c r="BQ402" s="184"/>
      <c r="BR402" s="184"/>
      <c r="BS402" s="184"/>
      <c r="BT402" s="184"/>
      <c r="BU402" s="184"/>
      <c r="BV402" s="184"/>
      <c r="BW402" s="184"/>
      <c r="BX402" s="184"/>
      <c r="BY402" s="184"/>
      <c r="BZ402" s="184"/>
      <c r="CA402" s="184"/>
      <c r="CB402" s="184"/>
      <c r="CC402" s="184"/>
      <c r="CD402" s="184"/>
      <c r="CE402" s="184"/>
      <c r="CF402" s="184"/>
      <c r="CG402" s="184"/>
      <c r="CH402" s="184"/>
      <c r="CI402" s="184"/>
      <c r="CJ402" s="184"/>
      <c r="CK402" s="184"/>
      <c r="CL402" s="184"/>
      <c r="CM402" s="184"/>
    </row>
    <row r="403" spans="1:91" ht="21" hidden="1">
      <c r="A403" s="120">
        <v>37</v>
      </c>
      <c r="B403" s="220" t="s">
        <v>1116</v>
      </c>
      <c r="C403" s="123" t="s">
        <v>1307</v>
      </c>
      <c r="D403" s="184">
        <v>17933</v>
      </c>
      <c r="E403" s="184"/>
      <c r="F403" s="184">
        <v>101641.5</v>
      </c>
      <c r="G403" s="184">
        <v>49600</v>
      </c>
      <c r="H403" s="184"/>
      <c r="I403" s="184">
        <v>91779</v>
      </c>
      <c r="J403" s="184">
        <v>1085</v>
      </c>
      <c r="K403" s="184">
        <v>1221772.1000000001</v>
      </c>
      <c r="L403" s="184"/>
      <c r="M403" s="184"/>
      <c r="N403" s="184">
        <v>180755.20000000001</v>
      </c>
      <c r="O403" s="184"/>
      <c r="P403" s="184">
        <v>384426</v>
      </c>
      <c r="Q403" s="184">
        <v>330743.53000000003</v>
      </c>
      <c r="R403" s="184">
        <v>262768.37</v>
      </c>
      <c r="S403" s="184"/>
      <c r="T403" s="184">
        <v>32319.75</v>
      </c>
      <c r="U403" s="184">
        <v>135663</v>
      </c>
      <c r="V403" s="184">
        <v>65890</v>
      </c>
      <c r="W403" s="184">
        <v>109253</v>
      </c>
      <c r="X403" s="184">
        <v>2454288.75</v>
      </c>
      <c r="Y403" s="184">
        <v>175310.97</v>
      </c>
      <c r="Z403" s="184"/>
      <c r="AA403" s="184"/>
      <c r="AB403" s="184">
        <v>6223</v>
      </c>
      <c r="AC403" s="184">
        <v>55078.22</v>
      </c>
      <c r="AD403" s="184">
        <v>2850</v>
      </c>
      <c r="AE403" s="184">
        <v>17993.5</v>
      </c>
      <c r="AF403" s="184">
        <v>2422.5</v>
      </c>
      <c r="AG403" s="184">
        <v>121644.7</v>
      </c>
      <c r="AH403" s="184">
        <v>35892</v>
      </c>
      <c r="AI403" s="184">
        <v>243599</v>
      </c>
      <c r="AJ403" s="184"/>
      <c r="AK403" s="184">
        <v>14011</v>
      </c>
      <c r="AL403" s="184">
        <v>100685</v>
      </c>
      <c r="AM403" s="184">
        <v>588010</v>
      </c>
      <c r="AN403" s="184"/>
      <c r="AO403" s="184"/>
      <c r="AP403" s="184"/>
      <c r="AQ403" s="184"/>
      <c r="AR403" s="184">
        <v>1335</v>
      </c>
      <c r="AS403" s="184">
        <v>10635</v>
      </c>
      <c r="AT403" s="184">
        <v>1058458.81</v>
      </c>
      <c r="AU403" s="184">
        <v>112619</v>
      </c>
      <c r="AV403" s="184">
        <v>51189</v>
      </c>
      <c r="AW403" s="184">
        <v>22388</v>
      </c>
      <c r="AX403" s="184">
        <v>38855.75</v>
      </c>
      <c r="AY403" s="184">
        <v>315378.90999999997</v>
      </c>
      <c r="AZ403" s="184">
        <v>445788</v>
      </c>
      <c r="BA403" s="184">
        <v>215935.5</v>
      </c>
      <c r="BB403" s="184">
        <v>1352570.8</v>
      </c>
      <c r="BC403" s="184">
        <v>27665.5</v>
      </c>
      <c r="BD403" s="184">
        <v>237366</v>
      </c>
      <c r="BE403" s="184">
        <v>360246.4</v>
      </c>
      <c r="BF403" s="184">
        <v>391068.75</v>
      </c>
      <c r="BG403" s="184">
        <v>529281.25</v>
      </c>
      <c r="BH403" s="184"/>
      <c r="BI403" s="184"/>
      <c r="BJ403" s="184">
        <v>74030</v>
      </c>
      <c r="BK403" s="184">
        <v>548540.5</v>
      </c>
      <c r="BL403" s="184">
        <v>7786</v>
      </c>
      <c r="BM403" s="184">
        <v>4010</v>
      </c>
      <c r="BN403" s="184"/>
      <c r="BO403" s="184"/>
      <c r="BP403" s="184">
        <v>31339</v>
      </c>
      <c r="BQ403" s="184"/>
      <c r="BR403" s="184">
        <v>556653</v>
      </c>
      <c r="BS403" s="186">
        <v>992129.75</v>
      </c>
      <c r="BT403" s="184">
        <v>308141.24</v>
      </c>
      <c r="BU403" s="184">
        <v>32813.08</v>
      </c>
      <c r="BV403" s="184">
        <v>1143166.5</v>
      </c>
      <c r="BW403" s="184"/>
      <c r="BX403" s="184">
        <v>89627.5</v>
      </c>
      <c r="BY403" s="184">
        <v>215608.09</v>
      </c>
      <c r="BZ403" s="184">
        <v>27156.7</v>
      </c>
      <c r="CA403" s="184">
        <v>219366.62</v>
      </c>
      <c r="CB403" s="184">
        <v>82218</v>
      </c>
      <c r="CC403" s="184">
        <v>1455179.4</v>
      </c>
      <c r="CD403" s="184">
        <v>239013</v>
      </c>
      <c r="CE403" s="184">
        <v>200635.88</v>
      </c>
      <c r="CF403" s="184">
        <v>113273.5</v>
      </c>
      <c r="CG403" s="184">
        <v>17246.3</v>
      </c>
      <c r="CH403" s="184"/>
      <c r="CI403" s="184">
        <v>36307.61</v>
      </c>
      <c r="CJ403" s="184">
        <v>59694</v>
      </c>
      <c r="CK403" s="184">
        <v>211818.5</v>
      </c>
      <c r="CL403" s="184">
        <v>141958.98000000001</v>
      </c>
      <c r="CM403" s="184">
        <v>384386.8</v>
      </c>
    </row>
    <row r="404" spans="1:91" ht="21" hidden="1">
      <c r="A404" s="120">
        <v>35</v>
      </c>
      <c r="B404" s="220" t="s">
        <v>1117</v>
      </c>
      <c r="C404" s="123" t="s">
        <v>649</v>
      </c>
      <c r="D404" s="184">
        <v>1</v>
      </c>
      <c r="E404" s="184"/>
      <c r="F404" s="184"/>
      <c r="G404" s="184"/>
      <c r="H404" s="184"/>
      <c r="I404" s="184"/>
      <c r="J404" s="184"/>
      <c r="K404" s="184"/>
      <c r="L404" s="184"/>
      <c r="M404" s="184"/>
      <c r="N404" s="184"/>
      <c r="O404" s="184"/>
      <c r="P404" s="184">
        <v>21567.360000000001</v>
      </c>
      <c r="Q404" s="184"/>
      <c r="R404" s="184"/>
      <c r="S404" s="184"/>
      <c r="T404" s="184"/>
      <c r="U404" s="184"/>
      <c r="V404" s="184"/>
      <c r="W404" s="184"/>
      <c r="X404" s="184"/>
      <c r="Y404" s="184"/>
      <c r="Z404" s="184"/>
      <c r="AA404" s="184"/>
      <c r="AB404" s="184"/>
      <c r="AC404" s="184"/>
      <c r="AD404" s="184"/>
      <c r="AE404" s="184"/>
      <c r="AF404" s="184"/>
      <c r="AG404" s="184"/>
      <c r="AH404" s="184"/>
      <c r="AI404" s="184"/>
      <c r="AJ404" s="184"/>
      <c r="AK404" s="184"/>
      <c r="AL404" s="184"/>
      <c r="AM404" s="184"/>
      <c r="AN404" s="184"/>
      <c r="AO404" s="184">
        <v>1</v>
      </c>
      <c r="AP404" s="184">
        <v>4</v>
      </c>
      <c r="AQ404" s="184"/>
      <c r="AR404" s="184"/>
      <c r="AS404" s="184"/>
      <c r="AT404" s="184"/>
      <c r="AU404" s="184">
        <v>5</v>
      </c>
      <c r="AV404" s="184"/>
      <c r="AW404" s="184"/>
      <c r="AX404" s="184"/>
      <c r="AY404" s="184"/>
      <c r="AZ404" s="184"/>
      <c r="BA404" s="184"/>
      <c r="BB404" s="184"/>
      <c r="BC404" s="184"/>
      <c r="BD404" s="184"/>
      <c r="BE404" s="184"/>
      <c r="BF404" s="184"/>
      <c r="BG404" s="184"/>
      <c r="BH404" s="184"/>
      <c r="BI404" s="184"/>
      <c r="BJ404" s="184"/>
      <c r="BK404" s="184"/>
      <c r="BL404" s="184"/>
      <c r="BM404" s="184"/>
      <c r="BN404" s="184"/>
      <c r="BO404" s="184"/>
      <c r="BP404" s="184"/>
      <c r="BQ404" s="184"/>
      <c r="BR404" s="184"/>
      <c r="BS404" s="184"/>
      <c r="BT404" s="184"/>
      <c r="BU404" s="184"/>
      <c r="BV404" s="184"/>
      <c r="BW404" s="184"/>
      <c r="BX404" s="184"/>
      <c r="BY404" s="184"/>
      <c r="BZ404" s="184"/>
      <c r="CA404" s="184"/>
      <c r="CB404" s="184"/>
      <c r="CC404" s="184"/>
      <c r="CD404" s="184">
        <v>2</v>
      </c>
      <c r="CE404" s="184"/>
      <c r="CF404" s="184"/>
      <c r="CG404" s="184"/>
      <c r="CH404" s="184"/>
      <c r="CI404" s="184"/>
      <c r="CJ404" s="184"/>
      <c r="CK404" s="184"/>
      <c r="CL404" s="186"/>
      <c r="CM404" s="184"/>
    </row>
    <row r="405" spans="1:91" ht="21" hidden="1">
      <c r="A405" s="120">
        <v>35</v>
      </c>
      <c r="B405" s="220" t="s">
        <v>1118</v>
      </c>
      <c r="C405" s="132" t="s">
        <v>650</v>
      </c>
      <c r="D405" s="184"/>
      <c r="E405" s="184"/>
      <c r="F405" s="184"/>
      <c r="G405" s="184"/>
      <c r="H405" s="184"/>
      <c r="I405" s="184"/>
      <c r="J405" s="184"/>
      <c r="K405" s="184"/>
      <c r="L405" s="184"/>
      <c r="M405" s="184"/>
      <c r="N405" s="184"/>
      <c r="O405" s="184"/>
      <c r="P405" s="184"/>
      <c r="Q405" s="184"/>
      <c r="R405" s="184"/>
      <c r="S405" s="184"/>
      <c r="T405" s="184"/>
      <c r="U405" s="184"/>
      <c r="V405" s="184"/>
      <c r="W405" s="184"/>
      <c r="X405" s="184"/>
      <c r="Y405" s="184"/>
      <c r="Z405" s="184"/>
      <c r="AA405" s="184"/>
      <c r="AB405" s="184"/>
      <c r="AC405" s="184"/>
      <c r="AD405" s="184"/>
      <c r="AE405" s="184"/>
      <c r="AF405" s="184"/>
      <c r="AG405" s="184"/>
      <c r="AH405" s="184"/>
      <c r="AI405" s="184"/>
      <c r="AJ405" s="184"/>
      <c r="AK405" s="184"/>
      <c r="AL405" s="184"/>
      <c r="AM405" s="184"/>
      <c r="AN405" s="184"/>
      <c r="AO405" s="184"/>
      <c r="AP405" s="184"/>
      <c r="AQ405" s="184"/>
      <c r="AR405" s="184"/>
      <c r="AS405" s="184"/>
      <c r="AT405" s="184"/>
      <c r="AU405" s="184"/>
      <c r="AV405" s="184"/>
      <c r="AW405" s="184"/>
      <c r="AX405" s="184"/>
      <c r="AY405" s="184"/>
      <c r="AZ405" s="184"/>
      <c r="BA405" s="184"/>
      <c r="BB405" s="184"/>
      <c r="BC405" s="184"/>
      <c r="BD405" s="184"/>
      <c r="BE405" s="184"/>
      <c r="BF405" s="184"/>
      <c r="BG405" s="184"/>
      <c r="BH405" s="184"/>
      <c r="BI405" s="184"/>
      <c r="BJ405" s="184"/>
      <c r="BK405" s="184"/>
      <c r="BL405" s="184"/>
      <c r="BM405" s="184"/>
      <c r="BN405" s="184"/>
      <c r="BO405" s="184"/>
      <c r="BP405" s="184"/>
      <c r="BQ405" s="184"/>
      <c r="BR405" s="184"/>
      <c r="BS405" s="184"/>
      <c r="BT405" s="184"/>
      <c r="BU405" s="184"/>
      <c r="BV405" s="184"/>
      <c r="BW405" s="184"/>
      <c r="BX405" s="184"/>
      <c r="BY405" s="184"/>
      <c r="BZ405" s="184"/>
      <c r="CA405" s="184"/>
      <c r="CB405" s="184"/>
      <c r="CC405" s="184"/>
      <c r="CD405" s="184"/>
      <c r="CE405" s="184"/>
      <c r="CF405" s="184"/>
      <c r="CG405" s="184"/>
      <c r="CH405" s="184"/>
      <c r="CI405" s="184"/>
      <c r="CJ405" s="184"/>
      <c r="CK405" s="184"/>
      <c r="CL405" s="184"/>
      <c r="CM405" s="184"/>
    </row>
    <row r="406" spans="1:91" ht="21" hidden="1">
      <c r="A406" s="120">
        <v>35</v>
      </c>
      <c r="B406" s="220" t="s">
        <v>1119</v>
      </c>
      <c r="C406" s="132" t="s">
        <v>651</v>
      </c>
      <c r="D406" s="184"/>
      <c r="E406" s="184"/>
      <c r="F406" s="184"/>
      <c r="G406" s="184"/>
      <c r="H406" s="184"/>
      <c r="I406" s="184"/>
      <c r="J406" s="184"/>
      <c r="K406" s="184"/>
      <c r="L406" s="184"/>
      <c r="M406" s="184"/>
      <c r="N406" s="184"/>
      <c r="O406" s="184"/>
      <c r="P406" s="184"/>
      <c r="Q406" s="184"/>
      <c r="R406" s="184"/>
      <c r="S406" s="184"/>
      <c r="T406" s="184"/>
      <c r="U406" s="184"/>
      <c r="V406" s="184"/>
      <c r="W406" s="184"/>
      <c r="X406" s="184"/>
      <c r="Y406" s="184"/>
      <c r="Z406" s="184"/>
      <c r="AA406" s="184"/>
      <c r="AB406" s="184"/>
      <c r="AC406" s="184"/>
      <c r="AD406" s="184"/>
      <c r="AE406" s="184"/>
      <c r="AF406" s="184"/>
      <c r="AG406" s="184"/>
      <c r="AH406" s="184"/>
      <c r="AI406" s="184"/>
      <c r="AJ406" s="184"/>
      <c r="AK406" s="184"/>
      <c r="AL406" s="184"/>
      <c r="AM406" s="184"/>
      <c r="AN406" s="184"/>
      <c r="AO406" s="184"/>
      <c r="AP406" s="184"/>
      <c r="AQ406" s="184"/>
      <c r="AR406" s="184"/>
      <c r="AS406" s="184"/>
      <c r="AT406" s="184"/>
      <c r="AU406" s="184"/>
      <c r="AV406" s="184"/>
      <c r="AW406" s="184"/>
      <c r="AX406" s="184"/>
      <c r="AY406" s="184"/>
      <c r="AZ406" s="184"/>
      <c r="BA406" s="184"/>
      <c r="BB406" s="184"/>
      <c r="BC406" s="184"/>
      <c r="BD406" s="184"/>
      <c r="BE406" s="184"/>
      <c r="BF406" s="184"/>
      <c r="BG406" s="184"/>
      <c r="BH406" s="184"/>
      <c r="BI406" s="184"/>
      <c r="BJ406" s="184"/>
      <c r="BK406" s="184"/>
      <c r="BL406" s="184"/>
      <c r="BM406" s="184"/>
      <c r="BN406" s="184"/>
      <c r="BO406" s="184"/>
      <c r="BP406" s="184"/>
      <c r="BQ406" s="184"/>
      <c r="BR406" s="184"/>
      <c r="BS406" s="186"/>
      <c r="BT406" s="184"/>
      <c r="BU406" s="184"/>
      <c r="BV406" s="186"/>
      <c r="BW406" s="184"/>
      <c r="BX406" s="186"/>
      <c r="BY406" s="186"/>
      <c r="BZ406" s="184"/>
      <c r="CA406" s="186"/>
      <c r="CB406" s="186"/>
      <c r="CC406" s="186"/>
      <c r="CD406" s="186"/>
      <c r="CE406" s="184"/>
      <c r="CF406" s="184"/>
      <c r="CG406" s="184"/>
      <c r="CH406" s="186"/>
      <c r="CI406" s="184"/>
      <c r="CJ406" s="186"/>
      <c r="CK406" s="186"/>
      <c r="CL406" s="184"/>
      <c r="CM406" s="184"/>
    </row>
    <row r="407" spans="1:91" ht="21" hidden="1">
      <c r="A407" s="120">
        <v>35</v>
      </c>
      <c r="B407" s="220" t="s">
        <v>1120</v>
      </c>
      <c r="C407" s="123" t="s">
        <v>652</v>
      </c>
      <c r="D407" s="184"/>
      <c r="E407" s="184"/>
      <c r="F407" s="184"/>
      <c r="G407" s="184"/>
      <c r="H407" s="184"/>
      <c r="I407" s="184"/>
      <c r="J407" s="184"/>
      <c r="K407" s="184"/>
      <c r="L407" s="184"/>
      <c r="M407" s="184"/>
      <c r="N407" s="184"/>
      <c r="O407" s="184"/>
      <c r="P407" s="184"/>
      <c r="Q407" s="184"/>
      <c r="R407" s="184"/>
      <c r="S407" s="184"/>
      <c r="T407" s="184"/>
      <c r="U407" s="184"/>
      <c r="V407" s="184"/>
      <c r="W407" s="184"/>
      <c r="X407" s="184"/>
      <c r="Y407" s="184"/>
      <c r="Z407" s="184"/>
      <c r="AA407" s="184"/>
      <c r="AB407" s="184"/>
      <c r="AC407" s="184">
        <v>1</v>
      </c>
      <c r="AD407" s="184"/>
      <c r="AE407" s="184"/>
      <c r="AF407" s="184"/>
      <c r="AG407" s="184"/>
      <c r="AH407" s="184"/>
      <c r="AI407" s="184"/>
      <c r="AJ407" s="184"/>
      <c r="AK407" s="184"/>
      <c r="AL407" s="184"/>
      <c r="AM407" s="184"/>
      <c r="AN407" s="184"/>
      <c r="AO407" s="184"/>
      <c r="AP407" s="184"/>
      <c r="AQ407" s="184"/>
      <c r="AR407" s="184"/>
      <c r="AS407" s="184"/>
      <c r="AT407" s="184"/>
      <c r="AU407" s="184"/>
      <c r="AV407" s="184"/>
      <c r="AW407" s="184"/>
      <c r="AX407" s="184"/>
      <c r="AY407" s="184"/>
      <c r="AZ407" s="184"/>
      <c r="BA407" s="184"/>
      <c r="BB407" s="184"/>
      <c r="BC407" s="184"/>
      <c r="BD407" s="184"/>
      <c r="BE407" s="184"/>
      <c r="BF407" s="184"/>
      <c r="BG407" s="184"/>
      <c r="BH407" s="184"/>
      <c r="BI407" s="184"/>
      <c r="BJ407" s="184"/>
      <c r="BK407" s="184"/>
      <c r="BL407" s="184"/>
      <c r="BM407" s="184"/>
      <c r="BN407" s="184"/>
      <c r="BO407" s="184"/>
      <c r="BP407" s="184"/>
      <c r="BQ407" s="184">
        <v>1</v>
      </c>
      <c r="BR407" s="184"/>
      <c r="BS407" s="184"/>
      <c r="BT407" s="184"/>
      <c r="BU407" s="184"/>
      <c r="BV407" s="184"/>
      <c r="BW407" s="184"/>
      <c r="BX407" s="184"/>
      <c r="BY407" s="184"/>
      <c r="BZ407" s="184"/>
      <c r="CA407" s="184"/>
      <c r="CB407" s="184"/>
      <c r="CC407" s="184"/>
      <c r="CD407" s="184"/>
      <c r="CE407" s="184"/>
      <c r="CF407" s="184"/>
      <c r="CG407" s="184"/>
      <c r="CH407" s="184"/>
      <c r="CI407" s="184"/>
      <c r="CJ407" s="184"/>
      <c r="CK407" s="184"/>
      <c r="CL407" s="184"/>
      <c r="CM407" s="184"/>
    </row>
    <row r="408" spans="1:91" ht="21" hidden="1">
      <c r="A408" s="120">
        <v>35</v>
      </c>
      <c r="B408" s="220" t="s">
        <v>1121</v>
      </c>
      <c r="C408" s="130" t="s">
        <v>653</v>
      </c>
      <c r="D408" s="184"/>
      <c r="E408" s="184"/>
      <c r="F408" s="184"/>
      <c r="G408" s="184"/>
      <c r="H408" s="184"/>
      <c r="I408" s="184"/>
      <c r="J408" s="184"/>
      <c r="K408" s="184"/>
      <c r="L408" s="184"/>
      <c r="M408" s="184"/>
      <c r="N408" s="184"/>
      <c r="O408" s="184"/>
      <c r="P408" s="184"/>
      <c r="Q408" s="184"/>
      <c r="R408" s="184"/>
      <c r="S408" s="184"/>
      <c r="T408" s="184"/>
      <c r="U408" s="184"/>
      <c r="V408" s="184"/>
      <c r="W408" s="184"/>
      <c r="X408" s="184"/>
      <c r="Y408" s="184">
        <v>13998.68</v>
      </c>
      <c r="Z408" s="184"/>
      <c r="AA408" s="184"/>
      <c r="AB408" s="184"/>
      <c r="AC408" s="184"/>
      <c r="AD408" s="184">
        <v>1</v>
      </c>
      <c r="AE408" s="184"/>
      <c r="AF408" s="184"/>
      <c r="AG408" s="184"/>
      <c r="AH408" s="184"/>
      <c r="AI408" s="184"/>
      <c r="AJ408" s="184"/>
      <c r="AK408" s="184"/>
      <c r="AL408" s="184"/>
      <c r="AM408" s="184"/>
      <c r="AN408" s="184"/>
      <c r="AO408" s="184"/>
      <c r="AP408" s="184"/>
      <c r="AQ408" s="184"/>
      <c r="AR408" s="184"/>
      <c r="AS408" s="184"/>
      <c r="AT408" s="184"/>
      <c r="AU408" s="184"/>
      <c r="AV408" s="184"/>
      <c r="AW408" s="184"/>
      <c r="AX408" s="184"/>
      <c r="AY408" s="184"/>
      <c r="AZ408" s="184"/>
      <c r="BA408" s="184"/>
      <c r="BB408" s="184"/>
      <c r="BC408" s="184"/>
      <c r="BD408" s="184"/>
      <c r="BE408" s="184"/>
      <c r="BF408" s="184"/>
      <c r="BG408" s="184"/>
      <c r="BH408" s="184"/>
      <c r="BI408" s="184"/>
      <c r="BJ408" s="184"/>
      <c r="BK408" s="184">
        <v>7111.76</v>
      </c>
      <c r="BL408" s="184"/>
      <c r="BM408" s="184"/>
      <c r="BN408" s="184"/>
      <c r="BO408" s="184"/>
      <c r="BP408" s="184"/>
      <c r="BQ408" s="184"/>
      <c r="BR408" s="184"/>
      <c r="BS408" s="184"/>
      <c r="BT408" s="186"/>
      <c r="BU408" s="184"/>
      <c r="BV408" s="186"/>
      <c r="BW408" s="184"/>
      <c r="BX408" s="184"/>
      <c r="BY408" s="184"/>
      <c r="BZ408" s="184"/>
      <c r="CA408" s="184"/>
      <c r="CB408" s="186"/>
      <c r="CC408" s="184"/>
      <c r="CD408" s="186"/>
      <c r="CE408" s="184"/>
      <c r="CF408" s="184"/>
      <c r="CG408" s="184"/>
      <c r="CH408" s="184"/>
      <c r="CI408" s="186"/>
      <c r="CJ408" s="184"/>
      <c r="CK408" s="184"/>
      <c r="CL408" s="184"/>
      <c r="CM408" s="184"/>
    </row>
    <row r="409" spans="1:91" ht="21" hidden="1">
      <c r="A409" s="120">
        <v>35</v>
      </c>
      <c r="B409" s="220" t="s">
        <v>1122</v>
      </c>
      <c r="C409" s="130" t="s">
        <v>654</v>
      </c>
      <c r="D409" s="184"/>
      <c r="E409" s="184"/>
      <c r="F409" s="184"/>
      <c r="G409" s="184"/>
      <c r="H409" s="184"/>
      <c r="I409" s="184">
        <v>13.6</v>
      </c>
      <c r="J409" s="184"/>
      <c r="K409" s="184">
        <v>5</v>
      </c>
      <c r="L409" s="184"/>
      <c r="M409" s="184">
        <v>3</v>
      </c>
      <c r="N409" s="184"/>
      <c r="O409" s="184"/>
      <c r="P409" s="184">
        <v>2</v>
      </c>
      <c r="Q409" s="184"/>
      <c r="R409" s="184"/>
      <c r="S409" s="184"/>
      <c r="T409" s="184"/>
      <c r="U409" s="184"/>
      <c r="V409" s="184"/>
      <c r="W409" s="184"/>
      <c r="X409" s="184"/>
      <c r="Y409" s="184">
        <v>1</v>
      </c>
      <c r="Z409" s="184"/>
      <c r="AA409" s="184"/>
      <c r="AB409" s="184"/>
      <c r="AC409" s="184"/>
      <c r="AD409" s="184"/>
      <c r="AE409" s="184"/>
      <c r="AF409" s="184">
        <v>1</v>
      </c>
      <c r="AG409" s="184"/>
      <c r="AH409" s="184">
        <v>1</v>
      </c>
      <c r="AI409" s="184"/>
      <c r="AJ409" s="184"/>
      <c r="AK409" s="184"/>
      <c r="AL409" s="184"/>
      <c r="AM409" s="184"/>
      <c r="AN409" s="184"/>
      <c r="AO409" s="184"/>
      <c r="AP409" s="184"/>
      <c r="AQ409" s="184"/>
      <c r="AR409" s="184"/>
      <c r="AS409" s="184"/>
      <c r="AT409" s="184">
        <v>20</v>
      </c>
      <c r="AU409" s="184"/>
      <c r="AV409" s="184"/>
      <c r="AW409" s="184"/>
      <c r="AX409" s="184"/>
      <c r="AY409" s="184"/>
      <c r="AZ409" s="184"/>
      <c r="BA409" s="184"/>
      <c r="BB409" s="184">
        <v>12</v>
      </c>
      <c r="BC409" s="184"/>
      <c r="BD409" s="184">
        <v>2</v>
      </c>
      <c r="BE409" s="184"/>
      <c r="BF409" s="184"/>
      <c r="BG409" s="184"/>
      <c r="BH409" s="184"/>
      <c r="BI409" s="184"/>
      <c r="BJ409" s="184"/>
      <c r="BK409" s="184"/>
      <c r="BL409" s="184"/>
      <c r="BM409" s="184"/>
      <c r="BN409" s="184"/>
      <c r="BO409" s="184"/>
      <c r="BP409" s="184"/>
      <c r="BQ409" s="184">
        <v>1</v>
      </c>
      <c r="BR409" s="184"/>
      <c r="BS409" s="184"/>
      <c r="BT409" s="184"/>
      <c r="BU409" s="184"/>
      <c r="BV409" s="184">
        <v>2</v>
      </c>
      <c r="BW409" s="184"/>
      <c r="BX409" s="184"/>
      <c r="BY409" s="184"/>
      <c r="BZ409" s="184"/>
      <c r="CA409" s="184"/>
      <c r="CB409" s="184"/>
      <c r="CC409" s="184"/>
      <c r="CD409" s="184"/>
      <c r="CE409" s="184"/>
      <c r="CF409" s="184"/>
      <c r="CG409" s="184"/>
      <c r="CH409" s="184"/>
      <c r="CI409" s="184"/>
      <c r="CJ409" s="184"/>
      <c r="CK409" s="184"/>
      <c r="CL409" s="184"/>
      <c r="CM409" s="184"/>
    </row>
    <row r="410" spans="1:91" ht="21" hidden="1">
      <c r="A410" s="120">
        <v>35</v>
      </c>
      <c r="B410" s="220" t="s">
        <v>1123</v>
      </c>
      <c r="C410" s="130" t="s">
        <v>655</v>
      </c>
      <c r="D410" s="184"/>
      <c r="E410" s="184"/>
      <c r="F410" s="184"/>
      <c r="G410" s="184"/>
      <c r="H410" s="184"/>
      <c r="I410" s="184"/>
      <c r="J410" s="184"/>
      <c r="K410" s="184">
        <v>1</v>
      </c>
      <c r="L410" s="184"/>
      <c r="M410" s="184"/>
      <c r="N410" s="184"/>
      <c r="O410" s="184"/>
      <c r="P410" s="184">
        <v>2</v>
      </c>
      <c r="Q410" s="184"/>
      <c r="R410" s="184"/>
      <c r="S410" s="184"/>
      <c r="T410" s="184"/>
      <c r="U410" s="184"/>
      <c r="V410" s="184"/>
      <c r="W410" s="184"/>
      <c r="X410" s="184"/>
      <c r="Y410" s="184"/>
      <c r="Z410" s="184"/>
      <c r="AA410" s="184"/>
      <c r="AB410" s="184"/>
      <c r="AC410" s="184"/>
      <c r="AD410" s="184"/>
      <c r="AE410" s="184"/>
      <c r="AF410" s="184"/>
      <c r="AG410" s="184"/>
      <c r="AH410" s="184"/>
      <c r="AI410" s="184"/>
      <c r="AJ410" s="184"/>
      <c r="AK410" s="184"/>
      <c r="AL410" s="184"/>
      <c r="AM410" s="184"/>
      <c r="AN410" s="184"/>
      <c r="AO410" s="184"/>
      <c r="AP410" s="184">
        <v>2</v>
      </c>
      <c r="AQ410" s="184"/>
      <c r="AR410" s="184"/>
      <c r="AS410" s="184"/>
      <c r="AT410" s="184">
        <v>2</v>
      </c>
      <c r="AU410" s="184"/>
      <c r="AV410" s="184"/>
      <c r="AW410" s="184">
        <v>1</v>
      </c>
      <c r="AX410" s="184"/>
      <c r="AY410" s="184"/>
      <c r="AZ410" s="184"/>
      <c r="BA410" s="184"/>
      <c r="BB410" s="184"/>
      <c r="BC410" s="184"/>
      <c r="BD410" s="184"/>
      <c r="BE410" s="184"/>
      <c r="BF410" s="184"/>
      <c r="BG410" s="184"/>
      <c r="BH410" s="184"/>
      <c r="BI410" s="184"/>
      <c r="BJ410" s="184"/>
      <c r="BK410" s="184"/>
      <c r="BL410" s="184"/>
      <c r="BM410" s="184"/>
      <c r="BN410" s="184"/>
      <c r="BO410" s="184"/>
      <c r="BP410" s="184"/>
      <c r="BQ410" s="184"/>
      <c r="BR410" s="184"/>
      <c r="BS410" s="184"/>
      <c r="BT410" s="184"/>
      <c r="BU410" s="184"/>
      <c r="BV410" s="184">
        <v>2</v>
      </c>
      <c r="BW410" s="184"/>
      <c r="BX410" s="184"/>
      <c r="BY410" s="184"/>
      <c r="BZ410" s="184">
        <v>1</v>
      </c>
      <c r="CA410" s="184"/>
      <c r="CB410" s="184"/>
      <c r="CC410" s="184"/>
      <c r="CD410" s="184">
        <v>1</v>
      </c>
      <c r="CE410" s="184"/>
      <c r="CF410" s="184"/>
      <c r="CG410" s="184"/>
      <c r="CH410" s="184"/>
      <c r="CI410" s="184"/>
      <c r="CJ410" s="184"/>
      <c r="CK410" s="184"/>
      <c r="CL410" s="184"/>
      <c r="CM410" s="184"/>
    </row>
    <row r="411" spans="1:91" ht="21" hidden="1">
      <c r="A411" s="120">
        <v>35</v>
      </c>
      <c r="B411" s="220" t="s">
        <v>1124</v>
      </c>
      <c r="C411" s="130" t="s">
        <v>656</v>
      </c>
      <c r="D411" s="184"/>
      <c r="E411" s="184"/>
      <c r="F411" s="184"/>
      <c r="G411" s="184"/>
      <c r="H411" s="184"/>
      <c r="I411" s="184">
        <v>3</v>
      </c>
      <c r="J411" s="184"/>
      <c r="K411" s="184"/>
      <c r="L411" s="184"/>
      <c r="M411" s="184"/>
      <c r="N411" s="184"/>
      <c r="O411" s="184"/>
      <c r="P411" s="184"/>
      <c r="Q411" s="184"/>
      <c r="R411" s="184"/>
      <c r="S411" s="184"/>
      <c r="T411" s="184"/>
      <c r="U411" s="184"/>
      <c r="V411" s="184"/>
      <c r="W411" s="184"/>
      <c r="X411" s="184"/>
      <c r="Y411" s="184"/>
      <c r="Z411" s="184"/>
      <c r="AA411" s="184"/>
      <c r="AB411" s="184"/>
      <c r="AC411" s="184">
        <v>4</v>
      </c>
      <c r="AD411" s="184"/>
      <c r="AE411" s="184"/>
      <c r="AF411" s="184"/>
      <c r="AG411" s="184">
        <v>1</v>
      </c>
      <c r="AH411" s="184"/>
      <c r="AI411" s="184"/>
      <c r="AJ411" s="184"/>
      <c r="AK411" s="184"/>
      <c r="AL411" s="184"/>
      <c r="AM411" s="184"/>
      <c r="AN411" s="184"/>
      <c r="AO411" s="184"/>
      <c r="AP411" s="184"/>
      <c r="AQ411" s="184"/>
      <c r="AR411" s="184"/>
      <c r="AS411" s="184"/>
      <c r="AT411" s="184"/>
      <c r="AU411" s="184"/>
      <c r="AV411" s="184"/>
      <c r="AW411" s="184"/>
      <c r="AX411" s="184"/>
      <c r="AY411" s="184"/>
      <c r="AZ411" s="184"/>
      <c r="BA411" s="184"/>
      <c r="BB411" s="184">
        <v>16</v>
      </c>
      <c r="BC411" s="184"/>
      <c r="BD411" s="184"/>
      <c r="BE411" s="184"/>
      <c r="BF411" s="184"/>
      <c r="BG411" s="184"/>
      <c r="BH411" s="184"/>
      <c r="BI411" s="184"/>
      <c r="BJ411" s="184"/>
      <c r="BK411" s="184"/>
      <c r="BL411" s="184"/>
      <c r="BM411" s="184"/>
      <c r="BN411" s="184"/>
      <c r="BO411" s="184"/>
      <c r="BP411" s="184"/>
      <c r="BQ411" s="184"/>
      <c r="BR411" s="184"/>
      <c r="BS411" s="184"/>
      <c r="BT411" s="184"/>
      <c r="BU411" s="184"/>
      <c r="BV411" s="184"/>
      <c r="BW411" s="184"/>
      <c r="BX411" s="184"/>
      <c r="BY411" s="184"/>
      <c r="BZ411" s="184"/>
      <c r="CA411" s="184"/>
      <c r="CB411" s="184"/>
      <c r="CC411" s="184"/>
      <c r="CD411" s="184"/>
      <c r="CE411" s="184"/>
      <c r="CF411" s="184"/>
      <c r="CG411" s="184"/>
      <c r="CH411" s="184"/>
      <c r="CI411" s="184"/>
      <c r="CJ411" s="184"/>
      <c r="CK411" s="184"/>
      <c r="CL411" s="184"/>
      <c r="CM411" s="184"/>
    </row>
    <row r="412" spans="1:91" ht="21" hidden="1">
      <c r="A412" s="120">
        <v>35</v>
      </c>
      <c r="B412" s="220" t="s">
        <v>1125</v>
      </c>
      <c r="C412" s="130" t="s">
        <v>657</v>
      </c>
      <c r="D412" s="184"/>
      <c r="E412" s="184"/>
      <c r="F412" s="184"/>
      <c r="G412" s="184"/>
      <c r="H412" s="184"/>
      <c r="I412" s="184">
        <v>1</v>
      </c>
      <c r="J412" s="184"/>
      <c r="K412" s="184"/>
      <c r="L412" s="184"/>
      <c r="M412" s="184">
        <v>1</v>
      </c>
      <c r="N412" s="184"/>
      <c r="O412" s="184"/>
      <c r="P412" s="184"/>
      <c r="Q412" s="184"/>
      <c r="R412" s="184"/>
      <c r="S412" s="184"/>
      <c r="T412" s="184"/>
      <c r="U412" s="184"/>
      <c r="V412" s="184"/>
      <c r="W412" s="184"/>
      <c r="X412" s="184"/>
      <c r="Y412" s="184"/>
      <c r="Z412" s="184"/>
      <c r="AA412" s="184"/>
      <c r="AB412" s="184"/>
      <c r="AC412" s="184"/>
      <c r="AD412" s="184"/>
      <c r="AE412" s="184"/>
      <c r="AF412" s="184"/>
      <c r="AG412" s="184">
        <v>1</v>
      </c>
      <c r="AH412" s="184">
        <v>1</v>
      </c>
      <c r="AI412" s="184"/>
      <c r="AJ412" s="184"/>
      <c r="AK412" s="184"/>
      <c r="AL412" s="184"/>
      <c r="AM412" s="184"/>
      <c r="AN412" s="184"/>
      <c r="AO412" s="184"/>
      <c r="AP412" s="184"/>
      <c r="AQ412" s="184"/>
      <c r="AR412" s="184"/>
      <c r="AS412" s="184"/>
      <c r="AT412" s="184"/>
      <c r="AU412" s="184"/>
      <c r="AV412" s="184"/>
      <c r="AW412" s="184">
        <v>1</v>
      </c>
      <c r="AX412" s="184"/>
      <c r="AY412" s="184"/>
      <c r="AZ412" s="184"/>
      <c r="BA412" s="184"/>
      <c r="BB412" s="184">
        <v>3</v>
      </c>
      <c r="BC412" s="184"/>
      <c r="BD412" s="184"/>
      <c r="BE412" s="184"/>
      <c r="BF412" s="184"/>
      <c r="BG412" s="184"/>
      <c r="BH412" s="184"/>
      <c r="BI412" s="184"/>
      <c r="BJ412" s="184"/>
      <c r="BK412" s="184"/>
      <c r="BL412" s="184"/>
      <c r="BM412" s="184"/>
      <c r="BN412" s="184"/>
      <c r="BO412" s="184"/>
      <c r="BP412" s="184"/>
      <c r="BQ412" s="184"/>
      <c r="BR412" s="184"/>
      <c r="BS412" s="184"/>
      <c r="BT412" s="184"/>
      <c r="BU412" s="184"/>
      <c r="BV412" s="184"/>
      <c r="BW412" s="184"/>
      <c r="BX412" s="184"/>
      <c r="BY412" s="184"/>
      <c r="BZ412" s="184"/>
      <c r="CA412" s="184"/>
      <c r="CB412" s="184"/>
      <c r="CC412" s="184"/>
      <c r="CD412" s="184"/>
      <c r="CE412" s="184"/>
      <c r="CF412" s="184"/>
      <c r="CG412" s="184"/>
      <c r="CH412" s="184"/>
      <c r="CI412" s="184"/>
      <c r="CJ412" s="184"/>
      <c r="CK412" s="184"/>
      <c r="CL412" s="184"/>
      <c r="CM412" s="184"/>
    </row>
    <row r="413" spans="1:91" ht="21" hidden="1">
      <c r="A413" s="120">
        <v>35</v>
      </c>
      <c r="B413" s="220" t="s">
        <v>1126</v>
      </c>
      <c r="C413" s="130" t="s">
        <v>658</v>
      </c>
      <c r="D413" s="184"/>
      <c r="E413" s="184"/>
      <c r="F413" s="184"/>
      <c r="G413" s="184"/>
      <c r="H413" s="184"/>
      <c r="I413" s="184">
        <v>1</v>
      </c>
      <c r="J413" s="184"/>
      <c r="K413" s="184"/>
      <c r="L413" s="184"/>
      <c r="M413" s="184"/>
      <c r="N413" s="184"/>
      <c r="O413" s="184"/>
      <c r="P413" s="184"/>
      <c r="Q413" s="184"/>
      <c r="R413" s="184"/>
      <c r="S413" s="184"/>
      <c r="T413" s="184"/>
      <c r="U413" s="184"/>
      <c r="V413" s="184"/>
      <c r="W413" s="184"/>
      <c r="X413" s="184"/>
      <c r="Y413" s="184"/>
      <c r="Z413" s="184"/>
      <c r="AA413" s="184"/>
      <c r="AB413" s="184"/>
      <c r="AC413" s="184">
        <v>1</v>
      </c>
      <c r="AD413" s="184"/>
      <c r="AE413" s="184"/>
      <c r="AF413" s="184"/>
      <c r="AG413" s="184">
        <v>1</v>
      </c>
      <c r="AH413" s="184"/>
      <c r="AI413" s="184"/>
      <c r="AJ413" s="184"/>
      <c r="AK413" s="184"/>
      <c r="AL413" s="184"/>
      <c r="AM413" s="184"/>
      <c r="AN413" s="184"/>
      <c r="AO413" s="184"/>
      <c r="AP413" s="184"/>
      <c r="AQ413" s="184"/>
      <c r="AR413" s="184"/>
      <c r="AS413" s="184"/>
      <c r="AT413" s="184"/>
      <c r="AU413" s="184"/>
      <c r="AV413" s="184"/>
      <c r="AW413" s="184"/>
      <c r="AX413" s="184"/>
      <c r="AY413" s="184"/>
      <c r="AZ413" s="184"/>
      <c r="BA413" s="184"/>
      <c r="BB413" s="184">
        <v>2</v>
      </c>
      <c r="BC413" s="184"/>
      <c r="BD413" s="184"/>
      <c r="BE413" s="184"/>
      <c r="BF413" s="184"/>
      <c r="BG413" s="184"/>
      <c r="BH413" s="184"/>
      <c r="BI413" s="184"/>
      <c r="BJ413" s="184"/>
      <c r="BK413" s="184"/>
      <c r="BL413" s="184"/>
      <c r="BM413" s="184"/>
      <c r="BN413" s="184"/>
      <c r="BO413" s="184"/>
      <c r="BP413" s="184"/>
      <c r="BQ413" s="184"/>
      <c r="BR413" s="184"/>
      <c r="BS413" s="184"/>
      <c r="BT413" s="184"/>
      <c r="BU413" s="184"/>
      <c r="BV413" s="184"/>
      <c r="BW413" s="184"/>
      <c r="BX413" s="184"/>
      <c r="BY413" s="184"/>
      <c r="BZ413" s="184"/>
      <c r="CA413" s="184"/>
      <c r="CB413" s="184"/>
      <c r="CC413" s="184"/>
      <c r="CD413" s="184"/>
      <c r="CE413" s="184"/>
      <c r="CF413" s="184"/>
      <c r="CG413" s="184"/>
      <c r="CH413" s="184"/>
      <c r="CI413" s="184"/>
      <c r="CJ413" s="184"/>
      <c r="CK413" s="184"/>
      <c r="CL413" s="184"/>
      <c r="CM413" s="184"/>
    </row>
    <row r="414" spans="1:91" ht="21" hidden="1">
      <c r="A414" s="120">
        <v>35</v>
      </c>
      <c r="B414" s="220" t="s">
        <v>1127</v>
      </c>
      <c r="C414" s="130" t="s">
        <v>659</v>
      </c>
      <c r="D414" s="184"/>
      <c r="E414" s="184"/>
      <c r="F414" s="184"/>
      <c r="G414" s="184"/>
      <c r="H414" s="184"/>
      <c r="I414" s="184"/>
      <c r="J414" s="184"/>
      <c r="K414" s="184"/>
      <c r="L414" s="184"/>
      <c r="M414" s="184"/>
      <c r="N414" s="184"/>
      <c r="O414" s="184"/>
      <c r="P414" s="184"/>
      <c r="Q414" s="184"/>
      <c r="R414" s="184"/>
      <c r="S414" s="184"/>
      <c r="T414" s="184"/>
      <c r="U414" s="184"/>
      <c r="V414" s="184"/>
      <c r="W414" s="184"/>
      <c r="X414" s="184"/>
      <c r="Y414" s="184"/>
      <c r="Z414" s="184"/>
      <c r="AA414" s="184"/>
      <c r="AB414" s="184"/>
      <c r="AC414" s="184"/>
      <c r="AD414" s="184"/>
      <c r="AE414" s="184"/>
      <c r="AF414" s="184"/>
      <c r="AG414" s="184"/>
      <c r="AH414" s="184"/>
      <c r="AI414" s="184"/>
      <c r="AJ414" s="184"/>
      <c r="AK414" s="184"/>
      <c r="AL414" s="184"/>
      <c r="AM414" s="184"/>
      <c r="AN414" s="184"/>
      <c r="AO414" s="184"/>
      <c r="AP414" s="184"/>
      <c r="AQ414" s="184"/>
      <c r="AR414" s="184"/>
      <c r="AS414" s="184"/>
      <c r="AT414" s="184"/>
      <c r="AU414" s="184"/>
      <c r="AV414" s="184"/>
      <c r="AW414" s="184"/>
      <c r="AX414" s="184"/>
      <c r="AY414" s="184"/>
      <c r="AZ414" s="184"/>
      <c r="BA414" s="184"/>
      <c r="BB414" s="184">
        <v>2</v>
      </c>
      <c r="BC414" s="184"/>
      <c r="BD414" s="184"/>
      <c r="BE414" s="184"/>
      <c r="BF414" s="184"/>
      <c r="BG414" s="184"/>
      <c r="BH414" s="184"/>
      <c r="BI414" s="184"/>
      <c r="BJ414" s="184"/>
      <c r="BK414" s="184"/>
      <c r="BL414" s="184"/>
      <c r="BM414" s="184"/>
      <c r="BN414" s="184"/>
      <c r="BO414" s="184"/>
      <c r="BP414" s="184"/>
      <c r="BQ414" s="184"/>
      <c r="BR414" s="184"/>
      <c r="BS414" s="184"/>
      <c r="BT414" s="184"/>
      <c r="BU414" s="184"/>
      <c r="BV414" s="184"/>
      <c r="BW414" s="184"/>
      <c r="BX414" s="184"/>
      <c r="BY414" s="184"/>
      <c r="BZ414" s="184"/>
      <c r="CA414" s="184"/>
      <c r="CB414" s="184"/>
      <c r="CC414" s="184"/>
      <c r="CD414" s="184"/>
      <c r="CE414" s="184"/>
      <c r="CF414" s="184"/>
      <c r="CG414" s="184"/>
      <c r="CH414" s="184"/>
      <c r="CI414" s="184"/>
      <c r="CJ414" s="184"/>
      <c r="CK414" s="184"/>
      <c r="CL414" s="184"/>
      <c r="CM414" s="184"/>
    </row>
    <row r="415" spans="1:91" ht="21" hidden="1">
      <c r="A415" s="120">
        <v>35</v>
      </c>
      <c r="B415" s="220" t="s">
        <v>1128</v>
      </c>
      <c r="C415" s="130" t="s">
        <v>660</v>
      </c>
      <c r="D415" s="184">
        <v>445000</v>
      </c>
      <c r="E415" s="184"/>
      <c r="F415" s="184">
        <v>5</v>
      </c>
      <c r="G415" s="184"/>
      <c r="H415" s="184"/>
      <c r="I415" s="184">
        <v>19073</v>
      </c>
      <c r="J415" s="184"/>
      <c r="K415" s="184">
        <v>5</v>
      </c>
      <c r="L415" s="184"/>
      <c r="M415" s="184">
        <v>6</v>
      </c>
      <c r="N415" s="184"/>
      <c r="O415" s="184"/>
      <c r="P415" s="184">
        <v>2</v>
      </c>
      <c r="Q415" s="184"/>
      <c r="R415" s="184"/>
      <c r="S415" s="184"/>
      <c r="T415" s="184"/>
      <c r="U415" s="184"/>
      <c r="V415" s="184"/>
      <c r="W415" s="184"/>
      <c r="X415" s="184">
        <v>271922.90000000002</v>
      </c>
      <c r="Y415" s="184">
        <v>10</v>
      </c>
      <c r="Z415" s="184"/>
      <c r="AA415" s="184"/>
      <c r="AB415" s="184"/>
      <c r="AC415" s="184">
        <v>31</v>
      </c>
      <c r="AD415" s="184"/>
      <c r="AE415" s="184"/>
      <c r="AF415" s="184">
        <v>3</v>
      </c>
      <c r="AG415" s="184"/>
      <c r="AH415" s="184">
        <v>9</v>
      </c>
      <c r="AI415" s="184">
        <v>5</v>
      </c>
      <c r="AJ415" s="184"/>
      <c r="AK415" s="184"/>
      <c r="AL415" s="184"/>
      <c r="AM415" s="184"/>
      <c r="AN415" s="184"/>
      <c r="AO415" s="184"/>
      <c r="AP415" s="184"/>
      <c r="AQ415" s="184"/>
      <c r="AR415" s="184"/>
      <c r="AS415" s="184"/>
      <c r="AT415" s="184">
        <v>34</v>
      </c>
      <c r="AU415" s="184"/>
      <c r="AV415" s="184">
        <v>163</v>
      </c>
      <c r="AW415" s="184"/>
      <c r="AX415" s="184"/>
      <c r="AY415" s="184">
        <v>21</v>
      </c>
      <c r="AZ415" s="184"/>
      <c r="BA415" s="184"/>
      <c r="BB415" s="184">
        <v>52</v>
      </c>
      <c r="BC415" s="184"/>
      <c r="BD415" s="184">
        <v>21</v>
      </c>
      <c r="BE415" s="184"/>
      <c r="BF415" s="184"/>
      <c r="BG415" s="184"/>
      <c r="BH415" s="184"/>
      <c r="BI415" s="184"/>
      <c r="BJ415" s="184"/>
      <c r="BK415" s="184">
        <v>39950.94</v>
      </c>
      <c r="BL415" s="184">
        <v>2</v>
      </c>
      <c r="BM415" s="184"/>
      <c r="BN415" s="184"/>
      <c r="BO415" s="184"/>
      <c r="BP415" s="184"/>
      <c r="BQ415" s="184"/>
      <c r="BR415" s="184"/>
      <c r="BS415" s="186"/>
      <c r="BT415" s="184"/>
      <c r="BU415" s="184"/>
      <c r="BV415" s="186">
        <v>13</v>
      </c>
      <c r="BW415" s="184"/>
      <c r="BX415" s="184"/>
      <c r="BY415" s="184"/>
      <c r="BZ415" s="184"/>
      <c r="CA415" s="184"/>
      <c r="CB415" s="186"/>
      <c r="CC415" s="184"/>
      <c r="CD415" s="184"/>
      <c r="CE415" s="186"/>
      <c r="CF415" s="184">
        <v>2</v>
      </c>
      <c r="CG415" s="184"/>
      <c r="CH415" s="184"/>
      <c r="CI415" s="184"/>
      <c r="CJ415" s="184"/>
      <c r="CK415" s="186"/>
      <c r="CL415" s="184"/>
      <c r="CM415" s="184"/>
    </row>
    <row r="416" spans="1:91" ht="21" hidden="1">
      <c r="A416" s="120">
        <v>35</v>
      </c>
      <c r="B416" s="220" t="s">
        <v>1129</v>
      </c>
      <c r="C416" s="130" t="s">
        <v>661</v>
      </c>
      <c r="D416" s="184"/>
      <c r="E416" s="184"/>
      <c r="F416" s="184"/>
      <c r="G416" s="184"/>
      <c r="H416" s="184"/>
      <c r="I416" s="184">
        <v>26</v>
      </c>
      <c r="J416" s="184"/>
      <c r="K416" s="184">
        <v>6</v>
      </c>
      <c r="L416" s="184"/>
      <c r="M416" s="184">
        <v>0</v>
      </c>
      <c r="N416" s="184"/>
      <c r="O416" s="184"/>
      <c r="P416" s="184"/>
      <c r="Q416" s="184"/>
      <c r="R416" s="184"/>
      <c r="S416" s="184"/>
      <c r="T416" s="184"/>
      <c r="U416" s="184"/>
      <c r="V416" s="184"/>
      <c r="W416" s="184"/>
      <c r="X416" s="184"/>
      <c r="Y416" s="184"/>
      <c r="Z416" s="184"/>
      <c r="AA416" s="184"/>
      <c r="AB416" s="184"/>
      <c r="AC416" s="184">
        <v>1</v>
      </c>
      <c r="AD416" s="184"/>
      <c r="AE416" s="184"/>
      <c r="AF416" s="184">
        <v>8</v>
      </c>
      <c r="AG416" s="184">
        <v>1</v>
      </c>
      <c r="AH416" s="184">
        <v>8</v>
      </c>
      <c r="AI416" s="184">
        <v>4</v>
      </c>
      <c r="AJ416" s="184"/>
      <c r="AK416" s="184"/>
      <c r="AL416" s="184"/>
      <c r="AM416" s="184"/>
      <c r="AN416" s="184"/>
      <c r="AO416" s="184"/>
      <c r="AP416" s="184"/>
      <c r="AQ416" s="184"/>
      <c r="AR416" s="184"/>
      <c r="AS416" s="184"/>
      <c r="AT416" s="184">
        <v>2</v>
      </c>
      <c r="AU416" s="184"/>
      <c r="AV416" s="184"/>
      <c r="AW416" s="184"/>
      <c r="AX416" s="184"/>
      <c r="AY416" s="184"/>
      <c r="AZ416" s="184"/>
      <c r="BA416" s="184"/>
      <c r="BB416" s="184">
        <v>25</v>
      </c>
      <c r="BC416" s="184"/>
      <c r="BD416" s="184"/>
      <c r="BE416" s="184"/>
      <c r="BF416" s="184"/>
      <c r="BG416" s="184"/>
      <c r="BH416" s="184"/>
      <c r="BI416" s="184"/>
      <c r="BJ416" s="184"/>
      <c r="BK416" s="184"/>
      <c r="BL416" s="184"/>
      <c r="BM416" s="184"/>
      <c r="BN416" s="184"/>
      <c r="BO416" s="184"/>
      <c r="BP416" s="184"/>
      <c r="BQ416" s="184"/>
      <c r="BR416" s="184"/>
      <c r="BS416" s="184"/>
      <c r="BT416" s="184"/>
      <c r="BU416" s="184"/>
      <c r="BV416" s="184">
        <v>4</v>
      </c>
      <c r="BW416" s="184"/>
      <c r="BX416" s="184">
        <v>7</v>
      </c>
      <c r="BY416" s="184"/>
      <c r="BZ416" s="184"/>
      <c r="CA416" s="184"/>
      <c r="CB416" s="184"/>
      <c r="CC416" s="184"/>
      <c r="CD416" s="184"/>
      <c r="CE416" s="184"/>
      <c r="CF416" s="184"/>
      <c r="CG416" s="184"/>
      <c r="CH416" s="184"/>
      <c r="CI416" s="184"/>
      <c r="CJ416" s="184"/>
      <c r="CK416" s="184"/>
      <c r="CL416" s="184"/>
      <c r="CM416" s="184"/>
    </row>
    <row r="417" spans="1:91" ht="21" hidden="1">
      <c r="A417" s="120">
        <v>35</v>
      </c>
      <c r="B417" s="220" t="s">
        <v>1130</v>
      </c>
      <c r="C417" s="130" t="s">
        <v>662</v>
      </c>
      <c r="D417" s="184"/>
      <c r="E417" s="184"/>
      <c r="F417" s="184"/>
      <c r="G417" s="184"/>
      <c r="H417" s="184"/>
      <c r="I417" s="184">
        <v>8</v>
      </c>
      <c r="J417" s="184"/>
      <c r="K417" s="184"/>
      <c r="L417" s="184"/>
      <c r="M417" s="184"/>
      <c r="N417" s="184"/>
      <c r="O417" s="184"/>
      <c r="P417" s="184"/>
      <c r="Q417" s="184"/>
      <c r="R417" s="184"/>
      <c r="S417" s="184"/>
      <c r="T417" s="184"/>
      <c r="U417" s="184"/>
      <c r="V417" s="184"/>
      <c r="W417" s="184"/>
      <c r="X417" s="184"/>
      <c r="Y417" s="184">
        <v>2</v>
      </c>
      <c r="Z417" s="184"/>
      <c r="AA417" s="184"/>
      <c r="AB417" s="184"/>
      <c r="AC417" s="184">
        <v>1</v>
      </c>
      <c r="AD417" s="184"/>
      <c r="AE417" s="184"/>
      <c r="AF417" s="184"/>
      <c r="AG417" s="184"/>
      <c r="AH417" s="184"/>
      <c r="AI417" s="184">
        <v>1</v>
      </c>
      <c r="AJ417" s="184"/>
      <c r="AK417" s="184"/>
      <c r="AL417" s="184"/>
      <c r="AM417" s="184">
        <v>2</v>
      </c>
      <c r="AN417" s="184"/>
      <c r="AO417" s="184"/>
      <c r="AP417" s="184"/>
      <c r="AQ417" s="184"/>
      <c r="AR417" s="184"/>
      <c r="AS417" s="184"/>
      <c r="AT417" s="184"/>
      <c r="AU417" s="184"/>
      <c r="AV417" s="184"/>
      <c r="AW417" s="184"/>
      <c r="AX417" s="184"/>
      <c r="AY417" s="184"/>
      <c r="AZ417" s="184"/>
      <c r="BA417" s="184"/>
      <c r="BB417" s="184">
        <v>12</v>
      </c>
      <c r="BC417" s="184"/>
      <c r="BD417" s="184">
        <v>5</v>
      </c>
      <c r="BE417" s="184"/>
      <c r="BF417" s="184"/>
      <c r="BG417" s="184"/>
      <c r="BH417" s="184"/>
      <c r="BI417" s="184"/>
      <c r="BJ417" s="184"/>
      <c r="BK417" s="184"/>
      <c r="BL417" s="184"/>
      <c r="BM417" s="184"/>
      <c r="BN417" s="184"/>
      <c r="BO417" s="184"/>
      <c r="BP417" s="184"/>
      <c r="BQ417" s="184">
        <v>2</v>
      </c>
      <c r="BR417" s="184"/>
      <c r="BS417" s="184"/>
      <c r="BT417" s="184"/>
      <c r="BU417" s="184"/>
      <c r="BV417" s="184">
        <v>2</v>
      </c>
      <c r="BW417" s="184"/>
      <c r="BX417" s="184"/>
      <c r="BY417" s="184"/>
      <c r="BZ417" s="184"/>
      <c r="CA417" s="184"/>
      <c r="CB417" s="184"/>
      <c r="CC417" s="184"/>
      <c r="CD417" s="184"/>
      <c r="CE417" s="184"/>
      <c r="CF417" s="184"/>
      <c r="CG417" s="184"/>
      <c r="CH417" s="184"/>
      <c r="CI417" s="184"/>
      <c r="CJ417" s="184"/>
      <c r="CK417" s="184"/>
      <c r="CL417" s="184"/>
      <c r="CM417" s="184"/>
    </row>
    <row r="418" spans="1:91" ht="21" hidden="1">
      <c r="A418" s="120">
        <v>35</v>
      </c>
      <c r="B418" s="220" t="s">
        <v>1131</v>
      </c>
      <c r="C418" s="130" t="s">
        <v>663</v>
      </c>
      <c r="D418" s="184"/>
      <c r="E418" s="184"/>
      <c r="F418" s="184"/>
      <c r="G418" s="184"/>
      <c r="H418" s="184"/>
      <c r="I418" s="184">
        <v>1</v>
      </c>
      <c r="J418" s="184"/>
      <c r="K418" s="184"/>
      <c r="L418" s="184"/>
      <c r="M418" s="184"/>
      <c r="N418" s="184"/>
      <c r="O418" s="184"/>
      <c r="P418" s="184"/>
      <c r="Q418" s="184"/>
      <c r="R418" s="184"/>
      <c r="S418" s="184"/>
      <c r="T418" s="184"/>
      <c r="U418" s="184"/>
      <c r="V418" s="184"/>
      <c r="W418" s="184"/>
      <c r="X418" s="184"/>
      <c r="Y418" s="184"/>
      <c r="Z418" s="184"/>
      <c r="AA418" s="184"/>
      <c r="AB418" s="184"/>
      <c r="AC418" s="184"/>
      <c r="AD418" s="184"/>
      <c r="AE418" s="184"/>
      <c r="AF418" s="184"/>
      <c r="AG418" s="184">
        <v>1</v>
      </c>
      <c r="AH418" s="184"/>
      <c r="AI418" s="184"/>
      <c r="AJ418" s="184"/>
      <c r="AK418" s="184"/>
      <c r="AL418" s="184"/>
      <c r="AM418" s="184"/>
      <c r="AN418" s="184"/>
      <c r="AO418" s="184"/>
      <c r="AP418" s="184"/>
      <c r="AQ418" s="184"/>
      <c r="AR418" s="184"/>
      <c r="AS418" s="184"/>
      <c r="AT418" s="184"/>
      <c r="AU418" s="184"/>
      <c r="AV418" s="184"/>
      <c r="AW418" s="184"/>
      <c r="AX418" s="184"/>
      <c r="AY418" s="184"/>
      <c r="AZ418" s="184"/>
      <c r="BA418" s="184"/>
      <c r="BB418" s="184">
        <v>2</v>
      </c>
      <c r="BC418" s="184"/>
      <c r="BD418" s="184"/>
      <c r="BE418" s="184"/>
      <c r="BF418" s="184"/>
      <c r="BG418" s="184"/>
      <c r="BH418" s="184"/>
      <c r="BI418" s="184"/>
      <c r="BJ418" s="184"/>
      <c r="BK418" s="184"/>
      <c r="BL418" s="184"/>
      <c r="BM418" s="184"/>
      <c r="BN418" s="184"/>
      <c r="BO418" s="184"/>
      <c r="BP418" s="184"/>
      <c r="BQ418" s="184"/>
      <c r="BR418" s="184"/>
      <c r="BS418" s="184"/>
      <c r="BT418" s="184"/>
      <c r="BU418" s="184"/>
      <c r="BV418" s="184"/>
      <c r="BW418" s="184"/>
      <c r="BX418" s="184"/>
      <c r="BY418" s="184"/>
      <c r="BZ418" s="184"/>
      <c r="CA418" s="184"/>
      <c r="CB418" s="184"/>
      <c r="CC418" s="184"/>
      <c r="CD418" s="184"/>
      <c r="CE418" s="184"/>
      <c r="CF418" s="184"/>
      <c r="CG418" s="184"/>
      <c r="CH418" s="184"/>
      <c r="CI418" s="184"/>
      <c r="CJ418" s="184"/>
      <c r="CK418" s="184"/>
      <c r="CL418" s="184"/>
      <c r="CM418" s="184"/>
    </row>
    <row r="419" spans="1:91" ht="21" hidden="1">
      <c r="A419" s="120">
        <v>35</v>
      </c>
      <c r="B419" s="220" t="s">
        <v>1132</v>
      </c>
      <c r="C419" s="130" t="s">
        <v>664</v>
      </c>
      <c r="D419" s="184"/>
      <c r="E419" s="184"/>
      <c r="F419" s="184">
        <v>26</v>
      </c>
      <c r="G419" s="184"/>
      <c r="H419" s="184"/>
      <c r="I419" s="184">
        <v>1760595.45</v>
      </c>
      <c r="J419" s="184"/>
      <c r="K419" s="184">
        <v>46683.22</v>
      </c>
      <c r="L419" s="184"/>
      <c r="M419" s="184">
        <v>14722.53</v>
      </c>
      <c r="N419" s="184"/>
      <c r="O419" s="184"/>
      <c r="P419" s="184">
        <v>31</v>
      </c>
      <c r="Q419" s="184"/>
      <c r="R419" s="184"/>
      <c r="S419" s="184"/>
      <c r="T419" s="184">
        <v>7</v>
      </c>
      <c r="U419" s="184"/>
      <c r="V419" s="184"/>
      <c r="W419" s="184"/>
      <c r="X419" s="184">
        <v>183</v>
      </c>
      <c r="Y419" s="184">
        <v>4233.3999999999996</v>
      </c>
      <c r="Z419" s="184"/>
      <c r="AA419" s="184"/>
      <c r="AB419" s="184"/>
      <c r="AC419" s="184">
        <v>44</v>
      </c>
      <c r="AD419" s="184">
        <v>73133</v>
      </c>
      <c r="AE419" s="184"/>
      <c r="AF419" s="184">
        <v>123615.33</v>
      </c>
      <c r="AG419" s="184">
        <v>10125.58</v>
      </c>
      <c r="AH419" s="184">
        <v>22</v>
      </c>
      <c r="AI419" s="184">
        <v>67450.720000000001</v>
      </c>
      <c r="AJ419" s="184"/>
      <c r="AK419" s="184"/>
      <c r="AL419" s="184"/>
      <c r="AM419" s="184">
        <v>17</v>
      </c>
      <c r="AN419" s="184">
        <v>31</v>
      </c>
      <c r="AO419" s="184">
        <v>13863.08</v>
      </c>
      <c r="AP419" s="184">
        <v>31248.68</v>
      </c>
      <c r="AQ419" s="184"/>
      <c r="AR419" s="184"/>
      <c r="AS419" s="184"/>
      <c r="AT419" s="184">
        <v>14395.58</v>
      </c>
      <c r="AU419" s="184"/>
      <c r="AV419" s="184">
        <v>1172.99</v>
      </c>
      <c r="AW419" s="184">
        <v>15</v>
      </c>
      <c r="AX419" s="184"/>
      <c r="AY419" s="184"/>
      <c r="AZ419" s="184">
        <v>17</v>
      </c>
      <c r="BA419" s="184">
        <v>17554</v>
      </c>
      <c r="BB419" s="184">
        <v>157144.37</v>
      </c>
      <c r="BC419" s="184">
        <v>48</v>
      </c>
      <c r="BD419" s="184">
        <v>128920.74</v>
      </c>
      <c r="BE419" s="184"/>
      <c r="BF419" s="184"/>
      <c r="BG419" s="184"/>
      <c r="BH419" s="184"/>
      <c r="BI419" s="184"/>
      <c r="BJ419" s="184"/>
      <c r="BK419" s="184">
        <v>17361.669999999998</v>
      </c>
      <c r="BL419" s="184">
        <v>59</v>
      </c>
      <c r="BM419" s="184"/>
      <c r="BN419" s="184"/>
      <c r="BO419" s="184"/>
      <c r="BP419" s="184"/>
      <c r="BQ419" s="184">
        <v>1821.66</v>
      </c>
      <c r="BR419" s="184"/>
      <c r="BS419" s="184"/>
      <c r="BT419" s="184"/>
      <c r="BU419" s="184"/>
      <c r="BV419" s="184">
        <v>41331.339999999997</v>
      </c>
      <c r="BW419" s="184"/>
      <c r="BX419" s="184">
        <v>16</v>
      </c>
      <c r="BY419" s="184"/>
      <c r="BZ419" s="184">
        <v>7</v>
      </c>
      <c r="CA419" s="184"/>
      <c r="CB419" s="184"/>
      <c r="CC419" s="184"/>
      <c r="CD419" s="184"/>
      <c r="CE419" s="184"/>
      <c r="CF419" s="184">
        <v>146095.32999999999</v>
      </c>
      <c r="CG419" s="184">
        <v>60</v>
      </c>
      <c r="CH419" s="184"/>
      <c r="CI419" s="184"/>
      <c r="CJ419" s="184"/>
      <c r="CK419" s="184"/>
      <c r="CL419" s="184"/>
      <c r="CM419" s="184"/>
    </row>
    <row r="420" spans="1:91" ht="21" hidden="1">
      <c r="A420" s="120">
        <v>35</v>
      </c>
      <c r="B420" s="220" t="s">
        <v>1133</v>
      </c>
      <c r="C420" s="130" t="s">
        <v>665</v>
      </c>
      <c r="D420" s="184"/>
      <c r="E420" s="184"/>
      <c r="F420" s="184"/>
      <c r="G420" s="184"/>
      <c r="H420" s="184"/>
      <c r="I420" s="184"/>
      <c r="J420" s="184"/>
      <c r="K420" s="184"/>
      <c r="L420" s="184"/>
      <c r="M420" s="184"/>
      <c r="N420" s="184"/>
      <c r="O420" s="184"/>
      <c r="P420" s="184"/>
      <c r="Q420" s="184"/>
      <c r="R420" s="184"/>
      <c r="S420" s="184">
        <v>41527.769999999997</v>
      </c>
      <c r="T420" s="184"/>
      <c r="U420" s="184"/>
      <c r="V420" s="184"/>
      <c r="W420" s="184"/>
      <c r="X420" s="184"/>
      <c r="Y420" s="184"/>
      <c r="Z420" s="184"/>
      <c r="AA420" s="184"/>
      <c r="AB420" s="184"/>
      <c r="AC420" s="184"/>
      <c r="AD420" s="184"/>
      <c r="AE420" s="184"/>
      <c r="AF420" s="184">
        <v>1</v>
      </c>
      <c r="AG420" s="184"/>
      <c r="AH420" s="184"/>
      <c r="AI420" s="184"/>
      <c r="AJ420" s="184"/>
      <c r="AK420" s="184"/>
      <c r="AL420" s="184"/>
      <c r="AM420" s="184"/>
      <c r="AN420" s="184"/>
      <c r="AO420" s="184"/>
      <c r="AP420" s="184"/>
      <c r="AQ420" s="184"/>
      <c r="AR420" s="184"/>
      <c r="AS420" s="184"/>
      <c r="AT420" s="184"/>
      <c r="AU420" s="184"/>
      <c r="AV420" s="184"/>
      <c r="AW420" s="184"/>
      <c r="AX420" s="184"/>
      <c r="AY420" s="184"/>
      <c r="AZ420" s="184"/>
      <c r="BA420" s="184"/>
      <c r="BB420" s="184"/>
      <c r="BC420" s="184"/>
      <c r="BD420" s="184"/>
      <c r="BE420" s="184"/>
      <c r="BF420" s="184"/>
      <c r="BG420" s="184"/>
      <c r="BH420" s="184"/>
      <c r="BI420" s="184"/>
      <c r="BJ420" s="184"/>
      <c r="BK420" s="184"/>
      <c r="BL420" s="184"/>
      <c r="BM420" s="184"/>
      <c r="BN420" s="184"/>
      <c r="BO420" s="184"/>
      <c r="BP420" s="184"/>
      <c r="BQ420" s="184"/>
      <c r="BR420" s="184"/>
      <c r="BS420" s="184"/>
      <c r="BT420" s="184"/>
      <c r="BU420" s="184"/>
      <c r="BV420" s="184"/>
      <c r="BW420" s="184"/>
      <c r="BX420" s="184"/>
      <c r="BY420" s="184"/>
      <c r="BZ420" s="184"/>
      <c r="CA420" s="184"/>
      <c r="CB420" s="184"/>
      <c r="CC420" s="184"/>
      <c r="CD420" s="184"/>
      <c r="CE420" s="184"/>
      <c r="CF420" s="184"/>
      <c r="CG420" s="184"/>
      <c r="CH420" s="184"/>
      <c r="CI420" s="184"/>
      <c r="CJ420" s="184"/>
      <c r="CK420" s="184"/>
      <c r="CL420" s="184"/>
      <c r="CM420" s="184"/>
    </row>
    <row r="421" spans="1:91" ht="21" hidden="1">
      <c r="A421" s="120">
        <v>35</v>
      </c>
      <c r="B421" s="220" t="s">
        <v>1134</v>
      </c>
      <c r="C421" s="130" t="s">
        <v>1308</v>
      </c>
      <c r="D421" s="184"/>
      <c r="E421" s="184"/>
      <c r="F421" s="184"/>
      <c r="G421" s="184"/>
      <c r="H421" s="184"/>
      <c r="I421" s="184"/>
      <c r="J421" s="184"/>
      <c r="K421" s="184"/>
      <c r="L421" s="184"/>
      <c r="M421" s="184"/>
      <c r="N421" s="184"/>
      <c r="O421" s="184"/>
      <c r="P421" s="184"/>
      <c r="Q421" s="184"/>
      <c r="R421" s="184"/>
      <c r="S421" s="184"/>
      <c r="T421" s="184"/>
      <c r="U421" s="184"/>
      <c r="V421" s="184"/>
      <c r="W421" s="184"/>
      <c r="X421" s="184"/>
      <c r="Y421" s="184"/>
      <c r="Z421" s="184"/>
      <c r="AA421" s="184"/>
      <c r="AB421" s="184"/>
      <c r="AC421" s="184"/>
      <c r="AD421" s="184"/>
      <c r="AE421" s="184"/>
      <c r="AF421" s="184"/>
      <c r="AG421" s="184"/>
      <c r="AH421" s="184"/>
      <c r="AI421" s="184"/>
      <c r="AJ421" s="184"/>
      <c r="AK421" s="184"/>
      <c r="AL421" s="184"/>
      <c r="AM421" s="184"/>
      <c r="AN421" s="184"/>
      <c r="AO421" s="184"/>
      <c r="AP421" s="184"/>
      <c r="AQ421" s="184"/>
      <c r="AR421" s="184"/>
      <c r="AS421" s="184"/>
      <c r="AT421" s="184"/>
      <c r="AU421" s="184"/>
      <c r="AV421" s="184"/>
      <c r="AW421" s="184"/>
      <c r="AX421" s="184"/>
      <c r="AY421" s="184"/>
      <c r="AZ421" s="184"/>
      <c r="BA421" s="184"/>
      <c r="BB421" s="184"/>
      <c r="BC421" s="184"/>
      <c r="BD421" s="184"/>
      <c r="BE421" s="184"/>
      <c r="BF421" s="184"/>
      <c r="BG421" s="184"/>
      <c r="BH421" s="184"/>
      <c r="BI421" s="184"/>
      <c r="BJ421" s="184"/>
      <c r="BK421" s="184"/>
      <c r="BL421" s="184"/>
      <c r="BM421" s="184"/>
      <c r="BN421" s="184"/>
      <c r="BO421" s="184"/>
      <c r="BP421" s="184"/>
      <c r="BQ421" s="184"/>
      <c r="BR421" s="184"/>
      <c r="BS421" s="184"/>
      <c r="BT421" s="184"/>
      <c r="BU421" s="184"/>
      <c r="BV421" s="184"/>
      <c r="BW421" s="184"/>
      <c r="BX421" s="184"/>
      <c r="BY421" s="184"/>
      <c r="BZ421" s="184"/>
      <c r="CA421" s="184"/>
      <c r="CB421" s="184"/>
      <c r="CC421" s="184"/>
      <c r="CD421" s="184"/>
      <c r="CE421" s="184"/>
      <c r="CF421" s="184"/>
      <c r="CG421" s="184"/>
      <c r="CH421" s="184"/>
      <c r="CI421" s="184"/>
      <c r="CJ421" s="184"/>
      <c r="CK421" s="184"/>
      <c r="CL421" s="184"/>
      <c r="CM421" s="184"/>
    </row>
    <row r="422" spans="1:91" ht="21" hidden="1">
      <c r="A422" s="120">
        <v>35</v>
      </c>
      <c r="B422" s="220" t="s">
        <v>1135</v>
      </c>
      <c r="C422" s="130" t="s">
        <v>1309</v>
      </c>
      <c r="D422" s="184"/>
      <c r="E422" s="184"/>
      <c r="F422" s="184"/>
      <c r="G422" s="184"/>
      <c r="H422" s="184"/>
      <c r="I422" s="184"/>
      <c r="J422" s="184"/>
      <c r="K422" s="184"/>
      <c r="L422" s="184"/>
      <c r="M422" s="184"/>
      <c r="N422" s="184"/>
      <c r="O422" s="184"/>
      <c r="P422" s="184"/>
      <c r="Q422" s="184"/>
      <c r="R422" s="184"/>
      <c r="S422" s="184"/>
      <c r="T422" s="184"/>
      <c r="U422" s="184"/>
      <c r="V422" s="184"/>
      <c r="W422" s="184"/>
      <c r="X422" s="184"/>
      <c r="Y422" s="184"/>
      <c r="Z422" s="184"/>
      <c r="AA422" s="184"/>
      <c r="AB422" s="184"/>
      <c r="AC422" s="184"/>
      <c r="AD422" s="184"/>
      <c r="AE422" s="184"/>
      <c r="AF422" s="184"/>
      <c r="AG422" s="184"/>
      <c r="AH422" s="184"/>
      <c r="AI422" s="184"/>
      <c r="AJ422" s="184"/>
      <c r="AK422" s="184"/>
      <c r="AL422" s="184"/>
      <c r="AM422" s="184"/>
      <c r="AN422" s="184"/>
      <c r="AO422" s="184"/>
      <c r="AP422" s="184"/>
      <c r="AQ422" s="184"/>
      <c r="AR422" s="184"/>
      <c r="AS422" s="184"/>
      <c r="AT422" s="184"/>
      <c r="AU422" s="184"/>
      <c r="AV422" s="184"/>
      <c r="AW422" s="184"/>
      <c r="AX422" s="184"/>
      <c r="AY422" s="184"/>
      <c r="AZ422" s="184"/>
      <c r="BA422" s="184"/>
      <c r="BB422" s="184"/>
      <c r="BC422" s="184"/>
      <c r="BD422" s="184"/>
      <c r="BE422" s="184"/>
      <c r="BF422" s="184"/>
      <c r="BG422" s="184"/>
      <c r="BH422" s="184"/>
      <c r="BI422" s="184"/>
      <c r="BJ422" s="184"/>
      <c r="BK422" s="184">
        <v>55868.76</v>
      </c>
      <c r="BL422" s="184"/>
      <c r="BM422" s="184"/>
      <c r="BN422" s="184"/>
      <c r="BO422" s="184"/>
      <c r="BP422" s="184"/>
      <c r="BQ422" s="184"/>
      <c r="BR422" s="184"/>
      <c r="BS422" s="184"/>
      <c r="BT422" s="184"/>
      <c r="BU422" s="184"/>
      <c r="BV422" s="184"/>
      <c r="BW422" s="184"/>
      <c r="BX422" s="184"/>
      <c r="BY422" s="184"/>
      <c r="BZ422" s="184"/>
      <c r="CA422" s="184"/>
      <c r="CB422" s="184"/>
      <c r="CC422" s="184"/>
      <c r="CD422" s="184"/>
      <c r="CE422" s="184"/>
      <c r="CF422" s="184"/>
      <c r="CG422" s="184"/>
      <c r="CH422" s="184"/>
      <c r="CI422" s="184"/>
      <c r="CJ422" s="184"/>
      <c r="CK422" s="184"/>
      <c r="CL422" s="184"/>
      <c r="CM422" s="184"/>
    </row>
    <row r="423" spans="1:91" ht="21" hidden="1">
      <c r="A423" s="120">
        <v>35</v>
      </c>
      <c r="B423" s="220" t="s">
        <v>1136</v>
      </c>
      <c r="C423" s="130" t="s">
        <v>666</v>
      </c>
      <c r="D423" s="184"/>
      <c r="E423" s="184"/>
      <c r="F423" s="184"/>
      <c r="G423" s="184"/>
      <c r="H423" s="184"/>
      <c r="I423" s="184"/>
      <c r="J423" s="184"/>
      <c r="K423" s="184"/>
      <c r="L423" s="184"/>
      <c r="M423" s="184"/>
      <c r="N423" s="184"/>
      <c r="O423" s="184"/>
      <c r="P423" s="184"/>
      <c r="Q423" s="184"/>
      <c r="R423" s="184"/>
      <c r="S423" s="184"/>
      <c r="T423" s="184"/>
      <c r="U423" s="184"/>
      <c r="V423" s="184"/>
      <c r="W423" s="184"/>
      <c r="X423" s="184"/>
      <c r="Y423" s="184"/>
      <c r="Z423" s="184">
        <v>10000</v>
      </c>
      <c r="AA423" s="184"/>
      <c r="AB423" s="184"/>
      <c r="AC423" s="184"/>
      <c r="AD423" s="184"/>
      <c r="AE423" s="184"/>
      <c r="AF423" s="184"/>
      <c r="AG423" s="184"/>
      <c r="AH423" s="184"/>
      <c r="AI423" s="184"/>
      <c r="AJ423" s="184"/>
      <c r="AK423" s="184"/>
      <c r="AL423" s="184"/>
      <c r="AM423" s="184"/>
      <c r="AN423" s="184"/>
      <c r="AO423" s="184"/>
      <c r="AP423" s="184"/>
      <c r="AQ423" s="184"/>
      <c r="AR423" s="184"/>
      <c r="AS423" s="184"/>
      <c r="AT423" s="184"/>
      <c r="AU423" s="184"/>
      <c r="AV423" s="184"/>
      <c r="AW423" s="184"/>
      <c r="AX423" s="184"/>
      <c r="AY423" s="184"/>
      <c r="AZ423" s="184"/>
      <c r="BA423" s="184"/>
      <c r="BB423" s="184"/>
      <c r="BC423" s="184"/>
      <c r="BD423" s="184"/>
      <c r="BE423" s="184"/>
      <c r="BF423" s="184"/>
      <c r="BG423" s="184"/>
      <c r="BH423" s="184"/>
      <c r="BI423" s="184"/>
      <c r="BJ423" s="184"/>
      <c r="BK423" s="184"/>
      <c r="BL423" s="184"/>
      <c r="BM423" s="184"/>
      <c r="BN423" s="184"/>
      <c r="BO423" s="184"/>
      <c r="BP423" s="184"/>
      <c r="BQ423" s="184"/>
      <c r="BR423" s="184"/>
      <c r="BS423" s="184"/>
      <c r="BT423" s="184"/>
      <c r="BU423" s="184"/>
      <c r="BV423" s="184"/>
      <c r="BW423" s="184"/>
      <c r="BX423" s="184"/>
      <c r="BY423" s="184"/>
      <c r="BZ423" s="184"/>
      <c r="CA423" s="184"/>
      <c r="CB423" s="184"/>
      <c r="CC423" s="184"/>
      <c r="CD423" s="184"/>
      <c r="CE423" s="184"/>
      <c r="CF423" s="184"/>
      <c r="CG423" s="184"/>
      <c r="CH423" s="184"/>
      <c r="CI423" s="184"/>
      <c r="CJ423" s="184"/>
      <c r="CK423" s="184"/>
      <c r="CL423" s="184"/>
      <c r="CM423" s="184"/>
    </row>
    <row r="424" spans="1:91" ht="21" hidden="1">
      <c r="A424" s="120">
        <v>36</v>
      </c>
      <c r="B424" s="220" t="s">
        <v>1137</v>
      </c>
      <c r="C424" s="130" t="s">
        <v>1310</v>
      </c>
      <c r="D424" s="184">
        <v>28416.61</v>
      </c>
      <c r="E424" s="184"/>
      <c r="F424" s="184"/>
      <c r="G424" s="184"/>
      <c r="H424" s="184"/>
      <c r="I424" s="184"/>
      <c r="J424" s="184"/>
      <c r="K424" s="184"/>
      <c r="L424" s="184"/>
      <c r="M424" s="184"/>
      <c r="N424" s="184"/>
      <c r="O424" s="184"/>
      <c r="P424" s="184"/>
      <c r="Q424" s="184"/>
      <c r="R424" s="184"/>
      <c r="S424" s="184"/>
      <c r="T424" s="184"/>
      <c r="U424" s="184"/>
      <c r="V424" s="184"/>
      <c r="W424" s="184"/>
      <c r="X424" s="184"/>
      <c r="Y424" s="184"/>
      <c r="Z424" s="184"/>
      <c r="AA424" s="184"/>
      <c r="AB424" s="184"/>
      <c r="AC424" s="184"/>
      <c r="AD424" s="184"/>
      <c r="AE424" s="184"/>
      <c r="AF424" s="184"/>
      <c r="AG424" s="184"/>
      <c r="AH424" s="184"/>
      <c r="AI424" s="184"/>
      <c r="AJ424" s="184"/>
      <c r="AK424" s="184"/>
      <c r="AL424" s="184"/>
      <c r="AM424" s="184"/>
      <c r="AN424" s="184"/>
      <c r="AO424" s="184"/>
      <c r="AP424" s="184"/>
      <c r="AQ424" s="184"/>
      <c r="AR424" s="184"/>
      <c r="AS424" s="184"/>
      <c r="AT424" s="184"/>
      <c r="AU424" s="184"/>
      <c r="AV424" s="184"/>
      <c r="AW424" s="184"/>
      <c r="AX424" s="184"/>
      <c r="AY424" s="184"/>
      <c r="AZ424" s="184"/>
      <c r="BA424" s="184"/>
      <c r="BB424" s="184"/>
      <c r="BC424" s="184"/>
      <c r="BD424" s="184"/>
      <c r="BE424" s="184"/>
      <c r="BF424" s="184"/>
      <c r="BG424" s="184"/>
      <c r="BH424" s="184"/>
      <c r="BI424" s="184"/>
      <c r="BJ424" s="184"/>
      <c r="BK424" s="184"/>
      <c r="BL424" s="184"/>
      <c r="BM424" s="184">
        <v>40993.120000000003</v>
      </c>
      <c r="BN424" s="184"/>
      <c r="BO424" s="184"/>
      <c r="BP424" s="184"/>
      <c r="BQ424" s="184"/>
      <c r="BR424" s="184"/>
      <c r="BS424" s="184">
        <v>153787.85</v>
      </c>
      <c r="BT424" s="184"/>
      <c r="BU424" s="184"/>
      <c r="BV424" s="184"/>
      <c r="BW424" s="184"/>
      <c r="BX424" s="184"/>
      <c r="BY424" s="184"/>
      <c r="BZ424" s="184"/>
      <c r="CA424" s="184"/>
      <c r="CB424" s="184"/>
      <c r="CC424" s="184"/>
      <c r="CD424" s="184"/>
      <c r="CE424" s="184"/>
      <c r="CF424" s="184"/>
      <c r="CG424" s="184"/>
      <c r="CH424" s="184"/>
      <c r="CI424" s="184"/>
      <c r="CJ424" s="184"/>
      <c r="CK424" s="184"/>
      <c r="CL424" s="184"/>
      <c r="CM424" s="184"/>
    </row>
    <row r="425" spans="1:91" ht="21" hidden="1">
      <c r="A425" s="120">
        <v>36</v>
      </c>
      <c r="B425" s="220" t="s">
        <v>1138</v>
      </c>
      <c r="C425" s="130" t="s">
        <v>1352</v>
      </c>
      <c r="D425" s="184"/>
      <c r="E425" s="184"/>
      <c r="F425" s="184"/>
      <c r="G425" s="184"/>
      <c r="H425" s="184"/>
      <c r="I425" s="184"/>
      <c r="J425" s="184"/>
      <c r="K425" s="184"/>
      <c r="L425" s="184"/>
      <c r="M425" s="184"/>
      <c r="N425" s="184"/>
      <c r="O425" s="184"/>
      <c r="P425" s="184"/>
      <c r="Q425" s="184"/>
      <c r="R425" s="184"/>
      <c r="S425" s="184"/>
      <c r="T425" s="184"/>
      <c r="U425" s="184"/>
      <c r="V425" s="184"/>
      <c r="W425" s="184"/>
      <c r="X425" s="184"/>
      <c r="Y425" s="184"/>
      <c r="Z425" s="184"/>
      <c r="AA425" s="184"/>
      <c r="AB425" s="184"/>
      <c r="AC425" s="184"/>
      <c r="AD425" s="184"/>
      <c r="AE425" s="184"/>
      <c r="AF425" s="184"/>
      <c r="AG425" s="184"/>
      <c r="AH425" s="184"/>
      <c r="AI425" s="184"/>
      <c r="AJ425" s="184"/>
      <c r="AK425" s="184"/>
      <c r="AL425" s="184">
        <v>93000</v>
      </c>
      <c r="AM425" s="184"/>
      <c r="AN425" s="184"/>
      <c r="AO425" s="184"/>
      <c r="AP425" s="184"/>
      <c r="AQ425" s="184"/>
      <c r="AR425" s="184"/>
      <c r="AS425" s="184"/>
      <c r="AT425" s="184"/>
      <c r="AU425" s="184"/>
      <c r="AV425" s="184"/>
      <c r="AW425" s="184"/>
      <c r="AX425" s="184"/>
      <c r="AY425" s="184"/>
      <c r="AZ425" s="184"/>
      <c r="BA425" s="184"/>
      <c r="BB425" s="184"/>
      <c r="BC425" s="184"/>
      <c r="BD425" s="184"/>
      <c r="BE425" s="184"/>
      <c r="BF425" s="184"/>
      <c r="BG425" s="184"/>
      <c r="BH425" s="184"/>
      <c r="BI425" s="184"/>
      <c r="BJ425" s="184"/>
      <c r="BK425" s="184"/>
      <c r="BL425" s="184"/>
      <c r="BM425" s="184"/>
      <c r="BN425" s="184"/>
      <c r="BO425" s="184"/>
      <c r="BP425" s="184"/>
      <c r="BQ425" s="184"/>
      <c r="BR425" s="184"/>
      <c r="BS425" s="184"/>
      <c r="BT425" s="184"/>
      <c r="BU425" s="184"/>
      <c r="BV425" s="184"/>
      <c r="BW425" s="184"/>
      <c r="BX425" s="184"/>
      <c r="BY425" s="184"/>
      <c r="BZ425" s="184"/>
      <c r="CA425" s="184"/>
      <c r="CB425" s="184"/>
      <c r="CC425" s="184"/>
      <c r="CD425" s="184"/>
      <c r="CE425" s="184"/>
      <c r="CF425" s="184"/>
      <c r="CG425" s="184"/>
      <c r="CH425" s="184"/>
      <c r="CI425" s="184"/>
      <c r="CJ425" s="184"/>
      <c r="CK425" s="184"/>
      <c r="CL425" s="184"/>
      <c r="CM425" s="184"/>
    </row>
    <row r="426" spans="1:91" ht="21" hidden="1">
      <c r="A426" s="120">
        <v>36</v>
      </c>
      <c r="B426" s="220" t="s">
        <v>1139</v>
      </c>
      <c r="C426" s="130" t="s">
        <v>667</v>
      </c>
      <c r="D426" s="184">
        <v>184744258.90000001</v>
      </c>
      <c r="E426" s="184"/>
      <c r="F426" s="184"/>
      <c r="G426" s="184"/>
      <c r="H426" s="184"/>
      <c r="I426" s="184"/>
      <c r="J426" s="184"/>
      <c r="K426" s="184"/>
      <c r="L426" s="184"/>
      <c r="M426" s="184"/>
      <c r="N426" s="184"/>
      <c r="O426" s="184"/>
      <c r="P426" s="184"/>
      <c r="Q426" s="184"/>
      <c r="R426" s="184"/>
      <c r="S426" s="184"/>
      <c r="T426" s="184"/>
      <c r="U426" s="184"/>
      <c r="V426" s="184"/>
      <c r="W426" s="184"/>
      <c r="X426" s="184"/>
      <c r="Y426" s="184"/>
      <c r="Z426" s="184"/>
      <c r="AA426" s="184"/>
      <c r="AB426" s="184"/>
      <c r="AC426" s="184"/>
      <c r="AD426" s="184"/>
      <c r="AE426" s="184"/>
      <c r="AF426" s="184"/>
      <c r="AG426" s="184"/>
      <c r="AH426" s="184"/>
      <c r="AI426" s="184"/>
      <c r="AJ426" s="184"/>
      <c r="AK426" s="184"/>
      <c r="AL426" s="184"/>
      <c r="AM426" s="184"/>
      <c r="AN426" s="184"/>
      <c r="AO426" s="184"/>
      <c r="AP426" s="184"/>
      <c r="AQ426" s="184"/>
      <c r="AR426" s="184"/>
      <c r="AS426" s="184">
        <v>2726705</v>
      </c>
      <c r="AT426" s="184"/>
      <c r="AU426" s="184"/>
      <c r="AV426" s="184"/>
      <c r="AW426" s="184"/>
      <c r="AX426" s="184"/>
      <c r="AY426" s="184"/>
      <c r="AZ426" s="184"/>
      <c r="BA426" s="184"/>
      <c r="BB426" s="184"/>
      <c r="BC426" s="184"/>
      <c r="BD426" s="184"/>
      <c r="BE426" s="184"/>
      <c r="BF426" s="184"/>
      <c r="BG426" s="184"/>
      <c r="BH426" s="184"/>
      <c r="BI426" s="184"/>
      <c r="BJ426" s="184"/>
      <c r="BK426" s="184"/>
      <c r="BL426" s="184"/>
      <c r="BM426" s="184">
        <v>122437589</v>
      </c>
      <c r="BN426" s="184"/>
      <c r="BO426" s="184"/>
      <c r="BP426" s="184"/>
      <c r="BQ426" s="184"/>
      <c r="BR426" s="184"/>
      <c r="BS426" s="184">
        <v>10677533</v>
      </c>
      <c r="BT426" s="184"/>
      <c r="BU426" s="184"/>
      <c r="BV426" s="184"/>
      <c r="BW426" s="184"/>
      <c r="BX426" s="184"/>
      <c r="BY426" s="184"/>
      <c r="BZ426" s="184"/>
      <c r="CA426" s="184"/>
      <c r="CB426" s="184"/>
      <c r="CC426" s="184"/>
      <c r="CD426" s="184"/>
      <c r="CE426" s="184"/>
      <c r="CF426" s="184"/>
      <c r="CG426" s="184"/>
      <c r="CH426" s="184"/>
      <c r="CI426" s="184"/>
      <c r="CJ426" s="184"/>
      <c r="CK426" s="184"/>
      <c r="CL426" s="184"/>
      <c r="CM426" s="184"/>
    </row>
    <row r="427" spans="1:91" ht="21" hidden="1">
      <c r="A427" s="120">
        <v>36</v>
      </c>
      <c r="B427" s="220" t="s">
        <v>1140</v>
      </c>
      <c r="C427" s="130" t="s">
        <v>668</v>
      </c>
      <c r="D427" s="184">
        <v>543190.53</v>
      </c>
      <c r="E427" s="184"/>
      <c r="F427" s="184"/>
      <c r="G427" s="184"/>
      <c r="H427" s="184"/>
      <c r="I427" s="184"/>
      <c r="J427" s="184"/>
      <c r="K427" s="184"/>
      <c r="L427" s="184"/>
      <c r="M427" s="184"/>
      <c r="N427" s="184"/>
      <c r="O427" s="184"/>
      <c r="P427" s="184">
        <v>204380.34</v>
      </c>
      <c r="Q427" s="184"/>
      <c r="R427" s="184"/>
      <c r="S427" s="184"/>
      <c r="T427" s="184"/>
      <c r="U427" s="184"/>
      <c r="V427" s="184"/>
      <c r="W427" s="184"/>
      <c r="X427" s="184">
        <v>1461932.62</v>
      </c>
      <c r="Y427" s="184"/>
      <c r="Z427" s="184"/>
      <c r="AA427" s="184"/>
      <c r="AB427" s="184"/>
      <c r="AC427" s="184"/>
      <c r="AD427" s="184"/>
      <c r="AE427" s="184"/>
      <c r="AF427" s="184"/>
      <c r="AG427" s="184"/>
      <c r="AH427" s="184"/>
      <c r="AI427" s="184"/>
      <c r="AJ427" s="184"/>
      <c r="AK427" s="184"/>
      <c r="AL427" s="184"/>
      <c r="AM427" s="184"/>
      <c r="AN427" s="184"/>
      <c r="AO427" s="184"/>
      <c r="AP427" s="184"/>
      <c r="AQ427" s="184"/>
      <c r="AR427" s="184"/>
      <c r="AS427" s="184">
        <v>62368.58</v>
      </c>
      <c r="AT427" s="184"/>
      <c r="AU427" s="184"/>
      <c r="AV427" s="184"/>
      <c r="AW427" s="184"/>
      <c r="AX427" s="184"/>
      <c r="AY427" s="184"/>
      <c r="AZ427" s="184"/>
      <c r="BA427" s="184"/>
      <c r="BB427" s="184">
        <v>79188.42</v>
      </c>
      <c r="BC427" s="184"/>
      <c r="BD427" s="184">
        <v>528417.72</v>
      </c>
      <c r="BE427" s="184"/>
      <c r="BF427" s="184"/>
      <c r="BG427" s="184"/>
      <c r="BH427" s="184">
        <v>3206.45</v>
      </c>
      <c r="BI427" s="184"/>
      <c r="BJ427" s="184"/>
      <c r="BK427" s="184"/>
      <c r="BL427" s="184"/>
      <c r="BM427" s="184">
        <v>22832.1</v>
      </c>
      <c r="BN427" s="184"/>
      <c r="BO427" s="184"/>
      <c r="BP427" s="184"/>
      <c r="BQ427" s="184"/>
      <c r="BR427" s="184"/>
      <c r="BS427" s="184">
        <v>1214343.57</v>
      </c>
      <c r="BT427" s="184"/>
      <c r="BU427" s="184"/>
      <c r="BV427" s="184"/>
      <c r="BW427" s="184"/>
      <c r="BX427" s="184"/>
      <c r="BY427" s="184"/>
      <c r="BZ427" s="184"/>
      <c r="CA427" s="184"/>
      <c r="CB427" s="184"/>
      <c r="CC427" s="184"/>
      <c r="CD427" s="184"/>
      <c r="CE427" s="184"/>
      <c r="CF427" s="184"/>
      <c r="CG427" s="184"/>
      <c r="CH427" s="184"/>
      <c r="CI427" s="184"/>
      <c r="CJ427" s="184"/>
      <c r="CK427" s="184"/>
      <c r="CL427" s="184"/>
      <c r="CM427" s="184"/>
    </row>
    <row r="428" spans="1:91" ht="21" hidden="1">
      <c r="A428" s="120">
        <v>36</v>
      </c>
      <c r="B428" s="220" t="s">
        <v>1141</v>
      </c>
      <c r="C428" s="149" t="s">
        <v>1311</v>
      </c>
      <c r="D428" s="184">
        <v>197439592.34</v>
      </c>
      <c r="E428" s="184"/>
      <c r="F428" s="184"/>
      <c r="G428" s="184"/>
      <c r="H428" s="184"/>
      <c r="I428" s="184"/>
      <c r="J428" s="184"/>
      <c r="K428" s="184"/>
      <c r="L428" s="184"/>
      <c r="M428" s="184"/>
      <c r="N428" s="184"/>
      <c r="O428" s="184"/>
      <c r="P428" s="184"/>
      <c r="Q428" s="184"/>
      <c r="R428" s="184"/>
      <c r="S428" s="184"/>
      <c r="T428" s="184"/>
      <c r="U428" s="184"/>
      <c r="V428" s="184"/>
      <c r="W428" s="184"/>
      <c r="X428" s="184"/>
      <c r="Y428" s="184"/>
      <c r="Z428" s="184"/>
      <c r="AA428" s="184"/>
      <c r="AB428" s="184"/>
      <c r="AC428" s="184"/>
      <c r="AD428" s="184"/>
      <c r="AE428" s="184"/>
      <c r="AF428" s="184"/>
      <c r="AG428" s="184"/>
      <c r="AH428" s="184"/>
      <c r="AI428" s="184"/>
      <c r="AJ428" s="184"/>
      <c r="AK428" s="184"/>
      <c r="AL428" s="184">
        <v>36323278.799999997</v>
      </c>
      <c r="AM428" s="184"/>
      <c r="AN428" s="184"/>
      <c r="AO428" s="184"/>
      <c r="AP428" s="184"/>
      <c r="AQ428" s="184"/>
      <c r="AR428" s="184"/>
      <c r="AS428" s="184">
        <v>612965</v>
      </c>
      <c r="AT428" s="184"/>
      <c r="AU428" s="184"/>
      <c r="AV428" s="184"/>
      <c r="AW428" s="184"/>
      <c r="AX428" s="184"/>
      <c r="AY428" s="184"/>
      <c r="AZ428" s="184"/>
      <c r="BA428" s="184"/>
      <c r="BB428" s="184"/>
      <c r="BC428" s="184"/>
      <c r="BD428" s="184"/>
      <c r="BE428" s="184"/>
      <c r="BF428" s="184"/>
      <c r="BG428" s="184"/>
      <c r="BH428" s="184"/>
      <c r="BI428" s="184"/>
      <c r="BJ428" s="184"/>
      <c r="BK428" s="184"/>
      <c r="BL428" s="184"/>
      <c r="BM428" s="184">
        <v>124746730.92</v>
      </c>
      <c r="BN428" s="184"/>
      <c r="BO428" s="184"/>
      <c r="BP428" s="184"/>
      <c r="BQ428" s="184"/>
      <c r="BR428" s="184"/>
      <c r="BS428" s="184"/>
      <c r="BT428" s="184"/>
      <c r="BU428" s="184"/>
      <c r="BV428" s="184"/>
      <c r="BW428" s="184"/>
      <c r="BX428" s="184"/>
      <c r="BY428" s="184"/>
      <c r="BZ428" s="184"/>
      <c r="CA428" s="184"/>
      <c r="CB428" s="184"/>
      <c r="CC428" s="184"/>
      <c r="CD428" s="184"/>
      <c r="CE428" s="184"/>
      <c r="CF428" s="184"/>
      <c r="CG428" s="184"/>
      <c r="CH428" s="184"/>
      <c r="CI428" s="184"/>
      <c r="CJ428" s="184"/>
      <c r="CK428" s="184"/>
      <c r="CL428" s="184"/>
      <c r="CM428" s="184"/>
    </row>
    <row r="429" spans="1:91" ht="21" hidden="1">
      <c r="A429" s="120">
        <v>36</v>
      </c>
      <c r="B429" s="220" t="s">
        <v>1142</v>
      </c>
      <c r="C429" s="149" t="s">
        <v>669</v>
      </c>
      <c r="D429" s="184"/>
      <c r="E429" s="184"/>
      <c r="F429" s="184"/>
      <c r="G429" s="184"/>
      <c r="H429" s="184"/>
      <c r="I429" s="184"/>
      <c r="J429" s="184">
        <v>564.72</v>
      </c>
      <c r="K429" s="184"/>
      <c r="L429" s="184"/>
      <c r="M429" s="184"/>
      <c r="N429" s="184"/>
      <c r="O429" s="184"/>
      <c r="P429" s="184"/>
      <c r="Q429" s="184"/>
      <c r="R429" s="184"/>
      <c r="S429" s="184"/>
      <c r="T429" s="184"/>
      <c r="U429" s="184"/>
      <c r="V429" s="184"/>
      <c r="W429" s="184"/>
      <c r="X429" s="184"/>
      <c r="Y429" s="184"/>
      <c r="Z429" s="184"/>
      <c r="AA429" s="184"/>
      <c r="AB429" s="184"/>
      <c r="AC429" s="184"/>
      <c r="AD429" s="184"/>
      <c r="AE429" s="184"/>
      <c r="AF429" s="184"/>
      <c r="AG429" s="184"/>
      <c r="AH429" s="184"/>
      <c r="AI429" s="184"/>
      <c r="AJ429" s="184"/>
      <c r="AK429" s="184"/>
      <c r="AL429" s="184"/>
      <c r="AM429" s="184"/>
      <c r="AN429" s="184"/>
      <c r="AO429" s="184"/>
      <c r="AP429" s="184"/>
      <c r="AQ429" s="184"/>
      <c r="AR429" s="184"/>
      <c r="AS429" s="184"/>
      <c r="AT429" s="184"/>
      <c r="AU429" s="184"/>
      <c r="AV429" s="184"/>
      <c r="AW429" s="184"/>
      <c r="AX429" s="184"/>
      <c r="AY429" s="184"/>
      <c r="AZ429" s="184"/>
      <c r="BA429" s="184"/>
      <c r="BB429" s="184"/>
      <c r="BC429" s="184"/>
      <c r="BD429" s="184"/>
      <c r="BE429" s="184"/>
      <c r="BF429" s="184"/>
      <c r="BG429" s="184"/>
      <c r="BH429" s="184"/>
      <c r="BI429" s="184"/>
      <c r="BJ429" s="184"/>
      <c r="BK429" s="184"/>
      <c r="BL429" s="184"/>
      <c r="BM429" s="184"/>
      <c r="BN429" s="184"/>
      <c r="BO429" s="184"/>
      <c r="BP429" s="184"/>
      <c r="BQ429" s="184"/>
      <c r="BR429" s="184"/>
      <c r="BS429" s="184"/>
      <c r="BT429" s="184"/>
      <c r="BU429" s="184"/>
      <c r="BV429" s="184"/>
      <c r="BW429" s="184"/>
      <c r="BX429" s="184"/>
      <c r="BY429" s="184"/>
      <c r="BZ429" s="184"/>
      <c r="CA429" s="184"/>
      <c r="CB429" s="184"/>
      <c r="CC429" s="184"/>
      <c r="CD429" s="184"/>
      <c r="CE429" s="184"/>
      <c r="CF429" s="184"/>
      <c r="CG429" s="184"/>
      <c r="CH429" s="184"/>
      <c r="CI429" s="184"/>
      <c r="CJ429" s="184"/>
      <c r="CK429" s="184"/>
      <c r="CL429" s="184"/>
      <c r="CM429" s="184"/>
    </row>
    <row r="430" spans="1:91" ht="21" hidden="1">
      <c r="A430" s="120">
        <v>36</v>
      </c>
      <c r="B430" s="220" t="s">
        <v>1143</v>
      </c>
      <c r="C430" s="149" t="s">
        <v>1312</v>
      </c>
      <c r="D430" s="184"/>
      <c r="E430" s="184"/>
      <c r="F430" s="184"/>
      <c r="G430" s="184"/>
      <c r="H430" s="184"/>
      <c r="I430" s="184"/>
      <c r="J430" s="184"/>
      <c r="K430" s="184"/>
      <c r="L430" s="184"/>
      <c r="M430" s="184"/>
      <c r="N430" s="184"/>
      <c r="O430" s="184"/>
      <c r="P430" s="184">
        <v>7500</v>
      </c>
      <c r="Q430" s="184"/>
      <c r="R430" s="184"/>
      <c r="S430" s="184"/>
      <c r="T430" s="184"/>
      <c r="U430" s="184"/>
      <c r="V430" s="184"/>
      <c r="W430" s="184"/>
      <c r="X430" s="184"/>
      <c r="Y430" s="184"/>
      <c r="Z430" s="184"/>
      <c r="AA430" s="184"/>
      <c r="AB430" s="184"/>
      <c r="AC430" s="184"/>
      <c r="AD430" s="184"/>
      <c r="AE430" s="184"/>
      <c r="AF430" s="184"/>
      <c r="AG430" s="184"/>
      <c r="AH430" s="184"/>
      <c r="AI430" s="184"/>
      <c r="AJ430" s="184"/>
      <c r="AK430" s="184"/>
      <c r="AL430" s="184"/>
      <c r="AM430" s="184"/>
      <c r="AN430" s="184"/>
      <c r="AO430" s="184"/>
      <c r="AP430" s="184"/>
      <c r="AQ430" s="184"/>
      <c r="AR430" s="184"/>
      <c r="AS430" s="184"/>
      <c r="AT430" s="184"/>
      <c r="AU430" s="184"/>
      <c r="AV430" s="184"/>
      <c r="AW430" s="184"/>
      <c r="AX430" s="184"/>
      <c r="AY430" s="184"/>
      <c r="AZ430" s="184"/>
      <c r="BA430" s="184"/>
      <c r="BB430" s="184"/>
      <c r="BC430" s="184"/>
      <c r="BD430" s="184"/>
      <c r="BE430" s="184"/>
      <c r="BF430" s="184"/>
      <c r="BG430" s="184"/>
      <c r="BH430" s="184"/>
      <c r="BI430" s="184"/>
      <c r="BJ430" s="184"/>
      <c r="BK430" s="184"/>
      <c r="BL430" s="184"/>
      <c r="BM430" s="184"/>
      <c r="BN430" s="184"/>
      <c r="BO430" s="184"/>
      <c r="BP430" s="184"/>
      <c r="BQ430" s="184"/>
      <c r="BR430" s="184"/>
      <c r="BS430" s="184"/>
      <c r="BT430" s="184"/>
      <c r="BU430" s="184"/>
      <c r="BV430" s="184"/>
      <c r="BW430" s="184"/>
      <c r="BX430" s="184"/>
      <c r="BY430" s="184"/>
      <c r="BZ430" s="184"/>
      <c r="CA430" s="184"/>
      <c r="CB430" s="184"/>
      <c r="CC430" s="184"/>
      <c r="CD430" s="184"/>
      <c r="CE430" s="184"/>
      <c r="CF430" s="184"/>
      <c r="CG430" s="184"/>
      <c r="CH430" s="184"/>
      <c r="CI430" s="184"/>
      <c r="CJ430" s="184"/>
      <c r="CK430" s="184"/>
      <c r="CL430" s="184"/>
      <c r="CM430" s="184"/>
    </row>
    <row r="431" spans="1:91" ht="21" hidden="1">
      <c r="A431" s="120">
        <v>36</v>
      </c>
      <c r="B431" s="220" t="s">
        <v>1144</v>
      </c>
      <c r="C431" s="149" t="s">
        <v>1313</v>
      </c>
      <c r="D431" s="184"/>
      <c r="E431" s="184"/>
      <c r="F431" s="184"/>
      <c r="G431" s="184"/>
      <c r="H431" s="184"/>
      <c r="I431" s="184"/>
      <c r="J431" s="184"/>
      <c r="K431" s="184"/>
      <c r="L431" s="184"/>
      <c r="M431" s="184"/>
      <c r="N431" s="184"/>
      <c r="O431" s="184"/>
      <c r="P431" s="184"/>
      <c r="Q431" s="184"/>
      <c r="R431" s="184"/>
      <c r="S431" s="184"/>
      <c r="T431" s="184"/>
      <c r="U431" s="184"/>
      <c r="V431" s="184"/>
      <c r="W431" s="184"/>
      <c r="X431" s="184"/>
      <c r="Y431" s="184"/>
      <c r="Z431" s="184"/>
      <c r="AA431" s="184"/>
      <c r="AB431" s="184"/>
      <c r="AC431" s="184"/>
      <c r="AD431" s="184"/>
      <c r="AE431" s="184"/>
      <c r="AF431" s="184"/>
      <c r="AG431" s="184"/>
      <c r="AH431" s="184"/>
      <c r="AI431" s="184"/>
      <c r="AJ431" s="184"/>
      <c r="AK431" s="184"/>
      <c r="AL431" s="184"/>
      <c r="AM431" s="184"/>
      <c r="AN431" s="184"/>
      <c r="AO431" s="184"/>
      <c r="AP431" s="184"/>
      <c r="AQ431" s="184"/>
      <c r="AR431" s="184"/>
      <c r="AS431" s="184"/>
      <c r="AT431" s="184"/>
      <c r="AU431" s="184"/>
      <c r="AV431" s="184"/>
      <c r="AW431" s="184"/>
      <c r="AX431" s="184"/>
      <c r="AY431" s="184"/>
      <c r="AZ431" s="184"/>
      <c r="BA431" s="184"/>
      <c r="BB431" s="184"/>
      <c r="BC431" s="184"/>
      <c r="BD431" s="184"/>
      <c r="BE431" s="184"/>
      <c r="BF431" s="184"/>
      <c r="BG431" s="184"/>
      <c r="BH431" s="184"/>
      <c r="BI431" s="184"/>
      <c r="BJ431" s="184"/>
      <c r="BK431" s="184"/>
      <c r="BL431" s="184"/>
      <c r="BM431" s="184"/>
      <c r="BN431" s="184"/>
      <c r="BO431" s="184"/>
      <c r="BP431" s="184"/>
      <c r="BQ431" s="184"/>
      <c r="BR431" s="184"/>
      <c r="BS431" s="184"/>
      <c r="BT431" s="184"/>
      <c r="BU431" s="184"/>
      <c r="BV431" s="184"/>
      <c r="BW431" s="184"/>
      <c r="BX431" s="184"/>
      <c r="BY431" s="184"/>
      <c r="BZ431" s="184"/>
      <c r="CA431" s="184"/>
      <c r="CB431" s="184"/>
      <c r="CC431" s="184"/>
      <c r="CD431" s="184"/>
      <c r="CE431" s="184"/>
      <c r="CF431" s="184"/>
      <c r="CG431" s="184"/>
      <c r="CH431" s="184"/>
      <c r="CI431" s="184"/>
      <c r="CJ431" s="184"/>
      <c r="CK431" s="184"/>
      <c r="CL431" s="184"/>
      <c r="CM431" s="184"/>
    </row>
    <row r="432" spans="1:91" ht="21" hidden="1">
      <c r="A432" s="120">
        <v>36</v>
      </c>
      <c r="B432" s="220" t="s">
        <v>1145</v>
      </c>
      <c r="C432" s="149" t="s">
        <v>670</v>
      </c>
      <c r="D432" s="184"/>
      <c r="E432" s="184"/>
      <c r="F432" s="184"/>
      <c r="G432" s="184"/>
      <c r="H432" s="184"/>
      <c r="I432" s="184"/>
      <c r="J432" s="184"/>
      <c r="K432" s="184"/>
      <c r="L432" s="184"/>
      <c r="M432" s="184"/>
      <c r="N432" s="184"/>
      <c r="O432" s="184"/>
      <c r="P432" s="184"/>
      <c r="Q432" s="184"/>
      <c r="R432" s="184"/>
      <c r="S432" s="184"/>
      <c r="T432" s="184"/>
      <c r="U432" s="184"/>
      <c r="V432" s="184"/>
      <c r="W432" s="184"/>
      <c r="X432" s="184">
        <v>2</v>
      </c>
      <c r="Y432" s="184"/>
      <c r="Z432" s="184"/>
      <c r="AA432" s="184"/>
      <c r="AB432" s="184"/>
      <c r="AC432" s="184"/>
      <c r="AD432" s="184"/>
      <c r="AE432" s="184"/>
      <c r="AF432" s="184"/>
      <c r="AG432" s="184"/>
      <c r="AH432" s="184"/>
      <c r="AI432" s="184"/>
      <c r="AJ432" s="184"/>
      <c r="AK432" s="184"/>
      <c r="AL432" s="184"/>
      <c r="AM432" s="184"/>
      <c r="AN432" s="184"/>
      <c r="AO432" s="184"/>
      <c r="AP432" s="184"/>
      <c r="AQ432" s="184"/>
      <c r="AR432" s="184"/>
      <c r="AS432" s="184"/>
      <c r="AT432" s="184"/>
      <c r="AU432" s="184"/>
      <c r="AV432" s="184"/>
      <c r="AW432" s="184"/>
      <c r="AX432" s="184"/>
      <c r="AY432" s="184"/>
      <c r="AZ432" s="184"/>
      <c r="BA432" s="184"/>
      <c r="BB432" s="184"/>
      <c r="BC432" s="184"/>
      <c r="BD432" s="184">
        <v>92600</v>
      </c>
      <c r="BE432" s="184"/>
      <c r="BF432" s="184"/>
      <c r="BG432" s="184"/>
      <c r="BH432" s="184"/>
      <c r="BI432" s="184"/>
      <c r="BJ432" s="184"/>
      <c r="BK432" s="184"/>
      <c r="BL432" s="184"/>
      <c r="BM432" s="184"/>
      <c r="BN432" s="184"/>
      <c r="BO432" s="184"/>
      <c r="BP432" s="184"/>
      <c r="BQ432" s="184"/>
      <c r="BR432" s="184"/>
      <c r="BS432" s="184"/>
      <c r="BT432" s="184"/>
      <c r="BU432" s="184"/>
      <c r="BV432" s="184"/>
      <c r="BW432" s="184"/>
      <c r="BX432" s="184"/>
      <c r="BY432" s="184"/>
      <c r="BZ432" s="184"/>
      <c r="CA432" s="184"/>
      <c r="CB432" s="184"/>
      <c r="CC432" s="184"/>
      <c r="CD432" s="184"/>
      <c r="CE432" s="184"/>
      <c r="CF432" s="184"/>
      <c r="CG432" s="184"/>
      <c r="CH432" s="184"/>
      <c r="CI432" s="184"/>
      <c r="CJ432" s="184"/>
      <c r="CK432" s="184"/>
      <c r="CL432" s="184"/>
      <c r="CM432" s="184"/>
    </row>
    <row r="433" spans="1:91" ht="21" hidden="1">
      <c r="A433" s="120">
        <v>36</v>
      </c>
      <c r="B433" s="220" t="s">
        <v>1146</v>
      </c>
      <c r="C433" s="149" t="s">
        <v>670</v>
      </c>
      <c r="D433" s="184"/>
      <c r="E433" s="184"/>
      <c r="F433" s="184"/>
      <c r="G433" s="184"/>
      <c r="H433" s="184"/>
      <c r="I433" s="184"/>
      <c r="J433" s="184"/>
      <c r="K433" s="184"/>
      <c r="L433" s="184"/>
      <c r="M433" s="184"/>
      <c r="N433" s="184"/>
      <c r="O433" s="184"/>
      <c r="P433" s="184"/>
      <c r="Q433" s="184"/>
      <c r="R433" s="184"/>
      <c r="S433" s="184"/>
      <c r="T433" s="184"/>
      <c r="U433" s="184"/>
      <c r="V433" s="184"/>
      <c r="W433" s="184"/>
      <c r="X433" s="184"/>
      <c r="Y433" s="184"/>
      <c r="Z433" s="184"/>
      <c r="AA433" s="184"/>
      <c r="AB433" s="184"/>
      <c r="AC433" s="184"/>
      <c r="AD433" s="184"/>
      <c r="AE433" s="184"/>
      <c r="AF433" s="184"/>
      <c r="AG433" s="184"/>
      <c r="AH433" s="184"/>
      <c r="AI433" s="184"/>
      <c r="AJ433" s="184"/>
      <c r="AK433" s="184"/>
      <c r="AL433" s="184"/>
      <c r="AM433" s="184"/>
      <c r="AN433" s="184"/>
      <c r="AO433" s="184"/>
      <c r="AP433" s="184"/>
      <c r="AQ433" s="184"/>
      <c r="AR433" s="184"/>
      <c r="AS433" s="184"/>
      <c r="AT433" s="184"/>
      <c r="AU433" s="184"/>
      <c r="AV433" s="184"/>
      <c r="AW433" s="184"/>
      <c r="AX433" s="184"/>
      <c r="AY433" s="184"/>
      <c r="AZ433" s="184"/>
      <c r="BA433" s="184"/>
      <c r="BB433" s="184"/>
      <c r="BC433" s="184"/>
      <c r="BD433" s="184"/>
      <c r="BE433" s="184"/>
      <c r="BF433" s="184"/>
      <c r="BG433" s="184"/>
      <c r="BH433" s="184"/>
      <c r="BI433" s="184"/>
      <c r="BJ433" s="184"/>
      <c r="BK433" s="184"/>
      <c r="BL433" s="184"/>
      <c r="BM433" s="184"/>
      <c r="BN433" s="184"/>
      <c r="BO433" s="184"/>
      <c r="BP433" s="184"/>
      <c r="BQ433" s="184"/>
      <c r="BR433" s="184"/>
      <c r="BS433" s="184"/>
      <c r="BT433" s="184"/>
      <c r="BU433" s="184"/>
      <c r="BV433" s="184"/>
      <c r="BW433" s="184"/>
      <c r="BX433" s="184"/>
      <c r="BY433" s="184"/>
      <c r="BZ433" s="184"/>
      <c r="CA433" s="184"/>
      <c r="CB433" s="184"/>
      <c r="CC433" s="184"/>
      <c r="CD433" s="184"/>
      <c r="CE433" s="184"/>
      <c r="CF433" s="184"/>
      <c r="CG433" s="184"/>
      <c r="CH433" s="184"/>
      <c r="CI433" s="184"/>
      <c r="CJ433" s="184"/>
      <c r="CK433" s="184"/>
      <c r="CL433" s="184">
        <v>2</v>
      </c>
      <c r="CM433" s="184"/>
    </row>
    <row r="434" spans="1:91" ht="21" hidden="1">
      <c r="A434" s="120">
        <v>35</v>
      </c>
      <c r="B434" s="220" t="s">
        <v>1147</v>
      </c>
      <c r="C434" s="149" t="s">
        <v>671</v>
      </c>
      <c r="D434" s="184"/>
      <c r="E434" s="184"/>
      <c r="F434" s="184"/>
      <c r="G434" s="184"/>
      <c r="H434" s="184"/>
      <c r="I434" s="184"/>
      <c r="J434" s="184"/>
      <c r="K434" s="184"/>
      <c r="L434" s="184"/>
      <c r="M434" s="184"/>
      <c r="N434" s="184"/>
      <c r="O434" s="184"/>
      <c r="P434" s="184"/>
      <c r="Q434" s="184"/>
      <c r="R434" s="184"/>
      <c r="S434" s="184"/>
      <c r="T434" s="184"/>
      <c r="U434" s="184"/>
      <c r="V434" s="184"/>
      <c r="W434" s="184"/>
      <c r="X434" s="184"/>
      <c r="Y434" s="184"/>
      <c r="Z434" s="184"/>
      <c r="AA434" s="184"/>
      <c r="AB434" s="184"/>
      <c r="AC434" s="184"/>
      <c r="AD434" s="184"/>
      <c r="AE434" s="184"/>
      <c r="AF434" s="184"/>
      <c r="AG434" s="184"/>
      <c r="AH434" s="184"/>
      <c r="AI434" s="184"/>
      <c r="AJ434" s="184"/>
      <c r="AK434" s="184"/>
      <c r="AL434" s="184"/>
      <c r="AM434" s="184"/>
      <c r="AN434" s="184"/>
      <c r="AO434" s="184"/>
      <c r="AP434" s="184"/>
      <c r="AQ434" s="184"/>
      <c r="AR434" s="184"/>
      <c r="AS434" s="184"/>
      <c r="AT434" s="184"/>
      <c r="AU434" s="184"/>
      <c r="AV434" s="184"/>
      <c r="AW434" s="184"/>
      <c r="AX434" s="184"/>
      <c r="AY434" s="184"/>
      <c r="AZ434" s="184"/>
      <c r="BA434" s="184"/>
      <c r="BB434" s="184"/>
      <c r="BC434" s="184"/>
      <c r="BD434" s="184"/>
      <c r="BE434" s="184"/>
      <c r="BF434" s="184"/>
      <c r="BG434" s="184"/>
      <c r="BH434" s="184"/>
      <c r="BI434" s="184"/>
      <c r="BJ434" s="184"/>
      <c r="BK434" s="184"/>
      <c r="BL434" s="184"/>
      <c r="BM434" s="184"/>
      <c r="BN434" s="184"/>
      <c r="BO434" s="184"/>
      <c r="BP434" s="184"/>
      <c r="BQ434" s="184"/>
      <c r="BR434" s="184"/>
      <c r="BS434" s="184">
        <v>14265052.060000001</v>
      </c>
      <c r="BT434" s="184"/>
      <c r="BU434" s="184"/>
      <c r="BV434" s="184"/>
      <c r="BW434" s="184"/>
      <c r="BX434" s="184"/>
      <c r="BY434" s="184"/>
      <c r="BZ434" s="184"/>
      <c r="CA434" s="184"/>
      <c r="CB434" s="184"/>
      <c r="CC434" s="184"/>
      <c r="CD434" s="184"/>
      <c r="CE434" s="184"/>
      <c r="CF434" s="184"/>
      <c r="CG434" s="184"/>
      <c r="CH434" s="184"/>
      <c r="CI434" s="184"/>
      <c r="CJ434" s="184"/>
      <c r="CK434" s="184"/>
      <c r="CL434" s="184"/>
      <c r="CM434" s="184"/>
    </row>
    <row r="435" spans="1:91" ht="21" hidden="1">
      <c r="A435" s="120">
        <v>35</v>
      </c>
      <c r="B435" s="220" t="s">
        <v>1148</v>
      </c>
      <c r="C435" s="149" t="s">
        <v>672</v>
      </c>
      <c r="D435" s="184"/>
      <c r="E435" s="184"/>
      <c r="F435" s="184"/>
      <c r="G435" s="184">
        <v>280000</v>
      </c>
      <c r="H435" s="184"/>
      <c r="I435" s="184">
        <v>160000</v>
      </c>
      <c r="J435" s="184">
        <v>220000</v>
      </c>
      <c r="K435" s="184"/>
      <c r="L435" s="184"/>
      <c r="M435" s="184"/>
      <c r="N435" s="184"/>
      <c r="O435" s="184"/>
      <c r="P435" s="184">
        <v>640000</v>
      </c>
      <c r="Q435" s="184"/>
      <c r="R435" s="184"/>
      <c r="S435" s="184">
        <v>430000</v>
      </c>
      <c r="T435" s="184"/>
      <c r="U435" s="184"/>
      <c r="V435" s="184"/>
      <c r="W435" s="184"/>
      <c r="X435" s="184">
        <v>1120000</v>
      </c>
      <c r="Y435" s="184">
        <v>240000</v>
      </c>
      <c r="Z435" s="184">
        <v>103309.83</v>
      </c>
      <c r="AA435" s="184">
        <v>460000</v>
      </c>
      <c r="AB435" s="184"/>
      <c r="AC435" s="184"/>
      <c r="AD435" s="184">
        <v>300000</v>
      </c>
      <c r="AE435" s="184">
        <v>280000</v>
      </c>
      <c r="AF435" s="184">
        <v>200000</v>
      </c>
      <c r="AG435" s="184">
        <v>240000</v>
      </c>
      <c r="AH435" s="184">
        <v>80000</v>
      </c>
      <c r="AI435" s="184">
        <v>45000</v>
      </c>
      <c r="AJ435" s="184"/>
      <c r="AK435" s="184">
        <v>160000</v>
      </c>
      <c r="AL435" s="184"/>
      <c r="AM435" s="184">
        <v>40000</v>
      </c>
      <c r="AN435" s="184"/>
      <c r="AO435" s="184"/>
      <c r="AP435" s="184"/>
      <c r="AQ435" s="184">
        <v>200000</v>
      </c>
      <c r="AR435" s="184">
        <v>200000</v>
      </c>
      <c r="AS435" s="184"/>
      <c r="AT435" s="184"/>
      <c r="AU435" s="184"/>
      <c r="AV435" s="184"/>
      <c r="AW435" s="184"/>
      <c r="AX435" s="184"/>
      <c r="AY435" s="184"/>
      <c r="AZ435" s="184">
        <v>360000</v>
      </c>
      <c r="BA435" s="184">
        <v>80000</v>
      </c>
      <c r="BB435" s="184">
        <v>320000</v>
      </c>
      <c r="BC435" s="184"/>
      <c r="BD435" s="184">
        <v>6420000</v>
      </c>
      <c r="BE435" s="184"/>
      <c r="BF435" s="184">
        <v>40000</v>
      </c>
      <c r="BG435" s="184">
        <v>80000</v>
      </c>
      <c r="BH435" s="184">
        <v>280000</v>
      </c>
      <c r="BI435" s="184">
        <v>120000</v>
      </c>
      <c r="BJ435" s="184"/>
      <c r="BK435" s="184"/>
      <c r="BL435" s="184">
        <v>40000</v>
      </c>
      <c r="BM435" s="184">
        <v>640000</v>
      </c>
      <c r="BN435" s="184">
        <v>400000</v>
      </c>
      <c r="BO435" s="184">
        <v>240000</v>
      </c>
      <c r="BP435" s="184">
        <v>320000</v>
      </c>
      <c r="BQ435" s="184">
        <v>200000</v>
      </c>
      <c r="BR435" s="184">
        <v>160000</v>
      </c>
      <c r="BS435" s="184">
        <v>6720000</v>
      </c>
      <c r="BT435" s="184">
        <v>120000</v>
      </c>
      <c r="BU435" s="184"/>
      <c r="BV435" s="184">
        <v>920000</v>
      </c>
      <c r="BW435" s="184"/>
      <c r="BX435" s="184"/>
      <c r="BY435" s="184">
        <v>240000</v>
      </c>
      <c r="BZ435" s="184"/>
      <c r="CA435" s="184">
        <v>400000</v>
      </c>
      <c r="CB435" s="184">
        <v>40000</v>
      </c>
      <c r="CC435" s="184"/>
      <c r="CD435" s="184">
        <v>100000</v>
      </c>
      <c r="CE435" s="184">
        <v>200000</v>
      </c>
      <c r="CF435" s="184">
        <v>480000</v>
      </c>
      <c r="CG435" s="184">
        <v>120000</v>
      </c>
      <c r="CH435" s="184"/>
      <c r="CI435" s="184"/>
      <c r="CJ435" s="184"/>
      <c r="CK435" s="184">
        <v>960000</v>
      </c>
      <c r="CL435" s="184">
        <v>80000</v>
      </c>
      <c r="CM435" s="184"/>
    </row>
    <row r="436" spans="1:91" ht="21" hidden="1">
      <c r="A436" s="120">
        <v>35</v>
      </c>
      <c r="B436" s="220" t="s">
        <v>1149</v>
      </c>
      <c r="C436" s="149" t="s">
        <v>673</v>
      </c>
      <c r="D436" s="184"/>
      <c r="E436" s="184"/>
      <c r="F436" s="184"/>
      <c r="G436" s="184"/>
      <c r="H436" s="184"/>
      <c r="I436" s="184"/>
      <c r="J436" s="184"/>
      <c r="K436" s="184"/>
      <c r="L436" s="184"/>
      <c r="M436" s="184"/>
      <c r="N436" s="184"/>
      <c r="O436" s="184"/>
      <c r="P436" s="184"/>
      <c r="Q436" s="184"/>
      <c r="R436" s="184"/>
      <c r="S436" s="184"/>
      <c r="T436" s="184"/>
      <c r="U436" s="184"/>
      <c r="V436" s="184"/>
      <c r="W436" s="184"/>
      <c r="X436" s="184"/>
      <c r="Y436" s="184"/>
      <c r="Z436" s="184"/>
      <c r="AA436" s="184"/>
      <c r="AB436" s="184"/>
      <c r="AC436" s="184"/>
      <c r="AD436" s="184"/>
      <c r="AE436" s="184"/>
      <c r="AF436" s="184"/>
      <c r="AG436" s="184"/>
      <c r="AH436" s="184"/>
      <c r="AI436" s="184"/>
      <c r="AJ436" s="184"/>
      <c r="AK436" s="184"/>
      <c r="AL436" s="184"/>
      <c r="AM436" s="184"/>
      <c r="AN436" s="184"/>
      <c r="AO436" s="184"/>
      <c r="AP436" s="184"/>
      <c r="AQ436" s="184"/>
      <c r="AR436" s="184"/>
      <c r="AS436" s="184"/>
      <c r="AT436" s="184"/>
      <c r="AU436" s="184"/>
      <c r="AV436" s="184"/>
      <c r="AW436" s="184"/>
      <c r="AX436" s="184"/>
      <c r="AY436" s="184"/>
      <c r="AZ436" s="184"/>
      <c r="BA436" s="184"/>
      <c r="BB436" s="184"/>
      <c r="BC436" s="184"/>
      <c r="BD436" s="184"/>
      <c r="BE436" s="184"/>
      <c r="BF436" s="184"/>
      <c r="BG436" s="184"/>
      <c r="BH436" s="184"/>
      <c r="BI436" s="184"/>
      <c r="BJ436" s="184"/>
      <c r="BK436" s="184"/>
      <c r="BL436" s="184"/>
      <c r="BM436" s="184"/>
      <c r="BN436" s="184"/>
      <c r="BO436" s="184"/>
      <c r="BP436" s="184"/>
      <c r="BQ436" s="184"/>
      <c r="BR436" s="184"/>
      <c r="BS436" s="184"/>
      <c r="BT436" s="184"/>
      <c r="BU436" s="184"/>
      <c r="BV436" s="184"/>
      <c r="BW436" s="184"/>
      <c r="BX436" s="184"/>
      <c r="BY436" s="184"/>
      <c r="BZ436" s="184"/>
      <c r="CA436" s="184"/>
      <c r="CB436" s="184"/>
      <c r="CC436" s="184"/>
      <c r="CD436" s="184"/>
      <c r="CE436" s="184"/>
      <c r="CF436" s="184"/>
      <c r="CG436" s="184"/>
      <c r="CH436" s="184"/>
      <c r="CI436" s="184"/>
      <c r="CJ436" s="184"/>
      <c r="CK436" s="184"/>
      <c r="CL436" s="184"/>
      <c r="CM436" s="184"/>
    </row>
    <row r="437" spans="1:91" ht="21" hidden="1">
      <c r="A437" s="120">
        <v>35</v>
      </c>
      <c r="B437" s="220" t="s">
        <v>1150</v>
      </c>
      <c r="C437" s="149" t="s">
        <v>674</v>
      </c>
      <c r="D437" s="184">
        <v>4003346.16</v>
      </c>
      <c r="E437" s="184">
        <v>17134</v>
      </c>
      <c r="F437" s="184">
        <v>13985.91</v>
      </c>
      <c r="G437" s="184">
        <v>213607</v>
      </c>
      <c r="H437" s="184">
        <v>42609.99</v>
      </c>
      <c r="I437" s="184">
        <v>149396.29999999999</v>
      </c>
      <c r="J437" s="184">
        <v>23</v>
      </c>
      <c r="K437" s="184">
        <v>211602.78</v>
      </c>
      <c r="L437" s="184">
        <v>512480.64</v>
      </c>
      <c r="M437" s="184">
        <v>24855.4</v>
      </c>
      <c r="N437" s="184">
        <v>291620.12</v>
      </c>
      <c r="O437" s="184">
        <v>28300</v>
      </c>
      <c r="P437" s="184">
        <v>138100</v>
      </c>
      <c r="Q437" s="184">
        <v>5800</v>
      </c>
      <c r="R437" s="184">
        <v>893.35</v>
      </c>
      <c r="S437" s="184">
        <v>293215</v>
      </c>
      <c r="T437" s="184"/>
      <c r="U437" s="184">
        <v>5500</v>
      </c>
      <c r="V437" s="184"/>
      <c r="W437" s="184"/>
      <c r="X437" s="184">
        <v>760941.83</v>
      </c>
      <c r="Y437" s="184">
        <v>6900</v>
      </c>
      <c r="Z437" s="184">
        <v>393410</v>
      </c>
      <c r="AA437" s="184">
        <v>88277.73</v>
      </c>
      <c r="AB437" s="184">
        <v>86502.22</v>
      </c>
      <c r="AC437" s="184">
        <v>53240</v>
      </c>
      <c r="AD437" s="184">
        <v>82385</v>
      </c>
      <c r="AE437" s="184"/>
      <c r="AF437" s="184">
        <v>80516</v>
      </c>
      <c r="AG437" s="184">
        <v>11800</v>
      </c>
      <c r="AH437" s="184">
        <v>34500</v>
      </c>
      <c r="AI437" s="184">
        <v>462710.26</v>
      </c>
      <c r="AJ437" s="184"/>
      <c r="AK437" s="184">
        <v>7580.39</v>
      </c>
      <c r="AL437" s="184">
        <v>513288.62</v>
      </c>
      <c r="AM437" s="184"/>
      <c r="AN437" s="184">
        <v>421267</v>
      </c>
      <c r="AO437" s="184">
        <v>186.5</v>
      </c>
      <c r="AP437" s="184">
        <v>980411</v>
      </c>
      <c r="AQ437" s="184">
        <v>12000</v>
      </c>
      <c r="AR437" s="184"/>
      <c r="AS437" s="184">
        <v>133925</v>
      </c>
      <c r="AT437" s="184">
        <v>108000</v>
      </c>
      <c r="AU437" s="184">
        <v>208892</v>
      </c>
      <c r="AV437" s="184"/>
      <c r="AW437" s="184">
        <v>5000.0200000000004</v>
      </c>
      <c r="AX437" s="184">
        <v>189982</v>
      </c>
      <c r="AY437" s="184">
        <v>27000</v>
      </c>
      <c r="AZ437" s="184"/>
      <c r="BA437" s="184"/>
      <c r="BB437" s="184">
        <v>903796</v>
      </c>
      <c r="BC437" s="184">
        <v>79496.03</v>
      </c>
      <c r="BD437" s="184">
        <v>252646.94</v>
      </c>
      <c r="BE437" s="184"/>
      <c r="BF437" s="184">
        <v>16800</v>
      </c>
      <c r="BG437" s="184">
        <v>10404</v>
      </c>
      <c r="BH437" s="184">
        <v>228130.57</v>
      </c>
      <c r="BI437" s="184">
        <v>22400</v>
      </c>
      <c r="BJ437" s="184">
        <v>75500</v>
      </c>
      <c r="BK437" s="184">
        <v>10000</v>
      </c>
      <c r="BL437" s="184">
        <v>6716</v>
      </c>
      <c r="BM437" s="184"/>
      <c r="BN437" s="184">
        <v>107434.22</v>
      </c>
      <c r="BO437" s="184">
        <v>60.19</v>
      </c>
      <c r="BP437" s="184"/>
      <c r="BQ437" s="184">
        <v>107392.8</v>
      </c>
      <c r="BR437" s="184">
        <v>1326020.17</v>
      </c>
      <c r="BS437" s="184">
        <v>673730</v>
      </c>
      <c r="BT437" s="184">
        <v>769100</v>
      </c>
      <c r="BU437" s="184">
        <v>574377.74</v>
      </c>
      <c r="BV437" s="184">
        <v>198808.02</v>
      </c>
      <c r="BW437" s="184"/>
      <c r="BX437" s="184">
        <v>106527.5</v>
      </c>
      <c r="BY437" s="184">
        <v>300</v>
      </c>
      <c r="BZ437" s="184">
        <v>16600</v>
      </c>
      <c r="CA437" s="184">
        <v>29307</v>
      </c>
      <c r="CB437" s="184">
        <v>59395.4</v>
      </c>
      <c r="CC437" s="184">
        <v>444873.74</v>
      </c>
      <c r="CD437" s="184">
        <v>14400</v>
      </c>
      <c r="CE437" s="184">
        <v>13270</v>
      </c>
      <c r="CF437" s="184">
        <v>47117.96</v>
      </c>
      <c r="CG437" s="184">
        <v>155032</v>
      </c>
      <c r="CH437" s="184">
        <v>7400</v>
      </c>
      <c r="CI437" s="184">
        <v>10400.52</v>
      </c>
      <c r="CJ437" s="184">
        <v>27500</v>
      </c>
      <c r="CK437" s="184">
        <v>122675.8</v>
      </c>
      <c r="CL437" s="184">
        <v>28405</v>
      </c>
      <c r="CM437" s="184">
        <v>37100</v>
      </c>
    </row>
    <row r="438" spans="1:91" ht="21" hidden="1">
      <c r="A438" s="120">
        <v>35</v>
      </c>
      <c r="B438" s="220" t="s">
        <v>1151</v>
      </c>
      <c r="C438" s="130" t="s">
        <v>1314</v>
      </c>
      <c r="D438" s="184"/>
      <c r="E438" s="184"/>
      <c r="F438" s="184"/>
      <c r="G438" s="184"/>
      <c r="H438" s="184"/>
      <c r="I438" s="184"/>
      <c r="J438" s="184"/>
      <c r="K438" s="184"/>
      <c r="L438" s="184"/>
      <c r="M438" s="184"/>
      <c r="N438" s="184"/>
      <c r="O438" s="184"/>
      <c r="P438" s="184"/>
      <c r="Q438" s="184"/>
      <c r="R438" s="184"/>
      <c r="S438" s="184"/>
      <c r="T438" s="184"/>
      <c r="U438" s="184"/>
      <c r="V438" s="184"/>
      <c r="W438" s="184"/>
      <c r="X438" s="184"/>
      <c r="Y438" s="184"/>
      <c r="Z438" s="184"/>
      <c r="AA438" s="184"/>
      <c r="AB438" s="184"/>
      <c r="AC438" s="184"/>
      <c r="AD438" s="184"/>
      <c r="AE438" s="184"/>
      <c r="AF438" s="184"/>
      <c r="AG438" s="184"/>
      <c r="AH438" s="184"/>
      <c r="AI438" s="184"/>
      <c r="AJ438" s="184"/>
      <c r="AK438" s="184"/>
      <c r="AL438" s="184"/>
      <c r="AM438" s="184"/>
      <c r="AN438" s="184"/>
      <c r="AO438" s="184"/>
      <c r="AP438" s="184"/>
      <c r="AQ438" s="184"/>
      <c r="AR438" s="184"/>
      <c r="AS438" s="184"/>
      <c r="AT438" s="184"/>
      <c r="AU438" s="184"/>
      <c r="AV438" s="184"/>
      <c r="AW438" s="184"/>
      <c r="AX438" s="184"/>
      <c r="AY438" s="184"/>
      <c r="AZ438" s="184"/>
      <c r="BA438" s="184"/>
      <c r="BB438" s="184"/>
      <c r="BC438" s="184"/>
      <c r="BD438" s="184"/>
      <c r="BE438" s="184"/>
      <c r="BF438" s="184"/>
      <c r="BG438" s="184"/>
      <c r="BH438" s="184"/>
      <c r="BI438" s="184"/>
      <c r="BJ438" s="184"/>
      <c r="BK438" s="184"/>
      <c r="BL438" s="184"/>
      <c r="BM438" s="184"/>
      <c r="BN438" s="184"/>
      <c r="BO438" s="184"/>
      <c r="BP438" s="184"/>
      <c r="BQ438" s="184"/>
      <c r="BR438" s="184"/>
      <c r="BS438" s="184"/>
      <c r="BT438" s="184"/>
      <c r="BU438" s="184"/>
      <c r="BV438" s="184"/>
      <c r="BW438" s="184"/>
      <c r="BX438" s="184"/>
      <c r="BY438" s="184"/>
      <c r="BZ438" s="184"/>
      <c r="CA438" s="184"/>
      <c r="CB438" s="184"/>
      <c r="CC438" s="184"/>
      <c r="CD438" s="184"/>
      <c r="CE438" s="184"/>
      <c r="CF438" s="184"/>
      <c r="CG438" s="184"/>
      <c r="CH438" s="184"/>
      <c r="CI438" s="184"/>
      <c r="CJ438" s="184"/>
      <c r="CK438" s="184"/>
      <c r="CL438" s="184"/>
      <c r="CM438" s="184"/>
    </row>
    <row r="439" spans="1:91" ht="21" hidden="1">
      <c r="A439" s="120">
        <v>35</v>
      </c>
      <c r="B439" s="220" t="s">
        <v>1152</v>
      </c>
      <c r="C439" s="130" t="s">
        <v>1315</v>
      </c>
      <c r="D439" s="184"/>
      <c r="E439" s="184"/>
      <c r="F439" s="184"/>
      <c r="G439" s="184"/>
      <c r="H439" s="184"/>
      <c r="I439" s="184"/>
      <c r="J439" s="184"/>
      <c r="K439" s="184"/>
      <c r="L439" s="184"/>
      <c r="M439" s="184"/>
      <c r="N439" s="184"/>
      <c r="O439" s="184"/>
      <c r="P439" s="184">
        <v>3220301.09</v>
      </c>
      <c r="Q439" s="184"/>
      <c r="R439" s="184">
        <v>1278793.1200000001</v>
      </c>
      <c r="S439" s="184">
        <v>1241446.22</v>
      </c>
      <c r="T439" s="184"/>
      <c r="U439" s="184">
        <v>591575.34</v>
      </c>
      <c r="V439" s="184"/>
      <c r="W439" s="184"/>
      <c r="X439" s="184"/>
      <c r="Y439" s="184"/>
      <c r="Z439" s="184"/>
      <c r="AA439" s="184"/>
      <c r="AB439" s="184"/>
      <c r="AC439" s="184"/>
      <c r="AD439" s="184"/>
      <c r="AE439" s="184"/>
      <c r="AF439" s="184"/>
      <c r="AG439" s="184"/>
      <c r="AH439" s="184"/>
      <c r="AI439" s="184"/>
      <c r="AJ439" s="184"/>
      <c r="AK439" s="184"/>
      <c r="AL439" s="184">
        <v>1422106.12</v>
      </c>
      <c r="AM439" s="184"/>
      <c r="AN439" s="184"/>
      <c r="AO439" s="184"/>
      <c r="AP439" s="184"/>
      <c r="AQ439" s="184"/>
      <c r="AR439" s="184"/>
      <c r="AS439" s="184"/>
      <c r="AT439" s="184"/>
      <c r="AU439" s="184"/>
      <c r="AV439" s="184"/>
      <c r="AW439" s="184"/>
      <c r="AX439" s="184"/>
      <c r="AY439" s="184"/>
      <c r="AZ439" s="184"/>
      <c r="BA439" s="184"/>
      <c r="BB439" s="184"/>
      <c r="BC439" s="184"/>
      <c r="BD439" s="184"/>
      <c r="BE439" s="184"/>
      <c r="BF439" s="184"/>
      <c r="BG439" s="184"/>
      <c r="BH439" s="184"/>
      <c r="BI439" s="184"/>
      <c r="BJ439" s="184"/>
      <c r="BK439" s="184"/>
      <c r="BL439" s="184"/>
      <c r="BM439" s="184"/>
      <c r="BN439" s="184"/>
      <c r="BO439" s="184"/>
      <c r="BP439" s="184"/>
      <c r="BQ439" s="184"/>
      <c r="BR439" s="184"/>
      <c r="BS439" s="184"/>
      <c r="BT439" s="184">
        <v>752481.72</v>
      </c>
      <c r="BU439" s="184"/>
      <c r="BV439" s="184">
        <v>3379087.22</v>
      </c>
      <c r="BW439" s="184"/>
      <c r="BX439" s="184">
        <v>7000</v>
      </c>
      <c r="BY439" s="184">
        <v>1301144.67</v>
      </c>
      <c r="BZ439" s="184"/>
      <c r="CA439" s="184"/>
      <c r="CB439" s="184">
        <v>1112074.1200000001</v>
      </c>
      <c r="CC439" s="184"/>
      <c r="CD439" s="184">
        <v>1412896.12</v>
      </c>
      <c r="CE439" s="184"/>
      <c r="CF439" s="184"/>
      <c r="CG439" s="184"/>
      <c r="CH439" s="184">
        <v>122495.18</v>
      </c>
      <c r="CI439" s="184">
        <v>55082.65</v>
      </c>
      <c r="CJ439" s="184"/>
      <c r="CK439" s="184"/>
      <c r="CL439" s="184"/>
      <c r="CM439" s="184">
        <v>754984.33</v>
      </c>
    </row>
    <row r="440" spans="1:91" ht="21" hidden="1">
      <c r="A440" s="120">
        <v>35</v>
      </c>
      <c r="B440" s="220" t="s">
        <v>1153</v>
      </c>
      <c r="C440" s="130" t="s">
        <v>1316</v>
      </c>
      <c r="D440" s="184"/>
      <c r="E440" s="184"/>
      <c r="F440" s="184"/>
      <c r="G440" s="184"/>
      <c r="H440" s="184"/>
      <c r="I440" s="184"/>
      <c r="J440" s="184"/>
      <c r="K440" s="184"/>
      <c r="L440" s="184"/>
      <c r="M440" s="184"/>
      <c r="N440" s="184"/>
      <c r="O440" s="184"/>
      <c r="P440" s="184"/>
      <c r="Q440" s="184"/>
      <c r="R440" s="184"/>
      <c r="S440" s="184"/>
      <c r="T440" s="184"/>
      <c r="U440" s="184"/>
      <c r="V440" s="184"/>
      <c r="W440" s="184"/>
      <c r="X440" s="184"/>
      <c r="Y440" s="184"/>
      <c r="Z440" s="184"/>
      <c r="AA440" s="184">
        <v>108500</v>
      </c>
      <c r="AB440" s="184"/>
      <c r="AC440" s="184"/>
      <c r="AD440" s="184">
        <v>65000</v>
      </c>
      <c r="AE440" s="184"/>
      <c r="AF440" s="184"/>
      <c r="AG440" s="184"/>
      <c r="AH440" s="184"/>
      <c r="AI440" s="184"/>
      <c r="AJ440" s="184">
        <v>1546100</v>
      </c>
      <c r="AK440" s="184"/>
      <c r="AL440" s="184"/>
      <c r="AM440" s="184"/>
      <c r="AN440" s="184"/>
      <c r="AO440" s="184"/>
      <c r="AP440" s="184"/>
      <c r="AQ440" s="184"/>
      <c r="AR440" s="184"/>
      <c r="AS440" s="184"/>
      <c r="AT440" s="184">
        <v>37980</v>
      </c>
      <c r="AU440" s="184"/>
      <c r="AV440" s="184"/>
      <c r="AW440" s="184"/>
      <c r="AX440" s="184"/>
      <c r="AY440" s="184"/>
      <c r="AZ440" s="184"/>
      <c r="BA440" s="184"/>
      <c r="BB440" s="184"/>
      <c r="BC440" s="184"/>
      <c r="BD440" s="184"/>
      <c r="BE440" s="184"/>
      <c r="BF440" s="184"/>
      <c r="BG440" s="184"/>
      <c r="BH440" s="184"/>
      <c r="BI440" s="184"/>
      <c r="BJ440" s="184"/>
      <c r="BK440" s="184"/>
      <c r="BL440" s="184"/>
      <c r="BM440" s="184"/>
      <c r="BN440" s="184"/>
      <c r="BO440" s="184"/>
      <c r="BP440" s="184"/>
      <c r="BQ440" s="184"/>
      <c r="BR440" s="184"/>
      <c r="BS440" s="184"/>
      <c r="BT440" s="184"/>
      <c r="BU440" s="184"/>
      <c r="BV440" s="184"/>
      <c r="BW440" s="184"/>
      <c r="BX440" s="184"/>
      <c r="BY440" s="184"/>
      <c r="BZ440" s="184"/>
      <c r="CA440" s="184"/>
      <c r="CB440" s="184"/>
      <c r="CC440" s="184"/>
      <c r="CD440" s="184"/>
      <c r="CE440" s="184"/>
      <c r="CF440" s="184"/>
      <c r="CG440" s="184"/>
      <c r="CH440" s="184"/>
      <c r="CI440" s="184"/>
      <c r="CJ440" s="184"/>
      <c r="CK440" s="184"/>
      <c r="CL440" s="184"/>
      <c r="CM440" s="184"/>
    </row>
    <row r="441" spans="1:91" ht="21" hidden="1">
      <c r="A441" s="120">
        <v>35</v>
      </c>
      <c r="B441" s="220" t="s">
        <v>1154</v>
      </c>
      <c r="C441" s="130" t="s">
        <v>1317</v>
      </c>
      <c r="D441" s="184"/>
      <c r="E441" s="184"/>
      <c r="F441" s="184"/>
      <c r="G441" s="184"/>
      <c r="H441" s="184"/>
      <c r="I441" s="184"/>
      <c r="J441" s="184"/>
      <c r="K441" s="184"/>
      <c r="L441" s="184"/>
      <c r="M441" s="184"/>
      <c r="N441" s="184"/>
      <c r="O441" s="184"/>
      <c r="P441" s="184"/>
      <c r="Q441" s="184"/>
      <c r="R441" s="184"/>
      <c r="S441" s="184"/>
      <c r="T441" s="184"/>
      <c r="U441" s="184"/>
      <c r="V441" s="184"/>
      <c r="W441" s="184"/>
      <c r="X441" s="184"/>
      <c r="Y441" s="184"/>
      <c r="Z441" s="184"/>
      <c r="AA441" s="184"/>
      <c r="AB441" s="184"/>
      <c r="AC441" s="184"/>
      <c r="AD441" s="184"/>
      <c r="AE441" s="184"/>
      <c r="AF441" s="184"/>
      <c r="AG441" s="184"/>
      <c r="AH441" s="184"/>
      <c r="AI441" s="184"/>
      <c r="AJ441" s="184"/>
      <c r="AK441" s="184"/>
      <c r="AL441" s="184"/>
      <c r="AM441" s="184"/>
      <c r="AN441" s="184"/>
      <c r="AO441" s="184"/>
      <c r="AP441" s="184"/>
      <c r="AQ441" s="184"/>
      <c r="AR441" s="184"/>
      <c r="AS441" s="184"/>
      <c r="AT441" s="184"/>
      <c r="AU441" s="184"/>
      <c r="AV441" s="184"/>
      <c r="AW441" s="184"/>
      <c r="AX441" s="184"/>
      <c r="AY441" s="184"/>
      <c r="AZ441" s="184"/>
      <c r="BA441" s="184"/>
      <c r="BB441" s="184"/>
      <c r="BC441" s="184"/>
      <c r="BD441" s="184"/>
      <c r="BE441" s="184"/>
      <c r="BF441" s="184"/>
      <c r="BG441" s="184"/>
      <c r="BH441" s="184"/>
      <c r="BI441" s="184"/>
      <c r="BJ441" s="184"/>
      <c r="BK441" s="184"/>
      <c r="BL441" s="184"/>
      <c r="BM441" s="184"/>
      <c r="BN441" s="184"/>
      <c r="BO441" s="184"/>
      <c r="BP441" s="184"/>
      <c r="BQ441" s="184"/>
      <c r="BR441" s="184"/>
      <c r="BS441" s="184"/>
      <c r="BT441" s="184"/>
      <c r="BU441" s="184"/>
      <c r="BV441" s="184"/>
      <c r="BW441" s="184"/>
      <c r="BX441" s="184"/>
      <c r="BY441" s="184"/>
      <c r="BZ441" s="184"/>
      <c r="CA441" s="184"/>
      <c r="CB441" s="184"/>
      <c r="CC441" s="184"/>
      <c r="CD441" s="184"/>
      <c r="CE441" s="184"/>
      <c r="CF441" s="184"/>
      <c r="CG441" s="184"/>
      <c r="CH441" s="184"/>
      <c r="CI441" s="184"/>
      <c r="CJ441" s="184"/>
      <c r="CK441" s="184"/>
      <c r="CL441" s="184"/>
      <c r="CM441" s="184"/>
    </row>
    <row r="442" spans="1:91" ht="21" hidden="1">
      <c r="A442" s="120">
        <v>35</v>
      </c>
      <c r="B442" s="220" t="s">
        <v>1155</v>
      </c>
      <c r="C442" s="130" t="s">
        <v>1318</v>
      </c>
      <c r="D442" s="184"/>
      <c r="E442" s="184"/>
      <c r="F442" s="184"/>
      <c r="G442" s="184"/>
      <c r="H442" s="184"/>
      <c r="I442" s="184"/>
      <c r="J442" s="184"/>
      <c r="K442" s="184"/>
      <c r="L442" s="184"/>
      <c r="M442" s="184"/>
      <c r="N442" s="184"/>
      <c r="O442" s="184"/>
      <c r="P442" s="184"/>
      <c r="Q442" s="184"/>
      <c r="R442" s="184"/>
      <c r="S442" s="184"/>
      <c r="T442" s="184"/>
      <c r="U442" s="184"/>
      <c r="V442" s="184"/>
      <c r="W442" s="184"/>
      <c r="X442" s="184"/>
      <c r="Y442" s="184"/>
      <c r="Z442" s="184"/>
      <c r="AA442" s="184"/>
      <c r="AB442" s="184"/>
      <c r="AC442" s="184"/>
      <c r="AD442" s="184"/>
      <c r="AE442" s="184"/>
      <c r="AF442" s="184"/>
      <c r="AG442" s="184"/>
      <c r="AH442" s="184"/>
      <c r="AI442" s="184"/>
      <c r="AJ442" s="184"/>
      <c r="AK442" s="184"/>
      <c r="AL442" s="184"/>
      <c r="AM442" s="184"/>
      <c r="AN442" s="184"/>
      <c r="AO442" s="184"/>
      <c r="AP442" s="184"/>
      <c r="AQ442" s="184"/>
      <c r="AR442" s="184"/>
      <c r="AS442" s="184"/>
      <c r="AT442" s="184"/>
      <c r="AU442" s="184"/>
      <c r="AV442" s="184"/>
      <c r="AW442" s="184"/>
      <c r="AX442" s="184"/>
      <c r="AY442" s="184"/>
      <c r="AZ442" s="184"/>
      <c r="BA442" s="184"/>
      <c r="BB442" s="184"/>
      <c r="BC442" s="184"/>
      <c r="BD442" s="184"/>
      <c r="BE442" s="184"/>
      <c r="BF442" s="184"/>
      <c r="BG442" s="184"/>
      <c r="BH442" s="184"/>
      <c r="BI442" s="184"/>
      <c r="BJ442" s="184"/>
      <c r="BK442" s="184"/>
      <c r="BL442" s="184"/>
      <c r="BM442" s="184"/>
      <c r="BN442" s="184"/>
      <c r="BO442" s="184"/>
      <c r="BP442" s="184"/>
      <c r="BQ442" s="184"/>
      <c r="BR442" s="184"/>
      <c r="BS442" s="184"/>
      <c r="BT442" s="184"/>
      <c r="BU442" s="184"/>
      <c r="BV442" s="184">
        <v>203376.92</v>
      </c>
      <c r="BW442" s="184"/>
      <c r="BX442" s="184"/>
      <c r="BY442" s="184"/>
      <c r="BZ442" s="184"/>
      <c r="CA442" s="184"/>
      <c r="CB442" s="184"/>
      <c r="CC442" s="184"/>
      <c r="CD442" s="184"/>
      <c r="CE442" s="184"/>
      <c r="CF442" s="184"/>
      <c r="CG442" s="184"/>
      <c r="CH442" s="184"/>
      <c r="CI442" s="184"/>
      <c r="CJ442" s="184"/>
      <c r="CK442" s="184"/>
      <c r="CL442" s="184">
        <v>64000</v>
      </c>
      <c r="CM442" s="184"/>
    </row>
    <row r="443" spans="1:91" ht="21" hidden="1">
      <c r="A443" s="120">
        <v>35</v>
      </c>
      <c r="B443" s="220" t="s">
        <v>1156</v>
      </c>
      <c r="C443" s="130" t="s">
        <v>1319</v>
      </c>
      <c r="D443" s="184"/>
      <c r="E443" s="184"/>
      <c r="F443" s="184"/>
      <c r="G443" s="184"/>
      <c r="H443" s="184"/>
      <c r="I443" s="184"/>
      <c r="J443" s="184"/>
      <c r="K443" s="184"/>
      <c r="L443" s="184"/>
      <c r="M443" s="184"/>
      <c r="N443" s="184"/>
      <c r="O443" s="184"/>
      <c r="P443" s="184"/>
      <c r="Q443" s="184"/>
      <c r="R443" s="184"/>
      <c r="S443" s="184"/>
      <c r="T443" s="184"/>
      <c r="U443" s="184"/>
      <c r="V443" s="184"/>
      <c r="W443" s="184"/>
      <c r="X443" s="184"/>
      <c r="Y443" s="184"/>
      <c r="Z443" s="184"/>
      <c r="AA443" s="184"/>
      <c r="AB443" s="184"/>
      <c r="AC443" s="184"/>
      <c r="AD443" s="184"/>
      <c r="AE443" s="184"/>
      <c r="AF443" s="184"/>
      <c r="AG443" s="184"/>
      <c r="AH443" s="184"/>
      <c r="AI443" s="184"/>
      <c r="AJ443" s="184"/>
      <c r="AK443" s="184"/>
      <c r="AL443" s="184"/>
      <c r="AM443" s="184"/>
      <c r="AN443" s="184"/>
      <c r="AO443" s="184"/>
      <c r="AP443" s="184"/>
      <c r="AQ443" s="184"/>
      <c r="AR443" s="184"/>
      <c r="AS443" s="184"/>
      <c r="AT443" s="184"/>
      <c r="AU443" s="184"/>
      <c r="AV443" s="184"/>
      <c r="AW443" s="184"/>
      <c r="AX443" s="184"/>
      <c r="AY443" s="184"/>
      <c r="AZ443" s="184"/>
      <c r="BA443" s="184"/>
      <c r="BB443" s="184"/>
      <c r="BC443" s="184"/>
      <c r="BD443" s="184"/>
      <c r="BE443" s="184"/>
      <c r="BF443" s="184"/>
      <c r="BG443" s="184"/>
      <c r="BH443" s="184"/>
      <c r="BI443" s="184"/>
      <c r="BJ443" s="184"/>
      <c r="BK443" s="184"/>
      <c r="BL443" s="184"/>
      <c r="BM443" s="184"/>
      <c r="BN443" s="184"/>
      <c r="BO443" s="184"/>
      <c r="BP443" s="184"/>
      <c r="BQ443" s="184"/>
      <c r="BR443" s="184"/>
      <c r="BS443" s="184"/>
      <c r="BT443" s="184"/>
      <c r="BU443" s="184"/>
      <c r="BV443" s="184"/>
      <c r="BW443" s="184"/>
      <c r="BX443" s="184"/>
      <c r="BY443" s="184"/>
      <c r="BZ443" s="184"/>
      <c r="CA443" s="184"/>
      <c r="CB443" s="184"/>
      <c r="CC443" s="184"/>
      <c r="CD443" s="184"/>
      <c r="CE443" s="184"/>
      <c r="CF443" s="184"/>
      <c r="CG443" s="184"/>
      <c r="CH443" s="184"/>
      <c r="CI443" s="184"/>
      <c r="CJ443" s="184"/>
      <c r="CK443" s="184"/>
      <c r="CL443" s="184"/>
      <c r="CM443" s="184"/>
    </row>
    <row r="444" spans="1:91" ht="21" hidden="1">
      <c r="A444" s="120">
        <v>35</v>
      </c>
      <c r="B444" s="220" t="s">
        <v>1157</v>
      </c>
      <c r="C444" s="130" t="s">
        <v>1320</v>
      </c>
      <c r="D444" s="184"/>
      <c r="E444" s="184"/>
      <c r="F444" s="184"/>
      <c r="G444" s="184"/>
      <c r="H444" s="184"/>
      <c r="I444" s="184"/>
      <c r="J444" s="184"/>
      <c r="K444" s="184"/>
      <c r="L444" s="184"/>
      <c r="M444" s="184"/>
      <c r="N444" s="184"/>
      <c r="O444" s="184"/>
      <c r="P444" s="184"/>
      <c r="Q444" s="184"/>
      <c r="R444" s="184"/>
      <c r="S444" s="184">
        <v>34860.699999999997</v>
      </c>
      <c r="T444" s="184"/>
      <c r="U444" s="184"/>
      <c r="V444" s="184"/>
      <c r="W444" s="184"/>
      <c r="X444" s="184"/>
      <c r="Y444" s="184"/>
      <c r="Z444" s="184"/>
      <c r="AA444" s="184"/>
      <c r="AB444" s="184"/>
      <c r="AC444" s="184"/>
      <c r="AD444" s="184"/>
      <c r="AE444" s="184"/>
      <c r="AF444" s="184"/>
      <c r="AG444" s="184"/>
      <c r="AH444" s="184"/>
      <c r="AI444" s="184"/>
      <c r="AJ444" s="184"/>
      <c r="AK444" s="184"/>
      <c r="AL444" s="184"/>
      <c r="AM444" s="184"/>
      <c r="AN444" s="184"/>
      <c r="AO444" s="184"/>
      <c r="AP444" s="184"/>
      <c r="AQ444" s="184"/>
      <c r="AR444" s="184"/>
      <c r="AS444" s="184"/>
      <c r="AT444" s="184"/>
      <c r="AU444" s="184"/>
      <c r="AV444" s="184"/>
      <c r="AW444" s="184"/>
      <c r="AX444" s="184"/>
      <c r="AY444" s="184"/>
      <c r="AZ444" s="184"/>
      <c r="BA444" s="184"/>
      <c r="BB444" s="184"/>
      <c r="BC444" s="184"/>
      <c r="BD444" s="184"/>
      <c r="BE444" s="184"/>
      <c r="BF444" s="184"/>
      <c r="BG444" s="184"/>
      <c r="BH444" s="184"/>
      <c r="BI444" s="184"/>
      <c r="BJ444" s="184"/>
      <c r="BK444" s="184"/>
      <c r="BL444" s="184"/>
      <c r="BM444" s="184"/>
      <c r="BN444" s="184"/>
      <c r="BO444" s="184"/>
      <c r="BP444" s="184"/>
      <c r="BQ444" s="184"/>
      <c r="BR444" s="184"/>
      <c r="BS444" s="184"/>
      <c r="BT444" s="184"/>
      <c r="BU444" s="184"/>
      <c r="BV444" s="184"/>
      <c r="BW444" s="184"/>
      <c r="BX444" s="184"/>
      <c r="BY444" s="184"/>
      <c r="BZ444" s="184"/>
      <c r="CA444" s="184"/>
      <c r="CB444" s="184"/>
      <c r="CC444" s="184"/>
      <c r="CD444" s="184"/>
      <c r="CE444" s="184"/>
      <c r="CF444" s="184"/>
      <c r="CG444" s="184"/>
      <c r="CH444" s="184"/>
      <c r="CI444" s="184"/>
      <c r="CJ444" s="184"/>
      <c r="CK444" s="184"/>
      <c r="CL444" s="184"/>
      <c r="CM444" s="184"/>
    </row>
    <row r="445" spans="1:91" ht="21" hidden="1">
      <c r="A445" s="120">
        <v>35</v>
      </c>
      <c r="B445" s="220" t="s">
        <v>1158</v>
      </c>
      <c r="C445" s="130" t="s">
        <v>1321</v>
      </c>
      <c r="D445" s="184"/>
      <c r="E445" s="184"/>
      <c r="F445" s="184"/>
      <c r="G445" s="184"/>
      <c r="H445" s="184"/>
      <c r="I445" s="184"/>
      <c r="J445" s="184"/>
      <c r="K445" s="184"/>
      <c r="L445" s="184"/>
      <c r="M445" s="184"/>
      <c r="N445" s="184"/>
      <c r="O445" s="184"/>
      <c r="P445" s="184"/>
      <c r="Q445" s="184"/>
      <c r="R445" s="184"/>
      <c r="S445" s="184"/>
      <c r="T445" s="184"/>
      <c r="U445" s="184"/>
      <c r="V445" s="184"/>
      <c r="W445" s="184"/>
      <c r="X445" s="184"/>
      <c r="Y445" s="184"/>
      <c r="Z445" s="184"/>
      <c r="AA445" s="184"/>
      <c r="AB445" s="184"/>
      <c r="AC445" s="184"/>
      <c r="AD445" s="184"/>
      <c r="AE445" s="184"/>
      <c r="AF445" s="184"/>
      <c r="AG445" s="184"/>
      <c r="AH445" s="184"/>
      <c r="AI445" s="184"/>
      <c r="AJ445" s="184"/>
      <c r="AK445" s="184"/>
      <c r="AL445" s="184"/>
      <c r="AM445" s="184"/>
      <c r="AN445" s="184"/>
      <c r="AO445" s="184"/>
      <c r="AP445" s="184"/>
      <c r="AQ445" s="184"/>
      <c r="AR445" s="184"/>
      <c r="AS445" s="184"/>
      <c r="AT445" s="184"/>
      <c r="AU445" s="184"/>
      <c r="AV445" s="184"/>
      <c r="AW445" s="184"/>
      <c r="AX445" s="184"/>
      <c r="AY445" s="184"/>
      <c r="AZ445" s="184"/>
      <c r="BA445" s="184"/>
      <c r="BB445" s="184"/>
      <c r="BC445" s="184"/>
      <c r="BD445" s="184"/>
      <c r="BE445" s="184"/>
      <c r="BF445" s="184"/>
      <c r="BG445" s="184"/>
      <c r="BH445" s="184"/>
      <c r="BI445" s="184"/>
      <c r="BJ445" s="184"/>
      <c r="BK445" s="184"/>
      <c r="BL445" s="184"/>
      <c r="BM445" s="184"/>
      <c r="BN445" s="184"/>
      <c r="BO445" s="184"/>
      <c r="BP445" s="184"/>
      <c r="BQ445" s="184"/>
      <c r="BR445" s="184"/>
      <c r="BS445" s="184"/>
      <c r="BT445" s="184"/>
      <c r="BU445" s="184"/>
      <c r="BV445" s="184"/>
      <c r="BW445" s="184"/>
      <c r="BX445" s="184"/>
      <c r="BY445" s="184"/>
      <c r="BZ445" s="184"/>
      <c r="CA445" s="184"/>
      <c r="CB445" s="184"/>
      <c r="CC445" s="184"/>
      <c r="CD445" s="184"/>
      <c r="CE445" s="184"/>
      <c r="CF445" s="184"/>
      <c r="CG445" s="184"/>
      <c r="CH445" s="184">
        <v>160000</v>
      </c>
      <c r="CI445" s="184"/>
      <c r="CJ445" s="184"/>
      <c r="CK445" s="184"/>
      <c r="CL445" s="184"/>
      <c r="CM445" s="184"/>
    </row>
    <row r="446" spans="1:91" ht="21" hidden="1">
      <c r="A446" s="120">
        <v>35</v>
      </c>
      <c r="B446" s="220" t="s">
        <v>1159</v>
      </c>
      <c r="C446" s="130" t="s">
        <v>1322</v>
      </c>
      <c r="D446" s="184">
        <v>2299356.9500000002</v>
      </c>
      <c r="E446" s="184">
        <v>8294867.4199999999</v>
      </c>
      <c r="F446" s="184">
        <v>5114470.62</v>
      </c>
      <c r="G446" s="184">
        <v>1131133.29</v>
      </c>
      <c r="H446" s="184">
        <v>2162452.44</v>
      </c>
      <c r="I446" s="184">
        <v>3661956.62</v>
      </c>
      <c r="J446" s="184">
        <v>12648048</v>
      </c>
      <c r="K446" s="184">
        <v>3683288.29</v>
      </c>
      <c r="L446" s="184">
        <v>1549400</v>
      </c>
      <c r="M446" s="184">
        <v>2958876.19</v>
      </c>
      <c r="N446" s="184">
        <v>533440</v>
      </c>
      <c r="O446" s="184">
        <v>4621310.7</v>
      </c>
      <c r="P446" s="184">
        <v>8199784.9199999999</v>
      </c>
      <c r="Q446" s="184">
        <v>4093233.57</v>
      </c>
      <c r="R446" s="184">
        <v>5439258.9400000004</v>
      </c>
      <c r="S446" s="184">
        <v>9451006.5399999991</v>
      </c>
      <c r="T446" s="184">
        <v>297357.81</v>
      </c>
      <c r="U446" s="184">
        <v>2103898</v>
      </c>
      <c r="V446" s="184">
        <v>1479222.55</v>
      </c>
      <c r="W446" s="184">
        <v>1489565.33</v>
      </c>
      <c r="X446" s="184">
        <v>15931618</v>
      </c>
      <c r="Y446" s="184">
        <v>1439787.88</v>
      </c>
      <c r="Z446" s="184">
        <v>5500988.5899999999</v>
      </c>
      <c r="AA446" s="184">
        <v>989606</v>
      </c>
      <c r="AB446" s="184">
        <v>680179.41</v>
      </c>
      <c r="AC446" s="184">
        <v>2793086.41</v>
      </c>
      <c r="AD446" s="184">
        <v>2778896.55</v>
      </c>
      <c r="AE446" s="184">
        <v>2871791.29</v>
      </c>
      <c r="AF446" s="184">
        <v>1647455.89</v>
      </c>
      <c r="AG446" s="184">
        <v>889300.96</v>
      </c>
      <c r="AH446" s="184">
        <v>4202285.3</v>
      </c>
      <c r="AI446" s="184">
        <v>2328441.9</v>
      </c>
      <c r="AJ446" s="184">
        <v>1923186.87</v>
      </c>
      <c r="AK446" s="184">
        <v>1507905.49</v>
      </c>
      <c r="AL446" s="184">
        <v>2650737.2000000002</v>
      </c>
      <c r="AM446" s="184">
        <v>570730</v>
      </c>
      <c r="AN446" s="184"/>
      <c r="AO446" s="184">
        <v>7980511</v>
      </c>
      <c r="AP446" s="184">
        <v>165315</v>
      </c>
      <c r="AQ446" s="184">
        <v>968938</v>
      </c>
      <c r="AR446" s="184">
        <v>370278</v>
      </c>
      <c r="AS446" s="184">
        <v>1055708.3</v>
      </c>
      <c r="AT446" s="184">
        <v>937187</v>
      </c>
      <c r="AU446" s="184">
        <v>787736</v>
      </c>
      <c r="AV446" s="184">
        <v>643672</v>
      </c>
      <c r="AW446" s="184">
        <v>570479</v>
      </c>
      <c r="AX446" s="184"/>
      <c r="AY446" s="184"/>
      <c r="AZ446" s="184">
        <v>897056</v>
      </c>
      <c r="BA446" s="184">
        <v>496289</v>
      </c>
      <c r="BB446" s="184">
        <v>449985</v>
      </c>
      <c r="BC446" s="184">
        <v>721226</v>
      </c>
      <c r="BD446" s="184">
        <v>190500</v>
      </c>
      <c r="BE446" s="184"/>
      <c r="BF446" s="184">
        <v>391950</v>
      </c>
      <c r="BG446" s="184">
        <v>2823750</v>
      </c>
      <c r="BH446" s="184"/>
      <c r="BI446" s="184"/>
      <c r="BJ446" s="184"/>
      <c r="BK446" s="184">
        <v>1236200</v>
      </c>
      <c r="BL446" s="184">
        <v>257200</v>
      </c>
      <c r="BM446" s="184">
        <v>2176333</v>
      </c>
      <c r="BN446" s="184">
        <v>272000</v>
      </c>
      <c r="BO446" s="184">
        <v>980000</v>
      </c>
      <c r="BP446" s="184">
        <v>916080</v>
      </c>
      <c r="BQ446" s="184">
        <v>275400</v>
      </c>
      <c r="BR446" s="184"/>
      <c r="BS446" s="184">
        <v>2960000</v>
      </c>
      <c r="BT446" s="184"/>
      <c r="BU446" s="184"/>
      <c r="BV446" s="184">
        <v>1510590</v>
      </c>
      <c r="BW446" s="184">
        <v>10200</v>
      </c>
      <c r="BX446" s="184">
        <v>1744500</v>
      </c>
      <c r="BY446" s="184">
        <v>2752712</v>
      </c>
      <c r="BZ446" s="184">
        <v>537400</v>
      </c>
      <c r="CA446" s="184">
        <v>2019300</v>
      </c>
      <c r="CB446" s="184">
        <v>1680075.5</v>
      </c>
      <c r="CC446" s="184">
        <v>4002268.12</v>
      </c>
      <c r="CD446" s="184">
        <v>1253780</v>
      </c>
      <c r="CE446" s="184">
        <v>2516802.6</v>
      </c>
      <c r="CF446" s="184">
        <v>4552237</v>
      </c>
      <c r="CG446" s="184">
        <v>301300</v>
      </c>
      <c r="CH446" s="184">
        <v>1118794.6499999999</v>
      </c>
      <c r="CI446" s="184"/>
      <c r="CJ446" s="184">
        <v>1309675.29</v>
      </c>
      <c r="CK446" s="184"/>
      <c r="CL446" s="184">
        <v>6504587.8700000001</v>
      </c>
      <c r="CM446" s="184">
        <v>396600</v>
      </c>
    </row>
    <row r="447" spans="1:91" ht="21" hidden="1">
      <c r="A447" s="120">
        <v>35</v>
      </c>
      <c r="B447" s="220" t="s">
        <v>1160</v>
      </c>
      <c r="C447" s="130" t="s">
        <v>675</v>
      </c>
      <c r="D447" s="184"/>
      <c r="E447" s="184"/>
      <c r="F447" s="184"/>
      <c r="G447" s="184"/>
      <c r="H447" s="184"/>
      <c r="I447" s="184"/>
      <c r="J447" s="184"/>
      <c r="K447" s="184"/>
      <c r="L447" s="184"/>
      <c r="M447" s="184"/>
      <c r="N447" s="184"/>
      <c r="O447" s="184"/>
      <c r="P447" s="184"/>
      <c r="Q447" s="184"/>
      <c r="R447" s="184"/>
      <c r="S447" s="184"/>
      <c r="T447" s="184"/>
      <c r="U447" s="184"/>
      <c r="V447" s="184"/>
      <c r="W447" s="184"/>
      <c r="X447" s="184"/>
      <c r="Y447" s="184"/>
      <c r="Z447" s="184"/>
      <c r="AA447" s="184"/>
      <c r="AB447" s="184"/>
      <c r="AC447" s="184"/>
      <c r="AD447" s="184"/>
      <c r="AE447" s="184"/>
      <c r="AF447" s="184"/>
      <c r="AG447" s="184"/>
      <c r="AH447" s="184"/>
      <c r="AI447" s="184"/>
      <c r="AJ447" s="184"/>
      <c r="AK447" s="184"/>
      <c r="AL447" s="184"/>
      <c r="AM447" s="184"/>
      <c r="AN447" s="184"/>
      <c r="AO447" s="184"/>
      <c r="AP447" s="184"/>
      <c r="AQ447" s="184"/>
      <c r="AR447" s="184"/>
      <c r="AS447" s="184"/>
      <c r="AT447" s="184"/>
      <c r="AU447" s="184"/>
      <c r="AV447" s="184"/>
      <c r="AW447" s="184"/>
      <c r="AX447" s="184"/>
      <c r="AY447" s="184"/>
      <c r="AZ447" s="184"/>
      <c r="BA447" s="184"/>
      <c r="BB447" s="184"/>
      <c r="BC447" s="184"/>
      <c r="BD447" s="184"/>
      <c r="BE447" s="184"/>
      <c r="BF447" s="184"/>
      <c r="BG447" s="184"/>
      <c r="BH447" s="184"/>
      <c r="BI447" s="184"/>
      <c r="BJ447" s="184"/>
      <c r="BK447" s="184"/>
      <c r="BL447" s="184"/>
      <c r="BM447" s="184"/>
      <c r="BN447" s="184"/>
      <c r="BO447" s="184"/>
      <c r="BP447" s="184"/>
      <c r="BQ447" s="184"/>
      <c r="BR447" s="184"/>
      <c r="BS447" s="184"/>
      <c r="BT447" s="184"/>
      <c r="BU447" s="184"/>
      <c r="BV447" s="184"/>
      <c r="BW447" s="184"/>
      <c r="BX447" s="184"/>
      <c r="BY447" s="184"/>
      <c r="BZ447" s="184"/>
      <c r="CA447" s="184"/>
      <c r="CB447" s="184"/>
      <c r="CC447" s="184"/>
      <c r="CD447" s="184"/>
      <c r="CE447" s="184"/>
      <c r="CF447" s="184"/>
      <c r="CG447" s="184"/>
      <c r="CH447" s="184"/>
      <c r="CI447" s="184"/>
      <c r="CJ447" s="184"/>
      <c r="CK447" s="184"/>
      <c r="CL447" s="184"/>
      <c r="CM447" s="184"/>
    </row>
    <row r="448" spans="1:91" ht="25.95" hidden="1" customHeight="1">
      <c r="A448" s="120"/>
      <c r="B448" s="120"/>
      <c r="C448" s="123"/>
    </row>
    <row r="449" spans="1:91" s="117" customFormat="1" ht="21" hidden="1">
      <c r="A449" s="150"/>
      <c r="B449" s="150"/>
      <c r="C449" s="151" t="s">
        <v>676</v>
      </c>
      <c r="D449" s="152"/>
      <c r="E449" s="152"/>
      <c r="F449" s="152"/>
      <c r="G449" s="152"/>
      <c r="H449" s="152"/>
      <c r="I449" s="152"/>
      <c r="J449" s="152"/>
      <c r="K449" s="152"/>
      <c r="L449" s="152"/>
      <c r="M449" s="152"/>
      <c r="N449" s="152"/>
      <c r="O449" s="152"/>
      <c r="P449" s="152"/>
      <c r="Q449" s="152"/>
      <c r="R449" s="152"/>
      <c r="S449" s="152"/>
      <c r="T449" s="152"/>
      <c r="U449" s="152"/>
      <c r="V449" s="152"/>
      <c r="W449" s="152"/>
      <c r="X449" s="152"/>
      <c r="Y449" s="152"/>
      <c r="Z449" s="152"/>
      <c r="AA449" s="152"/>
      <c r="AB449" s="152"/>
      <c r="AC449" s="152"/>
      <c r="AD449" s="152"/>
      <c r="AE449" s="152"/>
      <c r="AF449" s="152"/>
      <c r="AG449" s="152"/>
      <c r="AH449" s="152"/>
      <c r="AI449" s="152"/>
      <c r="AJ449" s="152"/>
      <c r="AK449" s="152"/>
      <c r="AL449" s="152"/>
      <c r="AM449" s="152"/>
      <c r="AN449" s="152"/>
      <c r="AO449" s="152"/>
      <c r="AP449" s="152"/>
      <c r="AQ449" s="152"/>
      <c r="AR449" s="152"/>
      <c r="AS449" s="152"/>
      <c r="AT449" s="152"/>
      <c r="AU449" s="152"/>
      <c r="AV449" s="152"/>
      <c r="AW449" s="152"/>
      <c r="AX449" s="152"/>
      <c r="AY449" s="152"/>
      <c r="AZ449" s="152"/>
      <c r="BA449" s="152"/>
      <c r="BB449" s="152"/>
      <c r="BC449" s="152"/>
      <c r="BD449" s="152"/>
      <c r="BE449" s="152"/>
      <c r="BF449" s="152"/>
      <c r="BG449" s="152"/>
      <c r="BH449" s="152"/>
      <c r="BI449" s="152"/>
      <c r="BJ449" s="152"/>
      <c r="BK449" s="152"/>
      <c r="BL449" s="152"/>
      <c r="BM449" s="152"/>
      <c r="BN449" s="152"/>
      <c r="BO449" s="152"/>
      <c r="BP449" s="152"/>
      <c r="BQ449" s="152"/>
      <c r="BR449" s="152"/>
      <c r="BS449" s="152"/>
      <c r="BT449" s="152"/>
      <c r="BU449" s="152"/>
      <c r="BV449" s="152"/>
      <c r="BW449" s="152"/>
      <c r="BX449" s="152"/>
      <c r="BY449" s="152"/>
      <c r="BZ449" s="152"/>
      <c r="CA449" s="152"/>
      <c r="CB449" s="152"/>
      <c r="CC449" s="152"/>
      <c r="CD449" s="152"/>
      <c r="CE449" s="152"/>
      <c r="CF449" s="152"/>
      <c r="CG449" s="152"/>
      <c r="CH449" s="152"/>
      <c r="CI449" s="152"/>
      <c r="CJ449" s="152"/>
      <c r="CK449" s="152"/>
      <c r="CL449" s="152"/>
      <c r="CM449" s="152"/>
    </row>
    <row r="450" spans="1:91" s="117" customFormat="1" ht="21" hidden="1">
      <c r="A450" s="150"/>
      <c r="B450" s="150"/>
      <c r="C450" s="151" t="s">
        <v>677</v>
      </c>
      <c r="D450" s="152"/>
      <c r="E450" s="152"/>
      <c r="F450" s="152"/>
      <c r="G450" s="152"/>
      <c r="H450" s="152"/>
      <c r="I450" s="152"/>
      <c r="J450" s="152"/>
      <c r="K450" s="152"/>
      <c r="L450" s="152"/>
      <c r="M450" s="152"/>
      <c r="N450" s="152"/>
      <c r="O450" s="152"/>
      <c r="P450" s="152"/>
      <c r="Q450" s="152"/>
      <c r="R450" s="152"/>
      <c r="S450" s="152"/>
      <c r="T450" s="152"/>
      <c r="U450" s="152"/>
      <c r="V450" s="152"/>
      <c r="W450" s="152"/>
      <c r="X450" s="152"/>
      <c r="Y450" s="152"/>
      <c r="Z450" s="152"/>
      <c r="AA450" s="152"/>
      <c r="AB450" s="152"/>
      <c r="AC450" s="152"/>
      <c r="AD450" s="152"/>
      <c r="AE450" s="152"/>
      <c r="AF450" s="152"/>
      <c r="AG450" s="152"/>
      <c r="AH450" s="152"/>
      <c r="AI450" s="152"/>
      <c r="AJ450" s="152"/>
      <c r="AK450" s="152"/>
      <c r="AL450" s="152"/>
      <c r="AM450" s="152"/>
      <c r="AN450" s="152"/>
      <c r="AO450" s="152"/>
      <c r="AP450" s="152"/>
      <c r="AQ450" s="152"/>
      <c r="AR450" s="152"/>
      <c r="AS450" s="152"/>
      <c r="AT450" s="152"/>
      <c r="AU450" s="152"/>
      <c r="AV450" s="152"/>
      <c r="AW450" s="152"/>
      <c r="AX450" s="152"/>
      <c r="AY450" s="152"/>
      <c r="AZ450" s="152"/>
      <c r="BA450" s="152"/>
      <c r="BB450" s="152"/>
      <c r="BC450" s="152"/>
      <c r="BD450" s="152"/>
      <c r="BE450" s="152"/>
      <c r="BF450" s="152"/>
      <c r="BG450" s="152"/>
      <c r="BH450" s="152"/>
      <c r="BI450" s="152"/>
      <c r="BJ450" s="152"/>
      <c r="BK450" s="152"/>
      <c r="BL450" s="152"/>
      <c r="BM450" s="152"/>
      <c r="BN450" s="152"/>
      <c r="BO450" s="152"/>
      <c r="BP450" s="152"/>
      <c r="BQ450" s="152"/>
      <c r="BR450" s="152"/>
      <c r="BS450" s="152"/>
      <c r="BT450" s="152"/>
      <c r="BU450" s="152"/>
      <c r="BV450" s="152"/>
      <c r="BW450" s="152"/>
      <c r="BX450" s="152"/>
      <c r="BY450" s="152"/>
      <c r="BZ450" s="152"/>
      <c r="CA450" s="152"/>
      <c r="CB450" s="152"/>
      <c r="CC450" s="152"/>
      <c r="CD450" s="152"/>
      <c r="CE450" s="152"/>
      <c r="CF450" s="152"/>
      <c r="CG450" s="152"/>
      <c r="CH450" s="152"/>
      <c r="CI450" s="152"/>
      <c r="CJ450" s="152"/>
      <c r="CK450" s="152"/>
      <c r="CL450" s="152"/>
      <c r="CM450" s="152"/>
    </row>
    <row r="451" spans="1:91" s="117" customFormat="1" ht="21" hidden="1"/>
    <row r="452" spans="1:91" s="117" customFormat="1" ht="25.95" hidden="1" customHeight="1"/>
    <row r="453" spans="1:91" s="117" customFormat="1" ht="25.95" hidden="1" customHeight="1">
      <c r="B453" s="117">
        <v>1</v>
      </c>
      <c r="C453" s="187" t="s">
        <v>692</v>
      </c>
      <c r="D453" s="192">
        <f>SUMIF($A$4:$A$448,$B453,D$4:D$448)</f>
        <v>178675622.67999998</v>
      </c>
      <c r="E453" s="192">
        <f>SUMIF($A$4:$A$448,$B453,E$4:E$448)</f>
        <v>33844268.070000008</v>
      </c>
      <c r="F453" s="192">
        <f>SUMIF($A$4:$A$448,$B453,F$4:F$448)</f>
        <v>34914439.890000001</v>
      </c>
      <c r="G453" s="192">
        <f t="shared" ref="G453:BP455" si="0">SUMIF($A$4:$A$448,$B453,G$4:G$448)</f>
        <v>28879043.410000004</v>
      </c>
      <c r="H453" s="192">
        <f t="shared" si="0"/>
        <v>22585405.610000003</v>
      </c>
      <c r="I453" s="192">
        <f t="shared" si="0"/>
        <v>23496518.609999996</v>
      </c>
      <c r="J453" s="192">
        <f t="shared" si="0"/>
        <v>48401068.039999984</v>
      </c>
      <c r="K453" s="192">
        <f t="shared" si="0"/>
        <v>48621854.840000011</v>
      </c>
      <c r="L453" s="192">
        <f t="shared" si="0"/>
        <v>39647120.489999995</v>
      </c>
      <c r="M453" s="192">
        <f t="shared" si="0"/>
        <v>49167410.670000002</v>
      </c>
      <c r="N453" s="192">
        <f t="shared" si="0"/>
        <v>76108049.019999996</v>
      </c>
      <c r="O453" s="192">
        <f t="shared" si="0"/>
        <v>14306899.389999999</v>
      </c>
      <c r="P453" s="192">
        <f t="shared" si="0"/>
        <v>145632818.87</v>
      </c>
      <c r="Q453" s="192">
        <f t="shared" si="0"/>
        <v>43889445.13000001</v>
      </c>
      <c r="R453" s="192">
        <f t="shared" si="0"/>
        <v>70833564.860000014</v>
      </c>
      <c r="S453" s="192">
        <f t="shared" si="0"/>
        <v>55093732.699999988</v>
      </c>
      <c r="T453" s="192">
        <f t="shared" si="0"/>
        <v>38507643.940000005</v>
      </c>
      <c r="U453" s="192">
        <f t="shared" si="0"/>
        <v>39435121.120000012</v>
      </c>
      <c r="V453" s="192">
        <f t="shared" si="0"/>
        <v>34504768.390000001</v>
      </c>
      <c r="W453" s="192">
        <f t="shared" si="0"/>
        <v>10974616.579999993</v>
      </c>
      <c r="X453" s="192">
        <f t="shared" si="0"/>
        <v>167898703.72</v>
      </c>
      <c r="Y453" s="192">
        <f t="shared" si="0"/>
        <v>39161816.600000001</v>
      </c>
      <c r="Z453" s="192">
        <f t="shared" si="0"/>
        <v>63746812.110000022</v>
      </c>
      <c r="AA453" s="192">
        <f t="shared" si="0"/>
        <v>52010967.810000002</v>
      </c>
      <c r="AB453" s="192">
        <f t="shared" si="0"/>
        <v>6859678.6799999988</v>
      </c>
      <c r="AC453" s="192">
        <f t="shared" si="0"/>
        <v>24290580.199999999</v>
      </c>
      <c r="AD453" s="192">
        <f t="shared" si="0"/>
        <v>20659721.839999996</v>
      </c>
      <c r="AE453" s="192">
        <f>SUMIF($A$4:$A$448,$B453,AE$4:AE$448)</f>
        <v>85245035.49000001</v>
      </c>
      <c r="AF453" s="192">
        <f t="shared" si="0"/>
        <v>37533394.640000001</v>
      </c>
      <c r="AG453" s="192">
        <f t="shared" si="0"/>
        <v>37669136.939999998</v>
      </c>
      <c r="AH453" s="192">
        <f t="shared" si="0"/>
        <v>50425173.980000004</v>
      </c>
      <c r="AI453" s="192">
        <f t="shared" si="0"/>
        <v>47163674.099999994</v>
      </c>
      <c r="AJ453" s="192">
        <f t="shared" si="0"/>
        <v>38993326.739999995</v>
      </c>
      <c r="AK453" s="192">
        <f t="shared" si="0"/>
        <v>33249750.109999999</v>
      </c>
      <c r="AL453" s="192">
        <f t="shared" si="0"/>
        <v>465448263.49999994</v>
      </c>
      <c r="AM453" s="192">
        <f t="shared" si="0"/>
        <v>43597950.010000013</v>
      </c>
      <c r="AN453" s="192">
        <f t="shared" si="0"/>
        <v>22847585.639999993</v>
      </c>
      <c r="AO453" s="192">
        <f t="shared" si="0"/>
        <v>46033843.789999977</v>
      </c>
      <c r="AP453" s="192">
        <f t="shared" si="0"/>
        <v>58175351.93999999</v>
      </c>
      <c r="AQ453" s="192">
        <f t="shared" si="0"/>
        <v>36695481.859999999</v>
      </c>
      <c r="AR453" s="192">
        <f t="shared" si="0"/>
        <v>8793995.4699999988</v>
      </c>
      <c r="AS453" s="192">
        <f t="shared" si="0"/>
        <v>160460291.97999996</v>
      </c>
      <c r="AT453" s="192">
        <f t="shared" si="0"/>
        <v>44331141.850000001</v>
      </c>
      <c r="AU453" s="192">
        <f t="shared" si="0"/>
        <v>61298065.699999988</v>
      </c>
      <c r="AV453" s="192">
        <f t="shared" si="0"/>
        <v>59420615.350000001</v>
      </c>
      <c r="AW453" s="192">
        <f t="shared" si="0"/>
        <v>32175407.020000003</v>
      </c>
      <c r="AX453" s="192">
        <f t="shared" si="0"/>
        <v>18907158.600000001</v>
      </c>
      <c r="AY453" s="192">
        <f t="shared" si="0"/>
        <v>27508986.079999994</v>
      </c>
      <c r="AZ453" s="192">
        <f t="shared" si="0"/>
        <v>39883158.930000007</v>
      </c>
      <c r="BA453" s="192">
        <f t="shared" si="0"/>
        <v>32241355.030000001</v>
      </c>
      <c r="BB453" s="192">
        <f t="shared" si="0"/>
        <v>147559860.04999995</v>
      </c>
      <c r="BC453" s="192">
        <f t="shared" si="0"/>
        <v>32792505.739999998</v>
      </c>
      <c r="BD453" s="192">
        <f t="shared" si="0"/>
        <v>228905184.36000001</v>
      </c>
      <c r="BE453" s="192">
        <f t="shared" si="0"/>
        <v>75727793.700000018</v>
      </c>
      <c r="BF453" s="192">
        <f t="shared" si="0"/>
        <v>25378609.650000006</v>
      </c>
      <c r="BG453" s="192">
        <f t="shared" si="0"/>
        <v>28249893.849999998</v>
      </c>
      <c r="BH453" s="192">
        <f t="shared" si="0"/>
        <v>127707646.01000004</v>
      </c>
      <c r="BI453" s="192">
        <f t="shared" si="0"/>
        <v>27726573.329999998</v>
      </c>
      <c r="BJ453" s="192">
        <f t="shared" si="0"/>
        <v>15384119.050000006</v>
      </c>
      <c r="BK453" s="192">
        <f t="shared" si="0"/>
        <v>44164558.489999995</v>
      </c>
      <c r="BL453" s="192">
        <f t="shared" si="0"/>
        <v>42490240.400000006</v>
      </c>
      <c r="BM453" s="192">
        <f t="shared" si="0"/>
        <v>176513893.72999996</v>
      </c>
      <c r="BN453" s="192">
        <f t="shared" si="0"/>
        <v>74002391.909999996</v>
      </c>
      <c r="BO453" s="192">
        <f t="shared" si="0"/>
        <v>53476045.669999994</v>
      </c>
      <c r="BP453" s="192">
        <f t="shared" si="0"/>
        <v>87326211.969999999</v>
      </c>
      <c r="BQ453" s="192">
        <f t="shared" ref="BQ453:CM458" si="1">SUMIF($A$4:$A$448,$B453,BQ$4:BQ$448)</f>
        <v>55819007.839999996</v>
      </c>
      <c r="BR453" s="192">
        <f t="shared" si="1"/>
        <v>42693974.959999993</v>
      </c>
      <c r="BS453" s="192">
        <f t="shared" si="1"/>
        <v>875517240.33000028</v>
      </c>
      <c r="BT453" s="192">
        <f t="shared" si="1"/>
        <v>52940569.259999998</v>
      </c>
      <c r="BU453" s="192">
        <f t="shared" si="1"/>
        <v>50011506.07</v>
      </c>
      <c r="BV453" s="192">
        <f t="shared" si="1"/>
        <v>172052583.22999996</v>
      </c>
      <c r="BW453" s="192">
        <f t="shared" si="1"/>
        <v>8018044.219999996</v>
      </c>
      <c r="BX453" s="192">
        <f t="shared" si="1"/>
        <v>39335962.959999993</v>
      </c>
      <c r="BY453" s="192">
        <f t="shared" si="1"/>
        <v>126599740.69000003</v>
      </c>
      <c r="BZ453" s="192">
        <f t="shared" si="1"/>
        <v>29184632.180000003</v>
      </c>
      <c r="CA453" s="192">
        <f t="shared" si="1"/>
        <v>38000261.799999997</v>
      </c>
      <c r="CB453" s="192">
        <f t="shared" si="1"/>
        <v>33153862.25999999</v>
      </c>
      <c r="CC453" s="192">
        <f t="shared" si="1"/>
        <v>58440451.709999993</v>
      </c>
      <c r="CD453" s="192">
        <f t="shared" si="1"/>
        <v>95215666.680000007</v>
      </c>
      <c r="CE453" s="192">
        <f t="shared" si="1"/>
        <v>47338101.130000003</v>
      </c>
      <c r="CF453" s="192">
        <f t="shared" si="1"/>
        <v>90494704.389999986</v>
      </c>
      <c r="CG453" s="192">
        <f t="shared" si="1"/>
        <v>29473422.039999999</v>
      </c>
      <c r="CH453" s="192">
        <f t="shared" si="1"/>
        <v>25658287.909999996</v>
      </c>
      <c r="CI453" s="192">
        <f t="shared" si="1"/>
        <v>27423611.379999995</v>
      </c>
      <c r="CJ453" s="192">
        <f t="shared" si="1"/>
        <v>24724701.089999996</v>
      </c>
      <c r="CK453" s="192">
        <f t="shared" si="1"/>
        <v>132224143.82999998</v>
      </c>
      <c r="CL453" s="192">
        <f t="shared" si="1"/>
        <v>26657331.339999996</v>
      </c>
      <c r="CM453" s="192">
        <f t="shared" si="1"/>
        <v>25731104.430000007</v>
      </c>
    </row>
    <row r="454" spans="1:91" s="117" customFormat="1" ht="25.95" hidden="1" customHeight="1">
      <c r="B454" s="117">
        <v>2</v>
      </c>
      <c r="C454" s="187" t="s">
        <v>693</v>
      </c>
      <c r="D454" s="191">
        <f>SUMIF($A$4:$A$448,$B454,D$4:D$448)</f>
        <v>71928126.940000013</v>
      </c>
      <c r="E454" s="191">
        <f>SUMIF($A$4:$A$448,$B454,E$4:E$448)</f>
        <v>6795094.0900000008</v>
      </c>
      <c r="F454" s="191">
        <f t="shared" ref="F454" si="2">SUMIF($A$4:$A$448,$B454,F$4:F$448)</f>
        <v>1161810.7899999998</v>
      </c>
      <c r="G454" s="191">
        <f t="shared" si="0"/>
        <v>1669315.45</v>
      </c>
      <c r="H454" s="191">
        <f t="shared" si="0"/>
        <v>1984524.2</v>
      </c>
      <c r="I454" s="191">
        <f t="shared" si="0"/>
        <v>7094872.3300000001</v>
      </c>
      <c r="J454" s="191">
        <f t="shared" si="0"/>
        <v>1608418.5499999996</v>
      </c>
      <c r="K454" s="191">
        <f t="shared" si="0"/>
        <v>32871051.059999999</v>
      </c>
      <c r="L454" s="191">
        <f t="shared" si="0"/>
        <v>2135045.4799999995</v>
      </c>
      <c r="M454" s="191">
        <f t="shared" si="0"/>
        <v>658142.46</v>
      </c>
      <c r="N454" s="191">
        <f t="shared" si="0"/>
        <v>13460607.040000003</v>
      </c>
      <c r="O454" s="191">
        <f t="shared" si="0"/>
        <v>321250.55</v>
      </c>
      <c r="P454" s="191">
        <f t="shared" si="0"/>
        <v>72290509.49000001</v>
      </c>
      <c r="Q454" s="191">
        <f t="shared" si="0"/>
        <v>2224911.0100000002</v>
      </c>
      <c r="R454" s="191">
        <f t="shared" si="0"/>
        <v>12636398.079999998</v>
      </c>
      <c r="S454" s="191">
        <f t="shared" si="0"/>
        <v>7070886.2700000005</v>
      </c>
      <c r="T454" s="191">
        <f t="shared" si="0"/>
        <v>5958571.5</v>
      </c>
      <c r="U454" s="191">
        <f t="shared" si="0"/>
        <v>864397.94000000018</v>
      </c>
      <c r="V454" s="191">
        <f t="shared" si="0"/>
        <v>3018878.1500000004</v>
      </c>
      <c r="W454" s="191">
        <f t="shared" si="0"/>
        <v>588688.12</v>
      </c>
      <c r="X454" s="191">
        <f t="shared" si="0"/>
        <v>129242932.01000004</v>
      </c>
      <c r="Y454" s="191">
        <f t="shared" si="0"/>
        <v>648929.77</v>
      </c>
      <c r="Z454" s="191">
        <f t="shared" si="0"/>
        <v>2761356.63</v>
      </c>
      <c r="AA454" s="191">
        <f t="shared" si="0"/>
        <v>1902348.75</v>
      </c>
      <c r="AB454" s="191">
        <f t="shared" si="0"/>
        <v>357826</v>
      </c>
      <c r="AC454" s="191">
        <f t="shared" si="0"/>
        <v>1760637.5</v>
      </c>
      <c r="AD454" s="191">
        <f t="shared" si="0"/>
        <v>586477</v>
      </c>
      <c r="AE454" s="191">
        <f t="shared" si="0"/>
        <v>6388506.4199999999</v>
      </c>
      <c r="AF454" s="191">
        <f t="shared" si="0"/>
        <v>1428550.03</v>
      </c>
      <c r="AG454" s="191">
        <f t="shared" si="0"/>
        <v>818414.91999999993</v>
      </c>
      <c r="AH454" s="191">
        <f t="shared" si="0"/>
        <v>1988082.06</v>
      </c>
      <c r="AI454" s="191">
        <f t="shared" si="0"/>
        <v>7293758.0999999996</v>
      </c>
      <c r="AJ454" s="191">
        <f t="shared" si="0"/>
        <v>1924448</v>
      </c>
      <c r="AK454" s="191">
        <f t="shared" si="0"/>
        <v>3310695.45</v>
      </c>
      <c r="AL454" s="191">
        <f t="shared" si="0"/>
        <v>267100950.80999997</v>
      </c>
      <c r="AM454" s="191">
        <f t="shared" si="0"/>
        <v>2159464.9</v>
      </c>
      <c r="AN454" s="191">
        <f t="shared" si="0"/>
        <v>3924373.06</v>
      </c>
      <c r="AO454" s="191">
        <f t="shared" si="0"/>
        <v>30160034.780000001</v>
      </c>
      <c r="AP454" s="191">
        <f t="shared" si="0"/>
        <v>6884561.9900000002</v>
      </c>
      <c r="AQ454" s="191">
        <f t="shared" si="0"/>
        <v>2740947.7100000004</v>
      </c>
      <c r="AR454" s="191">
        <f t="shared" si="0"/>
        <v>616419.24000000011</v>
      </c>
      <c r="AS454" s="191">
        <f t="shared" si="0"/>
        <v>49759652.920000002</v>
      </c>
      <c r="AT454" s="191">
        <f t="shared" si="0"/>
        <v>2417438.4999999995</v>
      </c>
      <c r="AU454" s="191">
        <f t="shared" si="0"/>
        <v>11480142.859999999</v>
      </c>
      <c r="AV454" s="191">
        <f t="shared" si="0"/>
        <v>7047885.0900000008</v>
      </c>
      <c r="AW454" s="191">
        <f t="shared" si="0"/>
        <v>3017470.87</v>
      </c>
      <c r="AX454" s="191">
        <f t="shared" si="0"/>
        <v>2522994.3600000003</v>
      </c>
      <c r="AY454" s="191">
        <f t="shared" si="0"/>
        <v>12498483.959999999</v>
      </c>
      <c r="AZ454" s="191">
        <f t="shared" si="0"/>
        <v>1752665.93</v>
      </c>
      <c r="BA454" s="191">
        <f t="shared" si="0"/>
        <v>741934.21000000008</v>
      </c>
      <c r="BB454" s="191">
        <f t="shared" si="0"/>
        <v>48051042.369999997</v>
      </c>
      <c r="BC454" s="191">
        <f t="shared" si="0"/>
        <v>3551863.7</v>
      </c>
      <c r="BD454" s="191">
        <f t="shared" si="0"/>
        <v>128807410.81000002</v>
      </c>
      <c r="BE454" s="191">
        <f t="shared" si="0"/>
        <v>16722635.67</v>
      </c>
      <c r="BF454" s="191">
        <f t="shared" si="0"/>
        <v>788066.63000000012</v>
      </c>
      <c r="BG454" s="191">
        <f t="shared" si="0"/>
        <v>10210795.82</v>
      </c>
      <c r="BH454" s="191">
        <f t="shared" si="0"/>
        <v>69051669.139999986</v>
      </c>
      <c r="BI454" s="191">
        <f t="shared" si="0"/>
        <v>762622.12000000011</v>
      </c>
      <c r="BJ454" s="191">
        <f t="shared" si="0"/>
        <v>1473071.4299999997</v>
      </c>
      <c r="BK454" s="191">
        <f t="shared" si="0"/>
        <v>2191454.5499999998</v>
      </c>
      <c r="BL454" s="191">
        <f t="shared" si="0"/>
        <v>598543.84000000008</v>
      </c>
      <c r="BM454" s="191">
        <f t="shared" si="0"/>
        <v>124215186.18000002</v>
      </c>
      <c r="BN454" s="191">
        <f t="shared" si="0"/>
        <v>2129816.9999999995</v>
      </c>
      <c r="BO454" s="191">
        <f t="shared" si="0"/>
        <v>9230786.7100000009</v>
      </c>
      <c r="BP454" s="191">
        <f t="shared" si="0"/>
        <v>2323042.7000000002</v>
      </c>
      <c r="BQ454" s="191">
        <f t="shared" si="1"/>
        <v>951821.27</v>
      </c>
      <c r="BR454" s="191">
        <f t="shared" si="1"/>
        <v>3450675.47</v>
      </c>
      <c r="BS454" s="191">
        <f t="shared" si="1"/>
        <v>474180094.89999998</v>
      </c>
      <c r="BT454" s="191">
        <f t="shared" si="1"/>
        <v>11227697.280000001</v>
      </c>
      <c r="BU454" s="191">
        <f t="shared" si="1"/>
        <v>1847159.5199999996</v>
      </c>
      <c r="BV454" s="191">
        <f t="shared" si="1"/>
        <v>55362916.82</v>
      </c>
      <c r="BW454" s="191">
        <f t="shared" si="1"/>
        <v>1321375.3499999996</v>
      </c>
      <c r="BX454" s="191">
        <f t="shared" si="1"/>
        <v>1584662.5300000003</v>
      </c>
      <c r="BY454" s="191">
        <f t="shared" si="1"/>
        <v>20982722.189999998</v>
      </c>
      <c r="BZ454" s="191">
        <f t="shared" si="1"/>
        <v>793406.82</v>
      </c>
      <c r="CA454" s="191">
        <f t="shared" si="1"/>
        <v>786672.67999999993</v>
      </c>
      <c r="CB454" s="191">
        <f t="shared" si="1"/>
        <v>3331426.2300000004</v>
      </c>
      <c r="CC454" s="191">
        <f t="shared" si="1"/>
        <v>15529851.799999997</v>
      </c>
      <c r="CD454" s="191">
        <f t="shared" si="1"/>
        <v>9707768.5899999999</v>
      </c>
      <c r="CE454" s="191">
        <f t="shared" si="1"/>
        <v>1025388.3599999999</v>
      </c>
      <c r="CF454" s="191">
        <f t="shared" si="1"/>
        <v>6921910.5</v>
      </c>
      <c r="CG454" s="191">
        <f t="shared" si="1"/>
        <v>2122662.8800000004</v>
      </c>
      <c r="CH454" s="191">
        <f t="shared" si="1"/>
        <v>1520734.5200000003</v>
      </c>
      <c r="CI454" s="191">
        <f t="shared" si="1"/>
        <v>476633.89999999997</v>
      </c>
      <c r="CJ454" s="191">
        <f t="shared" si="1"/>
        <v>4278043.0999999996</v>
      </c>
      <c r="CK454" s="191">
        <f t="shared" si="1"/>
        <v>26331207.459999997</v>
      </c>
      <c r="CL454" s="191">
        <f t="shared" si="1"/>
        <v>1090052.06</v>
      </c>
      <c r="CM454" s="191">
        <f t="shared" si="1"/>
        <v>2542583.2599999998</v>
      </c>
    </row>
    <row r="455" spans="1:91" s="117" customFormat="1" ht="25.95" hidden="1" customHeight="1">
      <c r="B455" s="117">
        <v>3</v>
      </c>
      <c r="C455" s="187" t="s">
        <v>694</v>
      </c>
      <c r="D455" s="191">
        <f t="shared" ref="D455:S471" si="3">SUMIF($A$4:$A$448,$B455,D$4:D$448)</f>
        <v>37137280.009999998</v>
      </c>
      <c r="E455" s="191">
        <f t="shared" si="3"/>
        <v>3491953.8</v>
      </c>
      <c r="F455" s="191">
        <f t="shared" si="3"/>
        <v>4374115.4399999995</v>
      </c>
      <c r="G455" s="191">
        <f t="shared" si="3"/>
        <v>4890543.7</v>
      </c>
      <c r="H455" s="191">
        <f t="shared" si="3"/>
        <v>6142931.25</v>
      </c>
      <c r="I455" s="191">
        <f t="shared" si="3"/>
        <v>3486596.46</v>
      </c>
      <c r="J455" s="191">
        <f t="shared" si="3"/>
        <v>4702225.3600000003</v>
      </c>
      <c r="K455" s="191">
        <f t="shared" si="3"/>
        <v>7518099.1299999999</v>
      </c>
      <c r="L455" s="191">
        <f t="shared" si="3"/>
        <v>3972886.69</v>
      </c>
      <c r="M455" s="191">
        <f t="shared" si="3"/>
        <v>7097831.8199999994</v>
      </c>
      <c r="N455" s="191">
        <f t="shared" si="3"/>
        <v>5844624.6200000001</v>
      </c>
      <c r="O455" s="191">
        <f t="shared" si="3"/>
        <v>1429023.04</v>
      </c>
      <c r="P455" s="191">
        <f t="shared" si="3"/>
        <v>27886517.800000001</v>
      </c>
      <c r="Q455" s="191">
        <f t="shared" si="3"/>
        <v>5759112.9199999999</v>
      </c>
      <c r="R455" s="191">
        <f t="shared" si="3"/>
        <v>5947608.4699999997</v>
      </c>
      <c r="S455" s="191">
        <f t="shared" si="3"/>
        <v>12958435.630000001</v>
      </c>
      <c r="T455" s="191">
        <f t="shared" si="0"/>
        <v>4712322.67</v>
      </c>
      <c r="U455" s="191">
        <f t="shared" si="0"/>
        <v>7614504.4100000001</v>
      </c>
      <c r="V455" s="191">
        <f t="shared" si="0"/>
        <v>2391024.21</v>
      </c>
      <c r="W455" s="191">
        <f t="shared" si="0"/>
        <v>5408861.4900000002</v>
      </c>
      <c r="X455" s="191">
        <f t="shared" si="0"/>
        <v>32913349.240000002</v>
      </c>
      <c r="Y455" s="191">
        <f t="shared" si="0"/>
        <v>3223283.8800000004</v>
      </c>
      <c r="Z455" s="191">
        <f t="shared" si="0"/>
        <v>4543322.59</v>
      </c>
      <c r="AA455" s="191">
        <f t="shared" si="0"/>
        <v>8470836.1799999997</v>
      </c>
      <c r="AB455" s="191">
        <f t="shared" si="0"/>
        <v>6536178.5600000005</v>
      </c>
      <c r="AC455" s="191">
        <f t="shared" si="0"/>
        <v>3317221.23</v>
      </c>
      <c r="AD455" s="191">
        <f t="shared" si="0"/>
        <v>2468782.62</v>
      </c>
      <c r="AE455" s="191">
        <f t="shared" si="0"/>
        <v>13930340.08</v>
      </c>
      <c r="AF455" s="191">
        <f t="shared" si="0"/>
        <v>2228695.13</v>
      </c>
      <c r="AG455" s="191">
        <f t="shared" si="0"/>
        <v>5953324.7999999998</v>
      </c>
      <c r="AH455" s="191">
        <f t="shared" si="0"/>
        <v>7356458.5</v>
      </c>
      <c r="AI455" s="191">
        <f t="shared" si="0"/>
        <v>10528153.02</v>
      </c>
      <c r="AJ455" s="191">
        <f t="shared" si="0"/>
        <v>1427535.52</v>
      </c>
      <c r="AK455" s="191">
        <f t="shared" si="0"/>
        <v>1611060.7299999997</v>
      </c>
      <c r="AL455" s="191">
        <f t="shared" si="0"/>
        <v>109601447.13000001</v>
      </c>
      <c r="AM455" s="191">
        <f t="shared" si="0"/>
        <v>2934959.37</v>
      </c>
      <c r="AN455" s="191">
        <f t="shared" si="0"/>
        <v>1725108.43</v>
      </c>
      <c r="AO455" s="191">
        <f t="shared" si="0"/>
        <v>10264993.469999999</v>
      </c>
      <c r="AP455" s="191">
        <f t="shared" si="0"/>
        <v>4012791.08</v>
      </c>
      <c r="AQ455" s="191">
        <f t="shared" si="0"/>
        <v>7387813.4100000001</v>
      </c>
      <c r="AR455" s="191">
        <f t="shared" si="0"/>
        <v>4616924.5</v>
      </c>
      <c r="AS455" s="191">
        <f t="shared" si="0"/>
        <v>15073347.109999999</v>
      </c>
      <c r="AT455" s="191">
        <f t="shared" si="0"/>
        <v>3028544.3600000003</v>
      </c>
      <c r="AU455" s="191">
        <f t="shared" si="0"/>
        <v>10809939.08</v>
      </c>
      <c r="AV455" s="191">
        <f t="shared" si="0"/>
        <v>8315937.3300000001</v>
      </c>
      <c r="AW455" s="191">
        <f t="shared" si="0"/>
        <v>5053855.3599999994</v>
      </c>
      <c r="AX455" s="191">
        <f t="shared" si="0"/>
        <v>2222140.42</v>
      </c>
      <c r="AY455" s="191">
        <f t="shared" si="0"/>
        <v>1697952.75</v>
      </c>
      <c r="AZ455" s="191">
        <f t="shared" si="0"/>
        <v>4787099.1899999995</v>
      </c>
      <c r="BA455" s="191">
        <f t="shared" si="0"/>
        <v>2635651.94</v>
      </c>
      <c r="BB455" s="191">
        <f t="shared" si="0"/>
        <v>18457687.75</v>
      </c>
      <c r="BC455" s="191">
        <f t="shared" si="0"/>
        <v>3645201.1700000004</v>
      </c>
      <c r="BD455" s="191">
        <f t="shared" si="0"/>
        <v>26117122.170000002</v>
      </c>
      <c r="BE455" s="191">
        <f t="shared" si="0"/>
        <v>11845914.43</v>
      </c>
      <c r="BF455" s="191">
        <f t="shared" si="0"/>
        <v>2319706.56</v>
      </c>
      <c r="BG455" s="191">
        <f t="shared" si="0"/>
        <v>6144861.8799999999</v>
      </c>
      <c r="BH455" s="191">
        <f t="shared" si="0"/>
        <v>14361062.310000001</v>
      </c>
      <c r="BI455" s="191">
        <f t="shared" si="0"/>
        <v>3955792.3</v>
      </c>
      <c r="BJ455" s="191">
        <f t="shared" si="0"/>
        <v>685174.28</v>
      </c>
      <c r="BK455" s="191">
        <f t="shared" si="0"/>
        <v>4382159.18</v>
      </c>
      <c r="BL455" s="191">
        <f t="shared" si="0"/>
        <v>2070959.01</v>
      </c>
      <c r="BM455" s="191">
        <f t="shared" si="0"/>
        <v>11252149.26</v>
      </c>
      <c r="BN455" s="191">
        <f t="shared" si="0"/>
        <v>8118367.2399999993</v>
      </c>
      <c r="BO455" s="191">
        <f t="shared" si="0"/>
        <v>2540506.0099999998</v>
      </c>
      <c r="BP455" s="191">
        <f t="shared" si="0"/>
        <v>7442932.0700000003</v>
      </c>
      <c r="BQ455" s="191">
        <f t="shared" si="1"/>
        <v>11732092.939999999</v>
      </c>
      <c r="BR455" s="191">
        <f t="shared" si="1"/>
        <v>3562430.6799999997</v>
      </c>
      <c r="BS455" s="191">
        <f t="shared" si="1"/>
        <v>72327191.939999998</v>
      </c>
      <c r="BT455" s="191">
        <f t="shared" si="1"/>
        <v>6735655.4000000004</v>
      </c>
      <c r="BU455" s="191">
        <f t="shared" si="1"/>
        <v>8728243.8599999994</v>
      </c>
      <c r="BV455" s="191">
        <f t="shared" si="1"/>
        <v>18249985.939999998</v>
      </c>
      <c r="BW455" s="191">
        <f t="shared" si="1"/>
        <v>108060.75</v>
      </c>
      <c r="BX455" s="191">
        <f t="shared" si="1"/>
        <v>4032165.19</v>
      </c>
      <c r="BY455" s="191">
        <f t="shared" si="1"/>
        <v>11838199.9</v>
      </c>
      <c r="BZ455" s="191">
        <f t="shared" si="1"/>
        <v>3644150.28</v>
      </c>
      <c r="CA455" s="191">
        <f t="shared" si="1"/>
        <v>5789091</v>
      </c>
      <c r="CB455" s="191">
        <f t="shared" si="1"/>
        <v>3927496.5300000003</v>
      </c>
      <c r="CC455" s="191">
        <f t="shared" si="1"/>
        <v>6973559.6799999997</v>
      </c>
      <c r="CD455" s="191">
        <f t="shared" si="1"/>
        <v>11092092.5</v>
      </c>
      <c r="CE455" s="191">
        <f t="shared" si="1"/>
        <v>11941681.960000001</v>
      </c>
      <c r="CF455" s="191">
        <f t="shared" si="1"/>
        <v>8866787.9100000001</v>
      </c>
      <c r="CG455" s="191">
        <f t="shared" si="1"/>
        <v>2837493.49</v>
      </c>
      <c r="CH455" s="191">
        <f t="shared" si="1"/>
        <v>3441710.49</v>
      </c>
      <c r="CI455" s="191">
        <f t="shared" si="1"/>
        <v>8584626.8300000001</v>
      </c>
      <c r="CJ455" s="191">
        <f t="shared" si="1"/>
        <v>2747081.54</v>
      </c>
      <c r="CK455" s="191">
        <f t="shared" si="1"/>
        <v>19718268.990000002</v>
      </c>
      <c r="CL455" s="191">
        <f t="shared" si="1"/>
        <v>5388256.1500000004</v>
      </c>
      <c r="CM455" s="191">
        <f t="shared" si="1"/>
        <v>1799924.2400000002</v>
      </c>
    </row>
    <row r="456" spans="1:91" s="117" customFormat="1" ht="25.95" hidden="1" customHeight="1">
      <c r="B456" s="117">
        <v>4</v>
      </c>
      <c r="C456" s="187" t="s">
        <v>695</v>
      </c>
      <c r="D456" s="191">
        <f t="shared" si="3"/>
        <v>1220450</v>
      </c>
      <c r="E456" s="191">
        <f t="shared" si="3"/>
        <v>92100</v>
      </c>
      <c r="F456" s="191">
        <f t="shared" ref="F456:BQ459" si="4">SUMIF($A$4:$A$448,$B456,F$4:F$448)</f>
        <v>203950</v>
      </c>
      <c r="G456" s="191">
        <f t="shared" si="4"/>
        <v>67200</v>
      </c>
      <c r="H456" s="191">
        <f t="shared" si="4"/>
        <v>63800</v>
      </c>
      <c r="I456" s="191">
        <f t="shared" si="4"/>
        <v>109450</v>
      </c>
      <c r="J456" s="191">
        <f t="shared" si="4"/>
        <v>226350</v>
      </c>
      <c r="K456" s="191">
        <f t="shared" si="4"/>
        <v>234250</v>
      </c>
      <c r="L456" s="191">
        <f t="shared" si="4"/>
        <v>145450</v>
      </c>
      <c r="M456" s="191">
        <f t="shared" si="4"/>
        <v>145100</v>
      </c>
      <c r="N456" s="191">
        <f t="shared" si="4"/>
        <v>391650</v>
      </c>
      <c r="O456" s="191">
        <f t="shared" si="4"/>
        <v>40500</v>
      </c>
      <c r="P456" s="191">
        <f t="shared" si="4"/>
        <v>389350</v>
      </c>
      <c r="Q456" s="191">
        <f t="shared" si="4"/>
        <v>229550</v>
      </c>
      <c r="R456" s="191">
        <f t="shared" si="4"/>
        <v>157000</v>
      </c>
      <c r="S456" s="191">
        <f t="shared" si="4"/>
        <v>98400</v>
      </c>
      <c r="T456" s="191">
        <f t="shared" si="4"/>
        <v>87480</v>
      </c>
      <c r="U456" s="191">
        <f t="shared" si="4"/>
        <v>66450</v>
      </c>
      <c r="V456" s="191">
        <f t="shared" si="4"/>
        <v>323500</v>
      </c>
      <c r="W456" s="191">
        <f t="shared" si="4"/>
        <v>65550</v>
      </c>
      <c r="X456" s="191">
        <f t="shared" si="4"/>
        <v>1182270</v>
      </c>
      <c r="Y456" s="191">
        <f t="shared" si="4"/>
        <v>193250</v>
      </c>
      <c r="Z456" s="191">
        <f t="shared" si="4"/>
        <v>475900</v>
      </c>
      <c r="AA456" s="191">
        <f t="shared" si="4"/>
        <v>384650</v>
      </c>
      <c r="AB456" s="191">
        <f t="shared" si="4"/>
        <v>137250</v>
      </c>
      <c r="AC456" s="191">
        <f t="shared" si="4"/>
        <v>122600</v>
      </c>
      <c r="AD456" s="191">
        <f t="shared" si="4"/>
        <v>624150</v>
      </c>
      <c r="AE456" s="191">
        <f t="shared" si="4"/>
        <v>525350</v>
      </c>
      <c r="AF456" s="191">
        <f t="shared" si="4"/>
        <v>250350</v>
      </c>
      <c r="AG456" s="191">
        <f t="shared" si="4"/>
        <v>118660</v>
      </c>
      <c r="AH456" s="191">
        <f t="shared" si="4"/>
        <v>256300</v>
      </c>
      <c r="AI456" s="191">
        <f t="shared" si="4"/>
        <v>201500</v>
      </c>
      <c r="AJ456" s="191">
        <f t="shared" si="4"/>
        <v>124000</v>
      </c>
      <c r="AK456" s="191">
        <f t="shared" si="4"/>
        <v>503450</v>
      </c>
      <c r="AL456" s="191">
        <f t="shared" si="4"/>
        <v>824850</v>
      </c>
      <c r="AM456" s="191">
        <f t="shared" si="4"/>
        <v>98250</v>
      </c>
      <c r="AN456" s="191">
        <f t="shared" si="4"/>
        <v>103100</v>
      </c>
      <c r="AO456" s="191">
        <f t="shared" si="4"/>
        <v>162950</v>
      </c>
      <c r="AP456" s="191">
        <f t="shared" si="4"/>
        <v>303300</v>
      </c>
      <c r="AQ456" s="191">
        <f t="shared" si="4"/>
        <v>393950</v>
      </c>
      <c r="AR456" s="191">
        <f t="shared" si="4"/>
        <v>132250</v>
      </c>
      <c r="AS456" s="191">
        <f t="shared" si="4"/>
        <v>960250</v>
      </c>
      <c r="AT456" s="191">
        <f t="shared" si="4"/>
        <v>222950</v>
      </c>
      <c r="AU456" s="191">
        <f t="shared" si="4"/>
        <v>268550</v>
      </c>
      <c r="AV456" s="191">
        <f t="shared" si="4"/>
        <v>443700</v>
      </c>
      <c r="AW456" s="191">
        <f t="shared" si="4"/>
        <v>463100</v>
      </c>
      <c r="AX456" s="191">
        <f t="shared" si="4"/>
        <v>49350</v>
      </c>
      <c r="AY456" s="191">
        <f t="shared" si="4"/>
        <v>64200</v>
      </c>
      <c r="AZ456" s="191">
        <f t="shared" si="4"/>
        <v>106450</v>
      </c>
      <c r="BA456" s="191">
        <f t="shared" si="4"/>
        <v>71000</v>
      </c>
      <c r="BB456" s="191">
        <f t="shared" si="4"/>
        <v>785400</v>
      </c>
      <c r="BC456" s="191">
        <f t="shared" si="4"/>
        <v>132750</v>
      </c>
      <c r="BD456" s="191">
        <f t="shared" si="4"/>
        <v>458220</v>
      </c>
      <c r="BE456" s="191">
        <f t="shared" si="4"/>
        <v>145500</v>
      </c>
      <c r="BF456" s="191">
        <f t="shared" si="4"/>
        <v>85200</v>
      </c>
      <c r="BG456" s="191">
        <f t="shared" si="4"/>
        <v>20350</v>
      </c>
      <c r="BH456" s="191">
        <f t="shared" si="4"/>
        <v>152750</v>
      </c>
      <c r="BI456" s="191">
        <f t="shared" si="4"/>
        <v>41900</v>
      </c>
      <c r="BJ456" s="191">
        <f t="shared" si="4"/>
        <v>10250</v>
      </c>
      <c r="BK456" s="191">
        <f t="shared" si="4"/>
        <v>141900</v>
      </c>
      <c r="BL456" s="191">
        <f t="shared" si="4"/>
        <v>83750</v>
      </c>
      <c r="BM456" s="191">
        <f t="shared" si="4"/>
        <v>807350</v>
      </c>
      <c r="BN456" s="191">
        <f t="shared" si="4"/>
        <v>343100</v>
      </c>
      <c r="BO456" s="191">
        <f t="shared" si="4"/>
        <v>215900</v>
      </c>
      <c r="BP456" s="191">
        <f t="shared" si="4"/>
        <v>238800</v>
      </c>
      <c r="BQ456" s="191">
        <f t="shared" si="4"/>
        <v>130950</v>
      </c>
      <c r="BR456" s="191">
        <f t="shared" si="1"/>
        <v>107900</v>
      </c>
      <c r="BS456" s="191">
        <f t="shared" si="1"/>
        <v>1707050</v>
      </c>
      <c r="BT456" s="191">
        <f t="shared" si="1"/>
        <v>124800</v>
      </c>
      <c r="BU456" s="191">
        <f t="shared" si="1"/>
        <v>145100</v>
      </c>
      <c r="BV456" s="191">
        <f t="shared" si="1"/>
        <v>952400</v>
      </c>
      <c r="BW456" s="191">
        <f t="shared" si="1"/>
        <v>0</v>
      </c>
      <c r="BX456" s="191">
        <f t="shared" si="1"/>
        <v>102200</v>
      </c>
      <c r="BY456" s="191">
        <f t="shared" si="1"/>
        <v>395450</v>
      </c>
      <c r="BZ456" s="191">
        <f t="shared" si="1"/>
        <v>163200</v>
      </c>
      <c r="CA456" s="191">
        <f t="shared" si="1"/>
        <v>110100</v>
      </c>
      <c r="CB456" s="191">
        <f t="shared" si="1"/>
        <v>68400</v>
      </c>
      <c r="CC456" s="191">
        <f t="shared" si="1"/>
        <v>71700</v>
      </c>
      <c r="CD456" s="191">
        <f t="shared" si="1"/>
        <v>436700</v>
      </c>
      <c r="CE456" s="191">
        <f t="shared" si="1"/>
        <v>46850</v>
      </c>
      <c r="CF456" s="191">
        <f t="shared" si="1"/>
        <v>232200</v>
      </c>
      <c r="CG456" s="191">
        <f t="shared" si="1"/>
        <v>162300</v>
      </c>
      <c r="CH456" s="191">
        <f t="shared" si="1"/>
        <v>43700</v>
      </c>
      <c r="CI456" s="191">
        <f t="shared" si="1"/>
        <v>104850</v>
      </c>
      <c r="CJ456" s="191">
        <f t="shared" si="1"/>
        <v>40000</v>
      </c>
      <c r="CK456" s="191">
        <f t="shared" si="1"/>
        <v>213150</v>
      </c>
      <c r="CL456" s="191">
        <f t="shared" si="1"/>
        <v>37950</v>
      </c>
      <c r="CM456" s="191">
        <f t="shared" si="1"/>
        <v>51150</v>
      </c>
    </row>
    <row r="457" spans="1:91" s="117" customFormat="1" ht="25.95" hidden="1" customHeight="1">
      <c r="B457" s="117">
        <v>5</v>
      </c>
      <c r="C457" s="188">
        <v>5</v>
      </c>
      <c r="D457" s="191">
        <f t="shared" si="3"/>
        <v>44052412.939999998</v>
      </c>
      <c r="E457" s="191">
        <f t="shared" si="3"/>
        <v>1060496.54</v>
      </c>
      <c r="F457" s="191">
        <f t="shared" si="4"/>
        <v>816854.3</v>
      </c>
      <c r="G457" s="191">
        <f t="shared" si="4"/>
        <v>613304.9600000002</v>
      </c>
      <c r="H457" s="191">
        <f t="shared" si="4"/>
        <v>319812.19</v>
      </c>
      <c r="I457" s="191">
        <f t="shared" si="4"/>
        <v>1890611.46</v>
      </c>
      <c r="J457" s="191">
        <f t="shared" si="4"/>
        <v>779225.82999999984</v>
      </c>
      <c r="K457" s="191">
        <f t="shared" si="4"/>
        <v>4048645.1199999992</v>
      </c>
      <c r="L457" s="191">
        <f t="shared" si="4"/>
        <v>466301.75000000006</v>
      </c>
      <c r="M457" s="191">
        <f t="shared" si="4"/>
        <v>747977.16000000015</v>
      </c>
      <c r="N457" s="191">
        <f t="shared" si="4"/>
        <v>3567329.7799999993</v>
      </c>
      <c r="O457" s="191">
        <f t="shared" si="4"/>
        <v>218721.99000000002</v>
      </c>
      <c r="P457" s="191">
        <f t="shared" si="4"/>
        <v>11329903.6</v>
      </c>
      <c r="Q457" s="191">
        <f t="shared" si="4"/>
        <v>1019684.0400000003</v>
      </c>
      <c r="R457" s="191">
        <f t="shared" si="4"/>
        <v>2659971.7199999997</v>
      </c>
      <c r="S457" s="191">
        <f t="shared" si="4"/>
        <v>2525015.7999999993</v>
      </c>
      <c r="T457" s="191">
        <f t="shared" si="4"/>
        <v>1143045.8099999996</v>
      </c>
      <c r="U457" s="191">
        <f t="shared" si="4"/>
        <v>1018714.3400000002</v>
      </c>
      <c r="V457" s="191">
        <f t="shared" si="4"/>
        <v>1384536.5499999998</v>
      </c>
      <c r="W457" s="191">
        <f t="shared" si="4"/>
        <v>283000.88</v>
      </c>
      <c r="X457" s="191">
        <f t="shared" si="4"/>
        <v>65482623.909999996</v>
      </c>
      <c r="Y457" s="191">
        <f t="shared" si="4"/>
        <v>1238136</v>
      </c>
      <c r="Z457" s="191">
        <f t="shared" si="4"/>
        <v>1753556.29</v>
      </c>
      <c r="AA457" s="191">
        <f t="shared" si="4"/>
        <v>949439.65</v>
      </c>
      <c r="AB457" s="191">
        <f t="shared" si="4"/>
        <v>528488.1</v>
      </c>
      <c r="AC457" s="191">
        <f t="shared" si="4"/>
        <v>1224954.2</v>
      </c>
      <c r="AD457" s="191">
        <f t="shared" si="4"/>
        <v>772752.8</v>
      </c>
      <c r="AE457" s="191">
        <f t="shared" si="4"/>
        <v>3846502.2</v>
      </c>
      <c r="AF457" s="191">
        <f t="shared" si="4"/>
        <v>1058231.5699999998</v>
      </c>
      <c r="AG457" s="191">
        <f t="shared" si="4"/>
        <v>1357754.2100000002</v>
      </c>
      <c r="AH457" s="191">
        <f t="shared" si="4"/>
        <v>1233378.6099999999</v>
      </c>
      <c r="AI457" s="191">
        <f t="shared" si="4"/>
        <v>3129685.6999999993</v>
      </c>
      <c r="AJ457" s="191">
        <f t="shared" si="4"/>
        <v>835084.49</v>
      </c>
      <c r="AK457" s="191">
        <f t="shared" si="4"/>
        <v>718549.14999999991</v>
      </c>
      <c r="AL457" s="191">
        <f t="shared" si="4"/>
        <v>141804492.91999999</v>
      </c>
      <c r="AM457" s="191">
        <f t="shared" si="4"/>
        <v>1042264.0900000001</v>
      </c>
      <c r="AN457" s="191">
        <f t="shared" si="4"/>
        <v>606037.93999999994</v>
      </c>
      <c r="AO457" s="191">
        <f t="shared" si="4"/>
        <v>1643020.2399999998</v>
      </c>
      <c r="AP457" s="191">
        <f t="shared" si="4"/>
        <v>4832444.3999999985</v>
      </c>
      <c r="AQ457" s="191">
        <f t="shared" si="4"/>
        <v>917498.42999999993</v>
      </c>
      <c r="AR457" s="191">
        <f t="shared" si="4"/>
        <v>492828.56</v>
      </c>
      <c r="AS457" s="191">
        <f t="shared" si="4"/>
        <v>17938664.800000001</v>
      </c>
      <c r="AT457" s="191">
        <f t="shared" si="4"/>
        <v>1107961.95</v>
      </c>
      <c r="AU457" s="191">
        <f t="shared" si="4"/>
        <v>3013609.59</v>
      </c>
      <c r="AV457" s="191">
        <f t="shared" si="4"/>
        <v>2339036.2600000002</v>
      </c>
      <c r="AW457" s="191">
        <f t="shared" si="4"/>
        <v>661678.78</v>
      </c>
      <c r="AX457" s="191">
        <f t="shared" si="4"/>
        <v>997863.52999999991</v>
      </c>
      <c r="AY457" s="191">
        <f t="shared" si="4"/>
        <v>1251517.42</v>
      </c>
      <c r="AZ457" s="191">
        <f t="shared" si="4"/>
        <v>508843.83000000019</v>
      </c>
      <c r="BA457" s="191">
        <f t="shared" si="4"/>
        <v>980831.78999999992</v>
      </c>
      <c r="BB457" s="191">
        <f t="shared" si="4"/>
        <v>17658787.68</v>
      </c>
      <c r="BC457" s="191">
        <f t="shared" si="4"/>
        <v>847969.38000000012</v>
      </c>
      <c r="BD457" s="191">
        <f t="shared" si="4"/>
        <v>46588334.110000007</v>
      </c>
      <c r="BE457" s="191">
        <f t="shared" si="4"/>
        <v>1356792.21</v>
      </c>
      <c r="BF457" s="191">
        <f t="shared" si="4"/>
        <v>641697.39</v>
      </c>
      <c r="BG457" s="191">
        <f t="shared" si="4"/>
        <v>1261916.7700000003</v>
      </c>
      <c r="BH457" s="191">
        <f t="shared" si="4"/>
        <v>9322408.3899999969</v>
      </c>
      <c r="BI457" s="191">
        <f t="shared" si="4"/>
        <v>654592.98</v>
      </c>
      <c r="BJ457" s="191">
        <f t="shared" si="4"/>
        <v>294721.37</v>
      </c>
      <c r="BK457" s="191">
        <f t="shared" si="4"/>
        <v>364204.72</v>
      </c>
      <c r="BL457" s="191">
        <f t="shared" si="4"/>
        <v>519680.64999999991</v>
      </c>
      <c r="BM457" s="191">
        <f t="shared" si="4"/>
        <v>37072925.43</v>
      </c>
      <c r="BN457" s="191">
        <f t="shared" si="4"/>
        <v>2027797.5</v>
      </c>
      <c r="BO457" s="191">
        <f t="shared" si="4"/>
        <v>1818489.2999999998</v>
      </c>
      <c r="BP457" s="191">
        <f t="shared" si="4"/>
        <v>2200410.7700000005</v>
      </c>
      <c r="BQ457" s="191">
        <f t="shared" si="4"/>
        <v>836064.95999999973</v>
      </c>
      <c r="BR457" s="191">
        <f t="shared" si="1"/>
        <v>720987.89999999991</v>
      </c>
      <c r="BS457" s="191">
        <f t="shared" si="1"/>
        <v>175021321.95999998</v>
      </c>
      <c r="BT457" s="191">
        <f t="shared" si="1"/>
        <v>2754339.15</v>
      </c>
      <c r="BU457" s="191">
        <f t="shared" si="1"/>
        <v>2607507.36</v>
      </c>
      <c r="BV457" s="191">
        <f t="shared" si="1"/>
        <v>31471124.260000002</v>
      </c>
      <c r="BW457" s="191">
        <f t="shared" si="1"/>
        <v>409208.56000000006</v>
      </c>
      <c r="BX457" s="191">
        <f t="shared" si="1"/>
        <v>1135628</v>
      </c>
      <c r="BY457" s="191">
        <f t="shared" si="1"/>
        <v>4816760.34</v>
      </c>
      <c r="BZ457" s="191">
        <f t="shared" si="1"/>
        <v>908900.99999999988</v>
      </c>
      <c r="CA457" s="191">
        <f t="shared" si="1"/>
        <v>789868</v>
      </c>
      <c r="CB457" s="191">
        <f t="shared" si="1"/>
        <v>1035072.6000000001</v>
      </c>
      <c r="CC457" s="191">
        <f t="shared" si="1"/>
        <v>1269005.1500000004</v>
      </c>
      <c r="CD457" s="191">
        <f t="shared" si="1"/>
        <v>9933721.1799999997</v>
      </c>
      <c r="CE457" s="191">
        <f t="shared" si="1"/>
        <v>2256635.29</v>
      </c>
      <c r="CF457" s="191">
        <f t="shared" si="1"/>
        <v>6070455.459999999</v>
      </c>
      <c r="CG457" s="191">
        <f t="shared" si="1"/>
        <v>709331.32000000007</v>
      </c>
      <c r="CH457" s="191">
        <f t="shared" si="1"/>
        <v>755995.50000000012</v>
      </c>
      <c r="CI457" s="191">
        <f t="shared" si="1"/>
        <v>689263.75</v>
      </c>
      <c r="CJ457" s="191">
        <f t="shared" si="1"/>
        <v>1069554.3</v>
      </c>
      <c r="CK457" s="191">
        <f t="shared" si="1"/>
        <v>6489327.21</v>
      </c>
      <c r="CL457" s="191">
        <f t="shared" si="1"/>
        <v>887591.37</v>
      </c>
      <c r="CM457" s="191">
        <f t="shared" si="1"/>
        <v>836171.91</v>
      </c>
    </row>
    <row r="458" spans="1:91" s="117" customFormat="1" ht="25.95" hidden="1" customHeight="1">
      <c r="B458" s="117">
        <v>6</v>
      </c>
      <c r="C458" s="188">
        <v>6</v>
      </c>
      <c r="D458" s="191">
        <f t="shared" si="3"/>
        <v>140787962.53</v>
      </c>
      <c r="E458" s="191">
        <f t="shared" si="3"/>
        <v>6850641.0300000003</v>
      </c>
      <c r="F458" s="191">
        <f t="shared" si="4"/>
        <v>5716749.1500000004</v>
      </c>
      <c r="G458" s="191">
        <f t="shared" si="4"/>
        <v>5343318.3500000006</v>
      </c>
      <c r="H458" s="191">
        <f t="shared" si="4"/>
        <v>2947294.5499999993</v>
      </c>
      <c r="I458" s="191">
        <f t="shared" si="4"/>
        <v>15120376.469999999</v>
      </c>
      <c r="J458" s="191">
        <f t="shared" si="4"/>
        <v>6303295.7000000002</v>
      </c>
      <c r="K458" s="191">
        <f t="shared" si="4"/>
        <v>18180322.57</v>
      </c>
      <c r="L458" s="191">
        <f t="shared" si="4"/>
        <v>5093541.9299999988</v>
      </c>
      <c r="M458" s="191">
        <f t="shared" si="4"/>
        <v>5279012.33</v>
      </c>
      <c r="N458" s="191">
        <f t="shared" si="4"/>
        <v>38612109.049999997</v>
      </c>
      <c r="O458" s="191">
        <f t="shared" si="4"/>
        <v>2284827.08</v>
      </c>
      <c r="P458" s="191">
        <f t="shared" si="4"/>
        <v>62508157.880000003</v>
      </c>
      <c r="Q458" s="191">
        <f t="shared" si="4"/>
        <v>7868807.7799999993</v>
      </c>
      <c r="R458" s="191">
        <f t="shared" si="4"/>
        <v>17480483.259999998</v>
      </c>
      <c r="S458" s="191">
        <f t="shared" si="4"/>
        <v>24631625.920000002</v>
      </c>
      <c r="T458" s="191">
        <f t="shared" si="4"/>
        <v>6826236.9399999995</v>
      </c>
      <c r="U458" s="191">
        <f t="shared" si="4"/>
        <v>6637552.5899999999</v>
      </c>
      <c r="V458" s="191">
        <f t="shared" si="4"/>
        <v>6680094.8499999996</v>
      </c>
      <c r="W458" s="191">
        <f t="shared" si="4"/>
        <v>3458307.0399999996</v>
      </c>
      <c r="X458" s="191">
        <f t="shared" si="4"/>
        <v>141462556.97000003</v>
      </c>
      <c r="Y458" s="191">
        <f t="shared" si="4"/>
        <v>3727662.79</v>
      </c>
      <c r="Z458" s="191">
        <f t="shared" si="4"/>
        <v>8407091.879999999</v>
      </c>
      <c r="AA458" s="191">
        <f t="shared" si="4"/>
        <v>4493023.0999999996</v>
      </c>
      <c r="AB458" s="191">
        <f t="shared" si="4"/>
        <v>2820993.6</v>
      </c>
      <c r="AC458" s="191">
        <f t="shared" si="4"/>
        <v>4093135.96</v>
      </c>
      <c r="AD458" s="191">
        <f t="shared" si="4"/>
        <v>4932807.9800000004</v>
      </c>
      <c r="AE458" s="191">
        <f t="shared" si="4"/>
        <v>21975502.389999997</v>
      </c>
      <c r="AF458" s="191">
        <f t="shared" si="4"/>
        <v>3590624.6100000003</v>
      </c>
      <c r="AG458" s="191">
        <f t="shared" si="4"/>
        <v>4476849.91</v>
      </c>
      <c r="AH458" s="191">
        <f t="shared" si="4"/>
        <v>3998622.4799999995</v>
      </c>
      <c r="AI458" s="191">
        <f t="shared" si="4"/>
        <v>13974781.869999999</v>
      </c>
      <c r="AJ458" s="191">
        <f t="shared" si="4"/>
        <v>4110524.84</v>
      </c>
      <c r="AK458" s="191">
        <f t="shared" si="4"/>
        <v>3639846.12</v>
      </c>
      <c r="AL458" s="191">
        <f t="shared" si="4"/>
        <v>447025754.11000001</v>
      </c>
      <c r="AM458" s="191">
        <f t="shared" si="4"/>
        <v>3807462.59</v>
      </c>
      <c r="AN458" s="191">
        <f t="shared" si="4"/>
        <v>7443217.6299999999</v>
      </c>
      <c r="AO458" s="191">
        <f t="shared" si="4"/>
        <v>26604523.580000002</v>
      </c>
      <c r="AP458" s="191">
        <f t="shared" si="4"/>
        <v>18146368.170000002</v>
      </c>
      <c r="AQ458" s="191">
        <f t="shared" si="4"/>
        <v>11266257.6</v>
      </c>
      <c r="AR458" s="191">
        <f t="shared" si="4"/>
        <v>3615078.32</v>
      </c>
      <c r="AS458" s="191">
        <f t="shared" si="4"/>
        <v>71723119.780000001</v>
      </c>
      <c r="AT458" s="191">
        <f t="shared" si="4"/>
        <v>6673207.1400000006</v>
      </c>
      <c r="AU458" s="191">
        <f t="shared" si="4"/>
        <v>17992202.660000004</v>
      </c>
      <c r="AV458" s="191">
        <f t="shared" si="4"/>
        <v>17025713.010000002</v>
      </c>
      <c r="AW458" s="191">
        <f t="shared" si="4"/>
        <v>4836322.7999999989</v>
      </c>
      <c r="AX458" s="191">
        <f t="shared" si="4"/>
        <v>3200157.2600000002</v>
      </c>
      <c r="AY458" s="191">
        <f t="shared" si="4"/>
        <v>8890090.7200000007</v>
      </c>
      <c r="AZ458" s="191">
        <f t="shared" si="4"/>
        <v>8711358.3300000019</v>
      </c>
      <c r="BA458" s="191">
        <f t="shared" si="4"/>
        <v>4170085.06</v>
      </c>
      <c r="BB458" s="191">
        <f t="shared" si="4"/>
        <v>67953988.75</v>
      </c>
      <c r="BC458" s="191">
        <f t="shared" si="4"/>
        <v>4272161.3500000006</v>
      </c>
      <c r="BD458" s="191">
        <f t="shared" si="4"/>
        <v>204866938.69999999</v>
      </c>
      <c r="BE458" s="191">
        <f t="shared" si="4"/>
        <v>21959934.310000002</v>
      </c>
      <c r="BF458" s="191">
        <f t="shared" si="4"/>
        <v>5363351.07</v>
      </c>
      <c r="BG458" s="191">
        <f t="shared" si="4"/>
        <v>6155315.3800000008</v>
      </c>
      <c r="BH458" s="191">
        <f t="shared" si="4"/>
        <v>79137593.930000007</v>
      </c>
      <c r="BI458" s="191">
        <f t="shared" si="4"/>
        <v>2521219.1400000006</v>
      </c>
      <c r="BJ458" s="191">
        <f t="shared" si="4"/>
        <v>2579979.1999999997</v>
      </c>
      <c r="BK458" s="191">
        <f t="shared" si="4"/>
        <v>2670551.2899999991</v>
      </c>
      <c r="BL458" s="191">
        <f t="shared" si="4"/>
        <v>4547215.62</v>
      </c>
      <c r="BM458" s="191">
        <f t="shared" si="4"/>
        <v>82657857.190000013</v>
      </c>
      <c r="BN458" s="191">
        <f t="shared" si="4"/>
        <v>8315474.6600000001</v>
      </c>
      <c r="BO458" s="191">
        <f t="shared" si="4"/>
        <v>6588336.1800000006</v>
      </c>
      <c r="BP458" s="191">
        <f t="shared" si="4"/>
        <v>10734809.390000001</v>
      </c>
      <c r="BQ458" s="191">
        <f t="shared" si="4"/>
        <v>5631796.9699999988</v>
      </c>
      <c r="BR458" s="191">
        <f t="shared" si="1"/>
        <v>4360445.5199999996</v>
      </c>
      <c r="BS458" s="191">
        <f t="shared" si="1"/>
        <v>615201997.13</v>
      </c>
      <c r="BT458" s="191">
        <f t="shared" si="1"/>
        <v>7813875.2300000004</v>
      </c>
      <c r="BU458" s="191">
        <f t="shared" si="1"/>
        <v>4747360.93</v>
      </c>
      <c r="BV458" s="191">
        <f t="shared" si="1"/>
        <v>59490663.039999992</v>
      </c>
      <c r="BW458" s="191">
        <f t="shared" si="1"/>
        <v>9213845.0899999999</v>
      </c>
      <c r="BX458" s="191">
        <f t="shared" si="1"/>
        <v>6065046.6100000003</v>
      </c>
      <c r="BY458" s="191">
        <f t="shared" si="1"/>
        <v>28131872.760000002</v>
      </c>
      <c r="BZ458" s="191">
        <f t="shared" si="1"/>
        <v>3855021.66</v>
      </c>
      <c r="CA458" s="191">
        <f t="shared" si="1"/>
        <v>2780975.7200000007</v>
      </c>
      <c r="CB458" s="191">
        <f t="shared" si="1"/>
        <v>7986690.6700000009</v>
      </c>
      <c r="CC458" s="191">
        <f t="shared" si="1"/>
        <v>13332347.229999999</v>
      </c>
      <c r="CD458" s="191">
        <f t="shared" si="1"/>
        <v>26401775.459999997</v>
      </c>
      <c r="CE458" s="191">
        <f t="shared" si="1"/>
        <v>6109794.7300000004</v>
      </c>
      <c r="CF458" s="191">
        <f t="shared" si="1"/>
        <v>20172460.760000002</v>
      </c>
      <c r="CG458" s="191">
        <f t="shared" si="1"/>
        <v>6600078.8600000013</v>
      </c>
      <c r="CH458" s="191">
        <f t="shared" si="1"/>
        <v>5152490.1100000003</v>
      </c>
      <c r="CI458" s="191">
        <f t="shared" si="1"/>
        <v>2911641.91</v>
      </c>
      <c r="CJ458" s="191">
        <f t="shared" si="1"/>
        <v>4888424.8</v>
      </c>
      <c r="CK458" s="191">
        <f t="shared" si="1"/>
        <v>25653607.900000002</v>
      </c>
      <c r="CL458" s="191">
        <f t="shared" si="1"/>
        <v>2580358.5699999998</v>
      </c>
      <c r="CM458" s="191">
        <f t="shared" si="1"/>
        <v>3306309.9</v>
      </c>
    </row>
    <row r="459" spans="1:91" s="117" customFormat="1" ht="25.95" hidden="1" customHeight="1">
      <c r="B459" s="117">
        <v>7</v>
      </c>
      <c r="C459" s="188">
        <v>7</v>
      </c>
      <c r="D459" s="191">
        <f t="shared" si="3"/>
        <v>10791676</v>
      </c>
      <c r="E459" s="191">
        <f t="shared" si="3"/>
        <v>143081.5</v>
      </c>
      <c r="F459" s="191">
        <f t="shared" si="4"/>
        <v>106986</v>
      </c>
      <c r="G459" s="191">
        <f t="shared" si="4"/>
        <v>168741</v>
      </c>
      <c r="H459" s="191">
        <f t="shared" si="4"/>
        <v>198014.5</v>
      </c>
      <c r="I459" s="191">
        <f t="shared" si="4"/>
        <v>365339.75</v>
      </c>
      <c r="J459" s="191">
        <f t="shared" si="4"/>
        <v>679296.75</v>
      </c>
      <c r="K459" s="191">
        <f t="shared" si="4"/>
        <v>559975</v>
      </c>
      <c r="L459" s="191">
        <f t="shared" si="4"/>
        <v>249833.55</v>
      </c>
      <c r="M459" s="191">
        <f t="shared" si="4"/>
        <v>666661</v>
      </c>
      <c r="N459" s="191">
        <f t="shared" si="4"/>
        <v>1687010</v>
      </c>
      <c r="O459" s="191">
        <f t="shared" si="4"/>
        <v>111770</v>
      </c>
      <c r="P459" s="191">
        <f t="shared" si="4"/>
        <v>6465592.79</v>
      </c>
      <c r="Q459" s="191">
        <f t="shared" si="4"/>
        <v>672619.02</v>
      </c>
      <c r="R459" s="191">
        <f t="shared" si="4"/>
        <v>1147034.75</v>
      </c>
      <c r="S459" s="191">
        <f t="shared" si="4"/>
        <v>1061375</v>
      </c>
      <c r="T459" s="191">
        <f t="shared" si="4"/>
        <v>511750.5</v>
      </c>
      <c r="U459" s="191">
        <f t="shared" si="4"/>
        <v>432209.76</v>
      </c>
      <c r="V459" s="191">
        <f t="shared" si="4"/>
        <v>487634</v>
      </c>
      <c r="W459" s="191">
        <f t="shared" si="4"/>
        <v>93760.5</v>
      </c>
      <c r="X459" s="191">
        <f t="shared" si="4"/>
        <v>25858508.77</v>
      </c>
      <c r="Y459" s="191">
        <f t="shared" si="4"/>
        <v>288765</v>
      </c>
      <c r="Z459" s="191">
        <f t="shared" si="4"/>
        <v>1350883</v>
      </c>
      <c r="AA459" s="191">
        <f t="shared" si="4"/>
        <v>255396</v>
      </c>
      <c r="AB459" s="191">
        <f t="shared" si="4"/>
        <v>217464.5</v>
      </c>
      <c r="AC459" s="191">
        <f t="shared" si="4"/>
        <v>277944</v>
      </c>
      <c r="AD459" s="191">
        <f t="shared" si="4"/>
        <v>213487</v>
      </c>
      <c r="AE459" s="191">
        <f t="shared" si="4"/>
        <v>1674503</v>
      </c>
      <c r="AF459" s="191">
        <f t="shared" si="4"/>
        <v>334853</v>
      </c>
      <c r="AG459" s="191">
        <f t="shared" si="4"/>
        <v>314276.25</v>
      </c>
      <c r="AH459" s="191">
        <f t="shared" si="4"/>
        <v>396023</v>
      </c>
      <c r="AI459" s="191">
        <f t="shared" si="4"/>
        <v>644967</v>
      </c>
      <c r="AJ459" s="191">
        <f t="shared" si="4"/>
        <v>306953</v>
      </c>
      <c r="AK459" s="191">
        <f t="shared" si="4"/>
        <v>474951</v>
      </c>
      <c r="AL459" s="191">
        <f t="shared" si="4"/>
        <v>30233540.02</v>
      </c>
      <c r="AM459" s="191">
        <f t="shared" si="4"/>
        <v>327014</v>
      </c>
      <c r="AN459" s="191">
        <f t="shared" si="4"/>
        <v>326234.5</v>
      </c>
      <c r="AO459" s="191">
        <f t="shared" si="4"/>
        <v>826131.76</v>
      </c>
      <c r="AP459" s="191">
        <f t="shared" si="4"/>
        <v>1666742.5</v>
      </c>
      <c r="AQ459" s="191">
        <f t="shared" si="4"/>
        <v>1040033</v>
      </c>
      <c r="AR459" s="191">
        <f t="shared" si="4"/>
        <v>231335</v>
      </c>
      <c r="AS459" s="191">
        <f t="shared" si="4"/>
        <v>7850904.29</v>
      </c>
      <c r="AT459" s="191">
        <f t="shared" si="4"/>
        <v>625711.75</v>
      </c>
      <c r="AU459" s="191">
        <f t="shared" si="4"/>
        <v>1348350</v>
      </c>
      <c r="AV459" s="191">
        <f t="shared" si="4"/>
        <v>725469</v>
      </c>
      <c r="AW459" s="191">
        <f t="shared" si="4"/>
        <v>347919</v>
      </c>
      <c r="AX459" s="191">
        <f t="shared" si="4"/>
        <v>312098.5</v>
      </c>
      <c r="AY459" s="191">
        <f t="shared" si="4"/>
        <v>294071</v>
      </c>
      <c r="AZ459" s="191">
        <f t="shared" si="4"/>
        <v>538283.5</v>
      </c>
      <c r="BA459" s="191">
        <f t="shared" si="4"/>
        <v>328539</v>
      </c>
      <c r="BB459" s="191">
        <f t="shared" si="4"/>
        <v>5647276.5</v>
      </c>
      <c r="BC459" s="191">
        <f t="shared" si="4"/>
        <v>217878</v>
      </c>
      <c r="BD459" s="191">
        <f t="shared" si="4"/>
        <v>14576525.9</v>
      </c>
      <c r="BE459" s="191">
        <f t="shared" si="4"/>
        <v>1400362.7</v>
      </c>
      <c r="BF459" s="191">
        <f t="shared" si="4"/>
        <v>659725</v>
      </c>
      <c r="BG459" s="191">
        <f t="shared" si="4"/>
        <v>504409.5</v>
      </c>
      <c r="BH459" s="191">
        <f t="shared" si="4"/>
        <v>2546669.91</v>
      </c>
      <c r="BI459" s="191">
        <f t="shared" si="4"/>
        <v>386810</v>
      </c>
      <c r="BJ459" s="191">
        <f t="shared" si="4"/>
        <v>339802</v>
      </c>
      <c r="BK459" s="191">
        <f t="shared" si="4"/>
        <v>854166</v>
      </c>
      <c r="BL459" s="191">
        <f t="shared" si="4"/>
        <v>688379</v>
      </c>
      <c r="BM459" s="191">
        <f t="shared" si="4"/>
        <v>7977866.4100000001</v>
      </c>
      <c r="BN459" s="191">
        <f t="shared" si="4"/>
        <v>345036.07</v>
      </c>
      <c r="BO459" s="191">
        <f t="shared" si="4"/>
        <v>202786.75</v>
      </c>
      <c r="BP459" s="191">
        <f t="shared" si="4"/>
        <v>817725.5</v>
      </c>
      <c r="BQ459" s="191">
        <f t="shared" ref="BQ459:CM462" si="5">SUMIF($A$4:$A$448,$B459,BQ$4:BQ$448)</f>
        <v>334242</v>
      </c>
      <c r="BR459" s="191">
        <f t="shared" si="5"/>
        <v>207605.5</v>
      </c>
      <c r="BS459" s="191">
        <f t="shared" si="5"/>
        <v>41920580.909999996</v>
      </c>
      <c r="BT459" s="191">
        <f t="shared" si="5"/>
        <v>1003112.5</v>
      </c>
      <c r="BU459" s="191">
        <f t="shared" si="5"/>
        <v>253276</v>
      </c>
      <c r="BV459" s="191">
        <f t="shared" si="5"/>
        <v>7600311.3399999999</v>
      </c>
      <c r="BW459" s="191">
        <f t="shared" si="5"/>
        <v>79392</v>
      </c>
      <c r="BX459" s="191">
        <f t="shared" si="5"/>
        <v>398760.5</v>
      </c>
      <c r="BY459" s="191">
        <f t="shared" si="5"/>
        <v>3300948</v>
      </c>
      <c r="BZ459" s="191">
        <f t="shared" si="5"/>
        <v>232571</v>
      </c>
      <c r="CA459" s="191">
        <f t="shared" si="5"/>
        <v>183882</v>
      </c>
      <c r="CB459" s="191">
        <f t="shared" si="5"/>
        <v>325034</v>
      </c>
      <c r="CC459" s="191">
        <f t="shared" si="5"/>
        <v>620415</v>
      </c>
      <c r="CD459" s="191">
        <f t="shared" si="5"/>
        <v>3694001</v>
      </c>
      <c r="CE459" s="191">
        <f t="shared" si="5"/>
        <v>495137</v>
      </c>
      <c r="CF459" s="191">
        <f t="shared" si="5"/>
        <v>1324348.5</v>
      </c>
      <c r="CG459" s="191">
        <f t="shared" si="5"/>
        <v>135909</v>
      </c>
      <c r="CH459" s="191">
        <f t="shared" si="5"/>
        <v>282144</v>
      </c>
      <c r="CI459" s="191">
        <f t="shared" si="5"/>
        <v>428728</v>
      </c>
      <c r="CJ459" s="191">
        <f t="shared" si="5"/>
        <v>256830</v>
      </c>
      <c r="CK459" s="191">
        <f t="shared" si="5"/>
        <v>4432497</v>
      </c>
      <c r="CL459" s="191">
        <f t="shared" si="5"/>
        <v>282761.2</v>
      </c>
      <c r="CM459" s="191">
        <f t="shared" si="5"/>
        <v>247148.5</v>
      </c>
    </row>
    <row r="460" spans="1:91" s="117" customFormat="1" ht="25.95" hidden="1" customHeight="1">
      <c r="B460" s="117">
        <v>8</v>
      </c>
      <c r="C460" s="188">
        <v>8</v>
      </c>
      <c r="D460" s="191">
        <f t="shared" si="3"/>
        <v>1835824.75</v>
      </c>
      <c r="E460" s="191">
        <f t="shared" si="3"/>
        <v>0</v>
      </c>
      <c r="F460" s="191">
        <f t="shared" ref="F460:BQ463" si="6">SUMIF($A$4:$A$448,$B460,F$4:F$448)</f>
        <v>0</v>
      </c>
      <c r="G460" s="191">
        <f t="shared" si="6"/>
        <v>63473</v>
      </c>
      <c r="H460" s="191">
        <f t="shared" si="6"/>
        <v>0</v>
      </c>
      <c r="I460" s="191">
        <f t="shared" si="6"/>
        <v>31227</v>
      </c>
      <c r="J460" s="191">
        <f t="shared" si="6"/>
        <v>47424</v>
      </c>
      <c r="K460" s="191">
        <f t="shared" si="6"/>
        <v>79369.5</v>
      </c>
      <c r="L460" s="191">
        <f t="shared" si="6"/>
        <v>4469</v>
      </c>
      <c r="M460" s="191">
        <f t="shared" si="6"/>
        <v>0</v>
      </c>
      <c r="N460" s="191">
        <f t="shared" si="6"/>
        <v>171211</v>
      </c>
      <c r="O460" s="191">
        <f t="shared" si="6"/>
        <v>0</v>
      </c>
      <c r="P460" s="191">
        <f t="shared" si="6"/>
        <v>890382</v>
      </c>
      <c r="Q460" s="191">
        <f t="shared" si="6"/>
        <v>0</v>
      </c>
      <c r="R460" s="191">
        <f t="shared" si="6"/>
        <v>36272</v>
      </c>
      <c r="S460" s="191">
        <f t="shared" si="6"/>
        <v>303596</v>
      </c>
      <c r="T460" s="191">
        <f t="shared" si="6"/>
        <v>12656</v>
      </c>
      <c r="U460" s="191">
        <f t="shared" si="6"/>
        <v>122016</v>
      </c>
      <c r="V460" s="191">
        <f t="shared" si="6"/>
        <v>386</v>
      </c>
      <c r="W460" s="191">
        <f t="shared" si="6"/>
        <v>0</v>
      </c>
      <c r="X460" s="191">
        <f t="shared" si="6"/>
        <v>2514886.21</v>
      </c>
      <c r="Y460" s="191">
        <f t="shared" si="6"/>
        <v>7803.5</v>
      </c>
      <c r="Z460" s="191">
        <f t="shared" si="6"/>
        <v>38215</v>
      </c>
      <c r="AA460" s="191">
        <f t="shared" si="6"/>
        <v>207000.13</v>
      </c>
      <c r="AB460" s="191">
        <f t="shared" si="6"/>
        <v>18206.75</v>
      </c>
      <c r="AC460" s="191">
        <f t="shared" si="6"/>
        <v>18286</v>
      </c>
      <c r="AD460" s="191">
        <f t="shared" si="6"/>
        <v>50541</v>
      </c>
      <c r="AE460" s="191">
        <f t="shared" si="6"/>
        <v>190285</v>
      </c>
      <c r="AF460" s="191">
        <f t="shared" si="6"/>
        <v>68650</v>
      </c>
      <c r="AG460" s="191">
        <f t="shared" si="6"/>
        <v>35916</v>
      </c>
      <c r="AH460" s="191">
        <f t="shared" si="6"/>
        <v>17874.79</v>
      </c>
      <c r="AI460" s="191">
        <f t="shared" si="6"/>
        <v>62814</v>
      </c>
      <c r="AJ460" s="191">
        <f t="shared" si="6"/>
        <v>37842</v>
      </c>
      <c r="AK460" s="191">
        <f t="shared" si="6"/>
        <v>5018</v>
      </c>
      <c r="AL460" s="191">
        <f t="shared" si="6"/>
        <v>10484381.34</v>
      </c>
      <c r="AM460" s="191">
        <f t="shared" si="6"/>
        <v>0</v>
      </c>
      <c r="AN460" s="191">
        <f t="shared" si="6"/>
        <v>0</v>
      </c>
      <c r="AO460" s="191">
        <f t="shared" si="6"/>
        <v>118650.25</v>
      </c>
      <c r="AP460" s="191">
        <f t="shared" si="6"/>
        <v>267343</v>
      </c>
      <c r="AQ460" s="191">
        <f t="shared" si="6"/>
        <v>4926</v>
      </c>
      <c r="AR460" s="191">
        <f t="shared" si="6"/>
        <v>1699</v>
      </c>
      <c r="AS460" s="191">
        <f t="shared" si="6"/>
        <v>466361.03</v>
      </c>
      <c r="AT460" s="191">
        <f t="shared" si="6"/>
        <v>0</v>
      </c>
      <c r="AU460" s="191">
        <f t="shared" si="6"/>
        <v>27749</v>
      </c>
      <c r="AV460" s="191">
        <f t="shared" si="6"/>
        <v>0</v>
      </c>
      <c r="AW460" s="191">
        <f t="shared" si="6"/>
        <v>0</v>
      </c>
      <c r="AX460" s="191">
        <f t="shared" si="6"/>
        <v>31687</v>
      </c>
      <c r="AY460" s="191">
        <f t="shared" si="6"/>
        <v>20299.5</v>
      </c>
      <c r="AZ460" s="191">
        <f t="shared" si="6"/>
        <v>3540</v>
      </c>
      <c r="BA460" s="191">
        <f t="shared" si="6"/>
        <v>21910</v>
      </c>
      <c r="BB460" s="191">
        <f t="shared" si="6"/>
        <v>493420</v>
      </c>
      <c r="BC460" s="191">
        <f t="shared" si="6"/>
        <v>43455.97</v>
      </c>
      <c r="BD460" s="191">
        <f t="shared" si="6"/>
        <v>9221073.5700000003</v>
      </c>
      <c r="BE460" s="191">
        <f t="shared" si="6"/>
        <v>133863.44</v>
      </c>
      <c r="BF460" s="191">
        <f t="shared" si="6"/>
        <v>0</v>
      </c>
      <c r="BG460" s="191">
        <f t="shared" si="6"/>
        <v>15354.17</v>
      </c>
      <c r="BH460" s="191">
        <f t="shared" si="6"/>
        <v>3110252.82</v>
      </c>
      <c r="BI460" s="191">
        <f t="shared" si="6"/>
        <v>650</v>
      </c>
      <c r="BJ460" s="191">
        <f t="shared" si="6"/>
        <v>0</v>
      </c>
      <c r="BK460" s="191">
        <f t="shared" si="6"/>
        <v>0</v>
      </c>
      <c r="BL460" s="191">
        <f t="shared" si="6"/>
        <v>46291</v>
      </c>
      <c r="BM460" s="191">
        <f t="shared" si="6"/>
        <v>916075.31</v>
      </c>
      <c r="BN460" s="191">
        <f t="shared" si="6"/>
        <v>250</v>
      </c>
      <c r="BO460" s="191">
        <f t="shared" si="6"/>
        <v>0</v>
      </c>
      <c r="BP460" s="191">
        <f t="shared" si="6"/>
        <v>68496</v>
      </c>
      <c r="BQ460" s="191">
        <f t="shared" si="6"/>
        <v>0</v>
      </c>
      <c r="BR460" s="191">
        <f t="shared" si="5"/>
        <v>0</v>
      </c>
      <c r="BS460" s="191">
        <f t="shared" si="5"/>
        <v>18318188.670000002</v>
      </c>
      <c r="BT460" s="191">
        <f t="shared" si="5"/>
        <v>0</v>
      </c>
      <c r="BU460" s="191">
        <f t="shared" si="5"/>
        <v>14409.93</v>
      </c>
      <c r="BV460" s="191">
        <f t="shared" si="5"/>
        <v>439795</v>
      </c>
      <c r="BW460" s="191">
        <f t="shared" si="5"/>
        <v>0</v>
      </c>
      <c r="BX460" s="191">
        <f t="shared" si="5"/>
        <v>4046</v>
      </c>
      <c r="BY460" s="191">
        <f t="shared" si="5"/>
        <v>118079.58</v>
      </c>
      <c r="BZ460" s="191">
        <f t="shared" si="5"/>
        <v>10244</v>
      </c>
      <c r="CA460" s="191">
        <f t="shared" si="5"/>
        <v>0</v>
      </c>
      <c r="CB460" s="191">
        <f t="shared" si="5"/>
        <v>23900</v>
      </c>
      <c r="CC460" s="191">
        <f t="shared" si="5"/>
        <v>33889</v>
      </c>
      <c r="CD460" s="191">
        <f t="shared" si="5"/>
        <v>194798</v>
      </c>
      <c r="CE460" s="191">
        <f t="shared" si="5"/>
        <v>22470</v>
      </c>
      <c r="CF460" s="191">
        <f t="shared" si="5"/>
        <v>149080</v>
      </c>
      <c r="CG460" s="191">
        <f t="shared" si="5"/>
        <v>31432</v>
      </c>
      <c r="CH460" s="191">
        <f t="shared" si="5"/>
        <v>0</v>
      </c>
      <c r="CI460" s="191">
        <f t="shared" si="5"/>
        <v>0</v>
      </c>
      <c r="CJ460" s="191">
        <f t="shared" si="5"/>
        <v>0</v>
      </c>
      <c r="CK460" s="191">
        <f t="shared" si="5"/>
        <v>17479</v>
      </c>
      <c r="CL460" s="191">
        <f t="shared" si="5"/>
        <v>0</v>
      </c>
      <c r="CM460" s="191">
        <f t="shared" si="5"/>
        <v>0</v>
      </c>
    </row>
    <row r="461" spans="1:91" s="117" customFormat="1" ht="25.95" hidden="1" customHeight="1">
      <c r="B461" s="117">
        <v>9</v>
      </c>
      <c r="C461" s="188">
        <v>9</v>
      </c>
      <c r="D461" s="191">
        <f t="shared" si="3"/>
        <v>19243884.66</v>
      </c>
      <c r="E461" s="191">
        <f t="shared" si="3"/>
        <v>1271860.8299999998</v>
      </c>
      <c r="F461" s="191">
        <f t="shared" si="6"/>
        <v>889328.07</v>
      </c>
      <c r="G461" s="191">
        <f t="shared" si="6"/>
        <v>972450.19</v>
      </c>
      <c r="H461" s="191">
        <f t="shared" si="6"/>
        <v>499664.04000000004</v>
      </c>
      <c r="I461" s="191">
        <f t="shared" si="6"/>
        <v>1253491.5099999998</v>
      </c>
      <c r="J461" s="191">
        <f t="shared" si="6"/>
        <v>1056598.42</v>
      </c>
      <c r="K461" s="191">
        <f t="shared" si="6"/>
        <v>4599400.5100000007</v>
      </c>
      <c r="L461" s="191">
        <f t="shared" si="6"/>
        <v>971035.49</v>
      </c>
      <c r="M461" s="191">
        <f t="shared" si="6"/>
        <v>604423.68999999994</v>
      </c>
      <c r="N461" s="191">
        <f t="shared" si="6"/>
        <v>4879091.33</v>
      </c>
      <c r="O461" s="191">
        <f t="shared" si="6"/>
        <v>440369.95</v>
      </c>
      <c r="P461" s="191">
        <f t="shared" si="6"/>
        <v>14326242.919999998</v>
      </c>
      <c r="Q461" s="191">
        <f t="shared" si="6"/>
        <v>2580938.6400000006</v>
      </c>
      <c r="R461" s="191">
        <f t="shared" si="6"/>
        <v>2526867.5599999996</v>
      </c>
      <c r="S461" s="191">
        <f t="shared" si="6"/>
        <v>5567199.2400000002</v>
      </c>
      <c r="T461" s="191">
        <f t="shared" si="6"/>
        <v>916240.96000000008</v>
      </c>
      <c r="U461" s="191">
        <f t="shared" si="6"/>
        <v>1215547.56</v>
      </c>
      <c r="V461" s="191">
        <f t="shared" si="6"/>
        <v>1511874.93</v>
      </c>
      <c r="W461" s="191">
        <f t="shared" si="6"/>
        <v>667498.56999999995</v>
      </c>
      <c r="X461" s="191">
        <f t="shared" si="6"/>
        <v>29409370.500000004</v>
      </c>
      <c r="Y461" s="191">
        <f t="shared" si="6"/>
        <v>830535.1</v>
      </c>
      <c r="Z461" s="191">
        <f t="shared" si="6"/>
        <v>1772178.19</v>
      </c>
      <c r="AA461" s="191">
        <f t="shared" si="6"/>
        <v>895677.85000000021</v>
      </c>
      <c r="AB461" s="191">
        <f t="shared" si="6"/>
        <v>567729.24</v>
      </c>
      <c r="AC461" s="191">
        <f t="shared" si="6"/>
        <v>1107732.3899999999</v>
      </c>
      <c r="AD461" s="191">
        <f t="shared" si="6"/>
        <v>1161138.52</v>
      </c>
      <c r="AE461" s="191">
        <f t="shared" si="6"/>
        <v>4139602.52</v>
      </c>
      <c r="AF461" s="191">
        <f t="shared" si="6"/>
        <v>678099.35</v>
      </c>
      <c r="AG461" s="191">
        <f t="shared" si="6"/>
        <v>1408194.3800000001</v>
      </c>
      <c r="AH461" s="191">
        <f t="shared" si="6"/>
        <v>716580.76000000013</v>
      </c>
      <c r="AI461" s="191">
        <f t="shared" si="6"/>
        <v>1635714.4200000002</v>
      </c>
      <c r="AJ461" s="191">
        <f t="shared" si="6"/>
        <v>770470.79999999993</v>
      </c>
      <c r="AK461" s="191">
        <f t="shared" si="6"/>
        <v>982642.95000000007</v>
      </c>
      <c r="AL461" s="191">
        <f t="shared" si="6"/>
        <v>75320866</v>
      </c>
      <c r="AM461" s="191">
        <f t="shared" si="6"/>
        <v>903759.47</v>
      </c>
      <c r="AN461" s="191">
        <f t="shared" si="6"/>
        <v>2967420.48</v>
      </c>
      <c r="AO461" s="191">
        <f t="shared" si="6"/>
        <v>5936484.5300000003</v>
      </c>
      <c r="AP461" s="191">
        <f t="shared" si="6"/>
        <v>3650006.06</v>
      </c>
      <c r="AQ461" s="191">
        <f t="shared" si="6"/>
        <v>2545286.3499999996</v>
      </c>
      <c r="AR461" s="191">
        <f t="shared" si="6"/>
        <v>803019.58000000007</v>
      </c>
      <c r="AS461" s="191">
        <f t="shared" si="6"/>
        <v>13020356.310000002</v>
      </c>
      <c r="AT461" s="191">
        <f t="shared" si="6"/>
        <v>2193903.66</v>
      </c>
      <c r="AU461" s="191">
        <f t="shared" si="6"/>
        <v>7327502.5200000005</v>
      </c>
      <c r="AV461" s="191">
        <f t="shared" si="6"/>
        <v>3627825.1300000004</v>
      </c>
      <c r="AW461" s="191">
        <f t="shared" si="6"/>
        <v>879551.52999999991</v>
      </c>
      <c r="AX461" s="191">
        <f t="shared" si="6"/>
        <v>475084.10000000003</v>
      </c>
      <c r="AY461" s="191">
        <f t="shared" si="6"/>
        <v>1484978.73</v>
      </c>
      <c r="AZ461" s="191">
        <f t="shared" si="6"/>
        <v>2366594.9599999995</v>
      </c>
      <c r="BA461" s="191">
        <f t="shared" si="6"/>
        <v>1097671.1499999999</v>
      </c>
      <c r="BB461" s="191">
        <f t="shared" si="6"/>
        <v>11657872.720000003</v>
      </c>
      <c r="BC461" s="191">
        <f t="shared" si="6"/>
        <v>888840.39</v>
      </c>
      <c r="BD461" s="191">
        <f t="shared" si="6"/>
        <v>31776638.170000002</v>
      </c>
      <c r="BE461" s="191">
        <f t="shared" si="6"/>
        <v>2687501.98</v>
      </c>
      <c r="BF461" s="191">
        <f t="shared" si="6"/>
        <v>942704.31</v>
      </c>
      <c r="BG461" s="191">
        <f t="shared" si="6"/>
        <v>1423142.07</v>
      </c>
      <c r="BH461" s="191">
        <f t="shared" si="6"/>
        <v>16466559.609999999</v>
      </c>
      <c r="BI461" s="191">
        <f t="shared" si="6"/>
        <v>303391.33</v>
      </c>
      <c r="BJ461" s="191">
        <f t="shared" si="6"/>
        <v>326077.86</v>
      </c>
      <c r="BK461" s="191">
        <f t="shared" si="6"/>
        <v>582800.74</v>
      </c>
      <c r="BL461" s="191">
        <f t="shared" si="6"/>
        <v>997368.54</v>
      </c>
      <c r="BM461" s="191">
        <f t="shared" si="6"/>
        <v>20029073.579999998</v>
      </c>
      <c r="BN461" s="191">
        <f t="shared" si="6"/>
        <v>1589675.26</v>
      </c>
      <c r="BO461" s="191">
        <f t="shared" si="6"/>
        <v>1464234.23</v>
      </c>
      <c r="BP461" s="191">
        <f t="shared" si="6"/>
        <v>2015046.3</v>
      </c>
      <c r="BQ461" s="191">
        <f t="shared" si="6"/>
        <v>1247685.3500000001</v>
      </c>
      <c r="BR461" s="191">
        <f t="shared" si="5"/>
        <v>1178729.1599999999</v>
      </c>
      <c r="BS461" s="191">
        <f t="shared" si="5"/>
        <v>92011948.50999999</v>
      </c>
      <c r="BT461" s="191">
        <f t="shared" si="5"/>
        <v>1563266.73</v>
      </c>
      <c r="BU461" s="191">
        <f t="shared" si="5"/>
        <v>1005993.1200000001</v>
      </c>
      <c r="BV461" s="191">
        <f t="shared" si="5"/>
        <v>11809917.039999999</v>
      </c>
      <c r="BW461" s="191">
        <f t="shared" si="5"/>
        <v>1089821.6599999999</v>
      </c>
      <c r="BX461" s="191">
        <f t="shared" si="5"/>
        <v>973670.19</v>
      </c>
      <c r="BY461" s="191">
        <f t="shared" si="5"/>
        <v>4051591.82</v>
      </c>
      <c r="BZ461" s="191">
        <f t="shared" si="5"/>
        <v>818217.78999999992</v>
      </c>
      <c r="CA461" s="191">
        <f t="shared" si="5"/>
        <v>564947.24</v>
      </c>
      <c r="CB461" s="191">
        <f t="shared" si="5"/>
        <v>1035539.41</v>
      </c>
      <c r="CC461" s="191">
        <f t="shared" si="5"/>
        <v>4487621.3099999996</v>
      </c>
      <c r="CD461" s="191">
        <f t="shared" si="5"/>
        <v>4837715.58</v>
      </c>
      <c r="CE461" s="191">
        <f t="shared" si="5"/>
        <v>1138286.81</v>
      </c>
      <c r="CF461" s="191">
        <f t="shared" si="5"/>
        <v>3344658.0100000002</v>
      </c>
      <c r="CG461" s="191">
        <f t="shared" si="5"/>
        <v>1063459.52</v>
      </c>
      <c r="CH461" s="191">
        <f t="shared" si="5"/>
        <v>482486.41000000003</v>
      </c>
      <c r="CI461" s="191">
        <f t="shared" si="5"/>
        <v>473816.18</v>
      </c>
      <c r="CJ461" s="191">
        <f t="shared" si="5"/>
        <v>779486.95000000007</v>
      </c>
      <c r="CK461" s="191">
        <f t="shared" si="5"/>
        <v>4139758.9899999998</v>
      </c>
      <c r="CL461" s="191">
        <f t="shared" si="5"/>
        <v>566273.9800000001</v>
      </c>
      <c r="CM461" s="191">
        <f t="shared" si="5"/>
        <v>648002.42999999993</v>
      </c>
    </row>
    <row r="462" spans="1:91" s="117" customFormat="1" ht="25.95" hidden="1" customHeight="1">
      <c r="B462" s="117">
        <v>10</v>
      </c>
      <c r="C462" s="188">
        <v>10</v>
      </c>
      <c r="D462" s="191">
        <f t="shared" si="3"/>
        <v>803740.42</v>
      </c>
      <c r="E462" s="191">
        <f t="shared" si="3"/>
        <v>81480</v>
      </c>
      <c r="F462" s="191">
        <f t="shared" si="6"/>
        <v>404302.80000000005</v>
      </c>
      <c r="G462" s="191">
        <f t="shared" si="6"/>
        <v>136296.6</v>
      </c>
      <c r="H462" s="191">
        <f t="shared" si="6"/>
        <v>29410.05</v>
      </c>
      <c r="I462" s="191">
        <f t="shared" si="6"/>
        <v>122026</v>
      </c>
      <c r="J462" s="191">
        <f t="shared" si="6"/>
        <v>78836.149999999994</v>
      </c>
      <c r="K462" s="191">
        <f t="shared" si="6"/>
        <v>296431.8</v>
      </c>
      <c r="L462" s="191">
        <f t="shared" si="6"/>
        <v>14349.999999999998</v>
      </c>
      <c r="M462" s="191">
        <f t="shared" si="6"/>
        <v>8000</v>
      </c>
      <c r="N462" s="191">
        <f t="shared" si="6"/>
        <v>222123.16</v>
      </c>
      <c r="O462" s="191">
        <f t="shared" si="6"/>
        <v>1000</v>
      </c>
      <c r="P462" s="191">
        <f t="shared" si="6"/>
        <v>225716.77</v>
      </c>
      <c r="Q462" s="191">
        <f t="shared" si="6"/>
        <v>55286</v>
      </c>
      <c r="R462" s="191">
        <f t="shared" si="6"/>
        <v>38350</v>
      </c>
      <c r="S462" s="191">
        <f t="shared" si="6"/>
        <v>61321.5</v>
      </c>
      <c r="T462" s="191">
        <f t="shared" si="6"/>
        <v>43199</v>
      </c>
      <c r="U462" s="191">
        <f t="shared" si="6"/>
        <v>51405</v>
      </c>
      <c r="V462" s="191">
        <f t="shared" si="6"/>
        <v>83831.199999999997</v>
      </c>
      <c r="W462" s="191">
        <f t="shared" si="6"/>
        <v>31000</v>
      </c>
      <c r="X462" s="191">
        <f t="shared" si="6"/>
        <v>1252889.3899999999</v>
      </c>
      <c r="Y462" s="191">
        <f t="shared" si="6"/>
        <v>18120.5</v>
      </c>
      <c r="Z462" s="191">
        <f t="shared" si="6"/>
        <v>250983</v>
      </c>
      <c r="AA462" s="191">
        <f t="shared" si="6"/>
        <v>284876.79999999999</v>
      </c>
      <c r="AB462" s="191">
        <f t="shared" si="6"/>
        <v>5658</v>
      </c>
      <c r="AC462" s="191">
        <f t="shared" si="6"/>
        <v>43869</v>
      </c>
      <c r="AD462" s="191">
        <f t="shared" si="6"/>
        <v>18712</v>
      </c>
      <c r="AE462" s="191">
        <f t="shared" si="6"/>
        <v>294877.64</v>
      </c>
      <c r="AF462" s="191">
        <f t="shared" si="6"/>
        <v>11140</v>
      </c>
      <c r="AG462" s="191">
        <f t="shared" si="6"/>
        <v>7170.9999999999964</v>
      </c>
      <c r="AH462" s="191">
        <f t="shared" si="6"/>
        <v>28233.33</v>
      </c>
      <c r="AI462" s="191">
        <f t="shared" si="6"/>
        <v>182914</v>
      </c>
      <c r="AJ462" s="191">
        <f t="shared" si="6"/>
        <v>38654.639999999999</v>
      </c>
      <c r="AK462" s="191">
        <f t="shared" si="6"/>
        <v>19878</v>
      </c>
      <c r="AL462" s="191">
        <f t="shared" si="6"/>
        <v>383047.64999999997</v>
      </c>
      <c r="AM462" s="191">
        <f t="shared" si="6"/>
        <v>12587</v>
      </c>
      <c r="AN462" s="191">
        <f t="shared" si="6"/>
        <v>12638</v>
      </c>
      <c r="AO462" s="191">
        <f t="shared" si="6"/>
        <v>23767</v>
      </c>
      <c r="AP462" s="191">
        <f t="shared" si="6"/>
        <v>54771.93</v>
      </c>
      <c r="AQ462" s="191">
        <f t="shared" si="6"/>
        <v>24554</v>
      </c>
      <c r="AR462" s="191">
        <f t="shared" si="6"/>
        <v>4976</v>
      </c>
      <c r="AS462" s="191">
        <f t="shared" si="6"/>
        <v>67286.590000000011</v>
      </c>
      <c r="AT462" s="191">
        <f t="shared" si="6"/>
        <v>17929.5</v>
      </c>
      <c r="AU462" s="191">
        <f t="shared" si="6"/>
        <v>32336.370000000017</v>
      </c>
      <c r="AV462" s="191">
        <f t="shared" si="6"/>
        <v>61243.289999999994</v>
      </c>
      <c r="AW462" s="191">
        <f t="shared" si="6"/>
        <v>23338.38</v>
      </c>
      <c r="AX462" s="191">
        <f t="shared" si="6"/>
        <v>100</v>
      </c>
      <c r="AY462" s="191">
        <f t="shared" si="6"/>
        <v>24010</v>
      </c>
      <c r="AZ462" s="191">
        <f t="shared" si="6"/>
        <v>7855</v>
      </c>
      <c r="BA462" s="191">
        <f t="shared" si="6"/>
        <v>12756</v>
      </c>
      <c r="BB462" s="191">
        <f t="shared" si="6"/>
        <v>168423.5</v>
      </c>
      <c r="BC462" s="191">
        <f t="shared" si="6"/>
        <v>8670</v>
      </c>
      <c r="BD462" s="191">
        <f t="shared" si="6"/>
        <v>383597.49</v>
      </c>
      <c r="BE462" s="191">
        <f t="shared" si="6"/>
        <v>66763</v>
      </c>
      <c r="BF462" s="191">
        <f t="shared" si="6"/>
        <v>57690.999999999993</v>
      </c>
      <c r="BG462" s="191">
        <f t="shared" si="6"/>
        <v>22399.350000000006</v>
      </c>
      <c r="BH462" s="191">
        <f t="shared" si="6"/>
        <v>226275.74999999994</v>
      </c>
      <c r="BI462" s="191">
        <f t="shared" si="6"/>
        <v>0</v>
      </c>
      <c r="BJ462" s="191">
        <f t="shared" si="6"/>
        <v>0</v>
      </c>
      <c r="BK462" s="191">
        <f t="shared" si="6"/>
        <v>0</v>
      </c>
      <c r="BL462" s="191">
        <f t="shared" si="6"/>
        <v>23762.12</v>
      </c>
      <c r="BM462" s="191">
        <f t="shared" si="6"/>
        <v>91152.5</v>
      </c>
      <c r="BN462" s="191">
        <f t="shared" si="6"/>
        <v>77370</v>
      </c>
      <c r="BO462" s="191">
        <f t="shared" si="6"/>
        <v>25001</v>
      </c>
      <c r="BP462" s="191">
        <f t="shared" si="6"/>
        <v>26524</v>
      </c>
      <c r="BQ462" s="191">
        <f t="shared" si="6"/>
        <v>34034.700000000012</v>
      </c>
      <c r="BR462" s="191">
        <f t="shared" si="5"/>
        <v>17078</v>
      </c>
      <c r="BS462" s="191">
        <f t="shared" si="5"/>
        <v>1205742.8700000001</v>
      </c>
      <c r="BT462" s="191">
        <f t="shared" si="5"/>
        <v>26830</v>
      </c>
      <c r="BU462" s="191">
        <f t="shared" si="5"/>
        <v>0</v>
      </c>
      <c r="BV462" s="191">
        <f t="shared" si="5"/>
        <v>54135</v>
      </c>
      <c r="BW462" s="191">
        <f t="shared" si="5"/>
        <v>3561</v>
      </c>
      <c r="BX462" s="191">
        <f t="shared" si="5"/>
        <v>17772</v>
      </c>
      <c r="BY462" s="191">
        <f t="shared" si="5"/>
        <v>28241</v>
      </c>
      <c r="BZ462" s="191">
        <f t="shared" si="5"/>
        <v>4106</v>
      </c>
      <c r="CA462" s="191">
        <f t="shared" si="5"/>
        <v>2828</v>
      </c>
      <c r="CB462" s="191">
        <f t="shared" si="5"/>
        <v>8484</v>
      </c>
      <c r="CC462" s="191">
        <f t="shared" si="5"/>
        <v>5100</v>
      </c>
      <c r="CD462" s="191">
        <f t="shared" si="5"/>
        <v>68505.62</v>
      </c>
      <c r="CE462" s="191">
        <f t="shared" si="5"/>
        <v>16439</v>
      </c>
      <c r="CF462" s="191">
        <f t="shared" si="5"/>
        <v>40397</v>
      </c>
      <c r="CG462" s="191">
        <f t="shared" si="5"/>
        <v>0</v>
      </c>
      <c r="CH462" s="191">
        <f t="shared" si="5"/>
        <v>7152</v>
      </c>
      <c r="CI462" s="191">
        <f t="shared" si="5"/>
        <v>17143</v>
      </c>
      <c r="CJ462" s="191">
        <f t="shared" si="5"/>
        <v>587</v>
      </c>
      <c r="CK462" s="191">
        <f t="shared" si="5"/>
        <v>29372.409999999996</v>
      </c>
      <c r="CL462" s="191">
        <f t="shared" si="5"/>
        <v>1142</v>
      </c>
      <c r="CM462" s="191">
        <f t="shared" si="5"/>
        <v>2965.78</v>
      </c>
    </row>
    <row r="463" spans="1:91" s="117" customFormat="1" ht="25.95" hidden="1" customHeight="1">
      <c r="B463" s="117">
        <v>11</v>
      </c>
      <c r="C463" s="188">
        <v>11</v>
      </c>
      <c r="D463" s="191">
        <f t="shared" si="3"/>
        <v>64054214.969999999</v>
      </c>
      <c r="E463" s="191">
        <f t="shared" si="3"/>
        <v>1060919</v>
      </c>
      <c r="F463" s="191">
        <f t="shared" si="6"/>
        <v>1820414.5</v>
      </c>
      <c r="G463" s="191">
        <f t="shared" si="6"/>
        <v>5340270.25</v>
      </c>
      <c r="H463" s="191">
        <f t="shared" si="6"/>
        <v>685189.5</v>
      </c>
      <c r="I463" s="191">
        <f t="shared" si="6"/>
        <v>1548404.25</v>
      </c>
      <c r="J463" s="191">
        <f t="shared" si="6"/>
        <v>2045848.5</v>
      </c>
      <c r="K463" s="191">
        <f t="shared" si="6"/>
        <v>6173473.2200000007</v>
      </c>
      <c r="L463" s="191">
        <f t="shared" si="6"/>
        <v>1529679.75</v>
      </c>
      <c r="M463" s="191">
        <f t="shared" si="6"/>
        <v>1401373.7</v>
      </c>
      <c r="N463" s="191">
        <f t="shared" si="6"/>
        <v>16312332.199999999</v>
      </c>
      <c r="O463" s="191">
        <f t="shared" si="6"/>
        <v>390593</v>
      </c>
      <c r="P463" s="191">
        <f t="shared" si="6"/>
        <v>28347819.949999999</v>
      </c>
      <c r="Q463" s="191">
        <f t="shared" si="6"/>
        <v>2671433.08</v>
      </c>
      <c r="R463" s="191">
        <f t="shared" si="6"/>
        <v>2421501.37</v>
      </c>
      <c r="S463" s="191">
        <f t="shared" si="6"/>
        <v>7284410</v>
      </c>
      <c r="T463" s="191">
        <f t="shared" si="6"/>
        <v>2633991.5</v>
      </c>
      <c r="U463" s="191">
        <f t="shared" si="6"/>
        <v>5871733.8599999994</v>
      </c>
      <c r="V463" s="191">
        <f t="shared" si="6"/>
        <v>2078211.4</v>
      </c>
      <c r="W463" s="191">
        <f t="shared" si="6"/>
        <v>1368523.5</v>
      </c>
      <c r="X463" s="191">
        <f t="shared" si="6"/>
        <v>81269434.420000002</v>
      </c>
      <c r="Y463" s="191">
        <f t="shared" si="6"/>
        <v>1751117.47</v>
      </c>
      <c r="Z463" s="191">
        <f t="shared" si="6"/>
        <v>7315407</v>
      </c>
      <c r="AA463" s="191">
        <f t="shared" si="6"/>
        <v>4757216</v>
      </c>
      <c r="AB463" s="191">
        <f t="shared" si="6"/>
        <v>985473</v>
      </c>
      <c r="AC463" s="191">
        <f t="shared" si="6"/>
        <v>1685007.5</v>
      </c>
      <c r="AD463" s="191">
        <f t="shared" si="6"/>
        <v>7420623</v>
      </c>
      <c r="AE463" s="191">
        <f t="shared" si="6"/>
        <v>10132591.5</v>
      </c>
      <c r="AF463" s="191">
        <f t="shared" si="6"/>
        <v>1568642.5</v>
      </c>
      <c r="AG463" s="191">
        <f t="shared" si="6"/>
        <v>2043148.8</v>
      </c>
      <c r="AH463" s="191">
        <f t="shared" si="6"/>
        <v>1579071.73</v>
      </c>
      <c r="AI463" s="191">
        <f t="shared" si="6"/>
        <v>8783976.5</v>
      </c>
      <c r="AJ463" s="191">
        <f t="shared" si="6"/>
        <v>1790535</v>
      </c>
      <c r="AK463" s="191">
        <f t="shared" si="6"/>
        <v>1797023</v>
      </c>
      <c r="AL463" s="191">
        <f t="shared" si="6"/>
        <v>95585181.579999998</v>
      </c>
      <c r="AM463" s="191">
        <f t="shared" si="6"/>
        <v>912749</v>
      </c>
      <c r="AN463" s="191">
        <f t="shared" si="6"/>
        <v>1011127.5</v>
      </c>
      <c r="AO463" s="191">
        <f t="shared" si="6"/>
        <v>3066536.72</v>
      </c>
      <c r="AP463" s="191">
        <f t="shared" si="6"/>
        <v>7529074.5</v>
      </c>
      <c r="AQ463" s="191">
        <f t="shared" si="6"/>
        <v>2269807.25</v>
      </c>
      <c r="AR463" s="191">
        <f t="shared" si="6"/>
        <v>505086.5</v>
      </c>
      <c r="AS463" s="191">
        <f t="shared" si="6"/>
        <v>27416120.100000001</v>
      </c>
      <c r="AT463" s="191">
        <f t="shared" si="6"/>
        <v>2226797.5</v>
      </c>
      <c r="AU463" s="191">
        <f t="shared" si="6"/>
        <v>3620958.76</v>
      </c>
      <c r="AV463" s="191">
        <f t="shared" si="6"/>
        <v>2730573.7</v>
      </c>
      <c r="AW463" s="191">
        <f t="shared" si="6"/>
        <v>2304134.75</v>
      </c>
      <c r="AX463" s="191">
        <f t="shared" si="6"/>
        <v>1369188</v>
      </c>
      <c r="AY463" s="191">
        <f t="shared" si="6"/>
        <v>1861887.3</v>
      </c>
      <c r="AZ463" s="191">
        <f t="shared" si="6"/>
        <v>1208312.8999999999</v>
      </c>
      <c r="BA463" s="191">
        <f t="shared" si="6"/>
        <v>1216442.5</v>
      </c>
      <c r="BB463" s="191">
        <f t="shared" si="6"/>
        <v>22112517.640000001</v>
      </c>
      <c r="BC463" s="191">
        <f t="shared" si="6"/>
        <v>1453038</v>
      </c>
      <c r="BD463" s="191">
        <f t="shared" si="6"/>
        <v>110532258.40000001</v>
      </c>
      <c r="BE463" s="191">
        <f t="shared" si="6"/>
        <v>10564598.029999999</v>
      </c>
      <c r="BF463" s="191">
        <f t="shared" si="6"/>
        <v>2209129.75</v>
      </c>
      <c r="BG463" s="191">
        <f t="shared" si="6"/>
        <v>1935411.75</v>
      </c>
      <c r="BH463" s="191">
        <f t="shared" si="6"/>
        <v>69681891.219999999</v>
      </c>
      <c r="BI463" s="191">
        <f t="shared" si="6"/>
        <v>1151970</v>
      </c>
      <c r="BJ463" s="191">
        <f t="shared" si="6"/>
        <v>930165</v>
      </c>
      <c r="BK463" s="191">
        <f t="shared" si="6"/>
        <v>1784512</v>
      </c>
      <c r="BL463" s="191">
        <f t="shared" si="6"/>
        <v>1425978.5</v>
      </c>
      <c r="BM463" s="191">
        <f t="shared" si="6"/>
        <v>38287012.899999999</v>
      </c>
      <c r="BN463" s="191">
        <f t="shared" si="6"/>
        <v>4359775</v>
      </c>
      <c r="BO463" s="191">
        <f t="shared" si="6"/>
        <v>1782198.55</v>
      </c>
      <c r="BP463" s="191">
        <f t="shared" si="6"/>
        <v>4984790</v>
      </c>
      <c r="BQ463" s="191">
        <f t="shared" ref="BQ463:CM466" si="7">SUMIF($A$4:$A$448,$B463,BQ$4:BQ$448)</f>
        <v>1564407.35</v>
      </c>
      <c r="BR463" s="191">
        <f t="shared" si="7"/>
        <v>2319216.2999999998</v>
      </c>
      <c r="BS463" s="191">
        <f t="shared" si="7"/>
        <v>231454594.81999999</v>
      </c>
      <c r="BT463" s="191">
        <f t="shared" si="7"/>
        <v>2081128.18</v>
      </c>
      <c r="BU463" s="191">
        <f t="shared" si="7"/>
        <v>2089176.72</v>
      </c>
      <c r="BV463" s="191">
        <f t="shared" si="7"/>
        <v>21835126.310000002</v>
      </c>
      <c r="BW463" s="191">
        <f t="shared" si="7"/>
        <v>529249</v>
      </c>
      <c r="BX463" s="191">
        <f t="shared" si="7"/>
        <v>1735434.95</v>
      </c>
      <c r="BY463" s="191">
        <f t="shared" si="7"/>
        <v>15143236.43</v>
      </c>
      <c r="BZ463" s="191">
        <f t="shared" si="7"/>
        <v>904685</v>
      </c>
      <c r="CA463" s="191">
        <f t="shared" si="7"/>
        <v>1602498.42</v>
      </c>
      <c r="CB463" s="191">
        <f t="shared" si="7"/>
        <v>993931</v>
      </c>
      <c r="CC463" s="191">
        <f t="shared" si="7"/>
        <v>2982931.22</v>
      </c>
      <c r="CD463" s="191">
        <f t="shared" si="7"/>
        <v>9245298</v>
      </c>
      <c r="CE463" s="191">
        <f t="shared" si="7"/>
        <v>2915127.6799999997</v>
      </c>
      <c r="CF463" s="191">
        <f t="shared" si="7"/>
        <v>7534795.5</v>
      </c>
      <c r="CG463" s="191">
        <f t="shared" si="7"/>
        <v>1076838.3</v>
      </c>
      <c r="CH463" s="191">
        <f t="shared" si="7"/>
        <v>1281271.5</v>
      </c>
      <c r="CI463" s="191">
        <f t="shared" si="7"/>
        <v>947230.61</v>
      </c>
      <c r="CJ463" s="191">
        <f t="shared" si="7"/>
        <v>995312</v>
      </c>
      <c r="CK463" s="191">
        <f t="shared" si="7"/>
        <v>13427210.199999999</v>
      </c>
      <c r="CL463" s="191">
        <f t="shared" si="7"/>
        <v>838632</v>
      </c>
      <c r="CM463" s="191">
        <f t="shared" si="7"/>
        <v>1048787.3</v>
      </c>
    </row>
    <row r="464" spans="1:91" s="117" customFormat="1" ht="25.95" hidden="1" customHeight="1">
      <c r="B464" s="117">
        <v>12</v>
      </c>
      <c r="C464" s="188">
        <v>12</v>
      </c>
      <c r="D464" s="191">
        <f t="shared" si="3"/>
        <v>1370457</v>
      </c>
      <c r="E464" s="191">
        <f t="shared" si="3"/>
        <v>19960.099999999999</v>
      </c>
      <c r="F464" s="191">
        <f t="shared" ref="F464:BQ467" si="8">SUMIF($A$4:$A$448,$B464,F$4:F$448)</f>
        <v>264105.70999999996</v>
      </c>
      <c r="G464" s="191">
        <f t="shared" si="8"/>
        <v>210970.78</v>
      </c>
      <c r="H464" s="191">
        <f t="shared" si="8"/>
        <v>9504.81</v>
      </c>
      <c r="I464" s="191">
        <f t="shared" si="8"/>
        <v>4315</v>
      </c>
      <c r="J464" s="191">
        <f t="shared" si="8"/>
        <v>42090.259999999995</v>
      </c>
      <c r="K464" s="191">
        <f t="shared" si="8"/>
        <v>86359.9</v>
      </c>
      <c r="L464" s="191">
        <f t="shared" si="8"/>
        <v>15733.66</v>
      </c>
      <c r="M464" s="191">
        <f t="shared" si="8"/>
        <v>14845.49</v>
      </c>
      <c r="N464" s="191">
        <f t="shared" si="8"/>
        <v>818668.74</v>
      </c>
      <c r="O464" s="191">
        <f t="shared" si="8"/>
        <v>0</v>
      </c>
      <c r="P464" s="191">
        <f t="shared" si="8"/>
        <v>458954.92</v>
      </c>
      <c r="Q464" s="191">
        <f t="shared" si="8"/>
        <v>8554.33</v>
      </c>
      <c r="R464" s="191">
        <f t="shared" si="8"/>
        <v>7603.85</v>
      </c>
      <c r="S464" s="191">
        <f t="shared" si="8"/>
        <v>20289.509999999998</v>
      </c>
      <c r="T464" s="191">
        <f t="shared" si="8"/>
        <v>64746.869999999995</v>
      </c>
      <c r="U464" s="191">
        <f t="shared" si="8"/>
        <v>25496</v>
      </c>
      <c r="V464" s="191">
        <f t="shared" si="8"/>
        <v>0</v>
      </c>
      <c r="W464" s="191">
        <f t="shared" si="8"/>
        <v>130731.12</v>
      </c>
      <c r="X464" s="191">
        <f t="shared" si="8"/>
        <v>4171213.0700000008</v>
      </c>
      <c r="Y464" s="191">
        <f t="shared" si="8"/>
        <v>88144.23000000001</v>
      </c>
      <c r="Z464" s="191">
        <f t="shared" si="8"/>
        <v>535514.02</v>
      </c>
      <c r="AA464" s="191">
        <f t="shared" si="8"/>
        <v>228917.76000000001</v>
      </c>
      <c r="AB464" s="191">
        <f t="shared" si="8"/>
        <v>176109.50000000003</v>
      </c>
      <c r="AC464" s="191">
        <f t="shared" si="8"/>
        <v>179092.99</v>
      </c>
      <c r="AD464" s="191">
        <f t="shared" si="8"/>
        <v>702752.65</v>
      </c>
      <c r="AE464" s="191">
        <f t="shared" si="8"/>
        <v>88766.3</v>
      </c>
      <c r="AF464" s="191">
        <f t="shared" si="8"/>
        <v>3421.73</v>
      </c>
      <c r="AG464" s="191">
        <f t="shared" si="8"/>
        <v>0</v>
      </c>
      <c r="AH464" s="191">
        <f t="shared" si="8"/>
        <v>89511.24</v>
      </c>
      <c r="AI464" s="191">
        <f t="shared" si="8"/>
        <v>52437</v>
      </c>
      <c r="AJ464" s="191">
        <f t="shared" si="8"/>
        <v>12371.3</v>
      </c>
      <c r="AK464" s="191">
        <f t="shared" si="8"/>
        <v>2286</v>
      </c>
      <c r="AL464" s="191">
        <f t="shared" si="8"/>
        <v>917772.74</v>
      </c>
      <c r="AM464" s="191">
        <f t="shared" si="8"/>
        <v>0</v>
      </c>
      <c r="AN464" s="191">
        <f t="shared" si="8"/>
        <v>950.29</v>
      </c>
      <c r="AO464" s="191">
        <f t="shared" si="8"/>
        <v>28502.66</v>
      </c>
      <c r="AP464" s="191">
        <f t="shared" si="8"/>
        <v>44879.17</v>
      </c>
      <c r="AQ464" s="191">
        <f t="shared" si="8"/>
        <v>10451.18</v>
      </c>
      <c r="AR464" s="191">
        <f t="shared" si="8"/>
        <v>1900.58</v>
      </c>
      <c r="AS464" s="191">
        <f t="shared" si="8"/>
        <v>25342.67</v>
      </c>
      <c r="AT464" s="191">
        <f t="shared" si="8"/>
        <v>5700.73</v>
      </c>
      <c r="AU464" s="191">
        <f t="shared" si="8"/>
        <v>0.1</v>
      </c>
      <c r="AV464" s="191">
        <f t="shared" si="8"/>
        <v>14251.33</v>
      </c>
      <c r="AW464" s="191">
        <f t="shared" si="8"/>
        <v>0</v>
      </c>
      <c r="AX464" s="191">
        <f t="shared" si="8"/>
        <v>950.29</v>
      </c>
      <c r="AY464" s="191">
        <f t="shared" si="8"/>
        <v>950.29</v>
      </c>
      <c r="AZ464" s="191">
        <f t="shared" si="8"/>
        <v>3670.01</v>
      </c>
      <c r="BA464" s="191">
        <f t="shared" si="8"/>
        <v>4750.4400000000005</v>
      </c>
      <c r="BB464" s="191">
        <f t="shared" si="8"/>
        <v>280143.23</v>
      </c>
      <c r="BC464" s="191">
        <f t="shared" si="8"/>
        <v>9540.25</v>
      </c>
      <c r="BD464" s="191">
        <f t="shared" si="8"/>
        <v>1339721.0299999998</v>
      </c>
      <c r="BE464" s="191">
        <f t="shared" si="8"/>
        <v>760903.51</v>
      </c>
      <c r="BF464" s="191">
        <f t="shared" si="8"/>
        <v>654153.48</v>
      </c>
      <c r="BG464" s="191">
        <f t="shared" si="8"/>
        <v>88314.959999999992</v>
      </c>
      <c r="BH464" s="191">
        <f t="shared" si="8"/>
        <v>1838888.3200000003</v>
      </c>
      <c r="BI464" s="191">
        <f t="shared" si="8"/>
        <v>14832.02</v>
      </c>
      <c r="BJ464" s="191">
        <f t="shared" si="8"/>
        <v>9622.2000000000007</v>
      </c>
      <c r="BK464" s="191">
        <f t="shared" si="8"/>
        <v>1710.87</v>
      </c>
      <c r="BL464" s="191">
        <f t="shared" si="8"/>
        <v>2200</v>
      </c>
      <c r="BM464" s="191">
        <f t="shared" si="8"/>
        <v>31718.75</v>
      </c>
      <c r="BN464" s="191">
        <f t="shared" si="8"/>
        <v>0</v>
      </c>
      <c r="BO464" s="191">
        <f t="shared" si="8"/>
        <v>4328.13</v>
      </c>
      <c r="BP464" s="191">
        <f t="shared" si="8"/>
        <v>23583.5</v>
      </c>
      <c r="BQ464" s="191">
        <f t="shared" si="8"/>
        <v>11317.720000000001</v>
      </c>
      <c r="BR464" s="191">
        <f t="shared" si="7"/>
        <v>19897.64</v>
      </c>
      <c r="BS464" s="191">
        <f t="shared" si="7"/>
        <v>2260955.0499999998</v>
      </c>
      <c r="BT464" s="191">
        <f t="shared" si="7"/>
        <v>0</v>
      </c>
      <c r="BU464" s="191">
        <f t="shared" si="7"/>
        <v>12356.25</v>
      </c>
      <c r="BV464" s="191">
        <f t="shared" si="7"/>
        <v>212427.21</v>
      </c>
      <c r="BW464" s="191">
        <f t="shared" si="7"/>
        <v>18059.14</v>
      </c>
      <c r="BX464" s="191">
        <f t="shared" si="7"/>
        <v>15285.8</v>
      </c>
      <c r="BY464" s="191">
        <f t="shared" si="7"/>
        <v>31282.400000000001</v>
      </c>
      <c r="BZ464" s="191">
        <f t="shared" si="7"/>
        <v>3113.97</v>
      </c>
      <c r="CA464" s="191">
        <f t="shared" si="7"/>
        <v>6653.37</v>
      </c>
      <c r="CB464" s="191">
        <f t="shared" si="7"/>
        <v>9200</v>
      </c>
      <c r="CC464" s="191">
        <f t="shared" si="7"/>
        <v>0</v>
      </c>
      <c r="CD464" s="191">
        <f t="shared" si="7"/>
        <v>149300.31</v>
      </c>
      <c r="CE464" s="191">
        <f t="shared" si="7"/>
        <v>7689.57</v>
      </c>
      <c r="CF464" s="191">
        <f t="shared" si="7"/>
        <v>0</v>
      </c>
      <c r="CG464" s="191">
        <f t="shared" si="7"/>
        <v>2750.96</v>
      </c>
      <c r="CH464" s="191">
        <f t="shared" si="7"/>
        <v>0</v>
      </c>
      <c r="CI464" s="191">
        <f t="shared" si="7"/>
        <v>81349.929999999993</v>
      </c>
      <c r="CJ464" s="191">
        <f t="shared" si="7"/>
        <v>759</v>
      </c>
      <c r="CK464" s="191">
        <f t="shared" si="7"/>
        <v>51486.89</v>
      </c>
      <c r="CL464" s="191">
        <f t="shared" si="7"/>
        <v>0</v>
      </c>
      <c r="CM464" s="191">
        <f t="shared" si="7"/>
        <v>950.48</v>
      </c>
    </row>
    <row r="465" spans="2:92" s="117" customFormat="1" ht="25.95" hidden="1" customHeight="1">
      <c r="B465" s="117">
        <v>13</v>
      </c>
      <c r="C465" s="188">
        <v>13</v>
      </c>
      <c r="D465" s="191">
        <f t="shared" si="3"/>
        <v>11471031.41</v>
      </c>
      <c r="E465" s="191">
        <f t="shared" si="3"/>
        <v>2027657.18</v>
      </c>
      <c r="F465" s="191">
        <f t="shared" si="8"/>
        <v>1696000</v>
      </c>
      <c r="G465" s="191">
        <f t="shared" si="8"/>
        <v>2459350.7999999998</v>
      </c>
      <c r="H465" s="191">
        <f t="shared" si="8"/>
        <v>2197321.89</v>
      </c>
      <c r="I465" s="191">
        <f t="shared" si="8"/>
        <v>3915945.79</v>
      </c>
      <c r="J465" s="191">
        <f t="shared" si="8"/>
        <v>4446698.8099999996</v>
      </c>
      <c r="K465" s="191">
        <f t="shared" si="8"/>
        <v>2791041.98</v>
      </c>
      <c r="L465" s="191">
        <f t="shared" si="8"/>
        <v>1704500</v>
      </c>
      <c r="M465" s="191">
        <f t="shared" si="8"/>
        <v>3244186.08</v>
      </c>
      <c r="N465" s="191">
        <f t="shared" si="8"/>
        <v>8629489.7599999998</v>
      </c>
      <c r="O465" s="191">
        <f t="shared" si="8"/>
        <v>2717102.54</v>
      </c>
      <c r="P465" s="191">
        <f t="shared" si="8"/>
        <v>9178051.4800000004</v>
      </c>
      <c r="Q465" s="191">
        <f t="shared" si="8"/>
        <v>3061136.16</v>
      </c>
      <c r="R465" s="191">
        <f t="shared" si="8"/>
        <v>3923079.91</v>
      </c>
      <c r="S465" s="191">
        <f t="shared" si="8"/>
        <v>0</v>
      </c>
      <c r="T465" s="191">
        <f t="shared" si="8"/>
        <v>3162961.02</v>
      </c>
      <c r="U465" s="191">
        <f t="shared" si="8"/>
        <v>3015229.26</v>
      </c>
      <c r="V465" s="191">
        <f t="shared" si="8"/>
        <v>2181561.4500000002</v>
      </c>
      <c r="W465" s="191">
        <f t="shared" si="8"/>
        <v>1184197.98</v>
      </c>
      <c r="X465" s="191">
        <f t="shared" si="8"/>
        <v>16695300</v>
      </c>
      <c r="Y465" s="191">
        <f t="shared" si="8"/>
        <v>1572900</v>
      </c>
      <c r="Z465" s="191">
        <f t="shared" si="8"/>
        <v>4035000</v>
      </c>
      <c r="AA465" s="191">
        <f t="shared" si="8"/>
        <v>3765000</v>
      </c>
      <c r="AB465" s="191">
        <f t="shared" si="8"/>
        <v>802000</v>
      </c>
      <c r="AC465" s="191">
        <f t="shared" si="8"/>
        <v>2787200</v>
      </c>
      <c r="AD465" s="191">
        <f t="shared" si="8"/>
        <v>1429800</v>
      </c>
      <c r="AE465" s="191">
        <f t="shared" si="8"/>
        <v>12162066.890000001</v>
      </c>
      <c r="AF465" s="191">
        <f t="shared" si="8"/>
        <v>1520000</v>
      </c>
      <c r="AG465" s="191">
        <f t="shared" si="8"/>
        <v>1540000</v>
      </c>
      <c r="AH465" s="191">
        <f t="shared" si="8"/>
        <v>3569400</v>
      </c>
      <c r="AI465" s="191">
        <f t="shared" si="8"/>
        <v>1425000</v>
      </c>
      <c r="AJ465" s="191">
        <f t="shared" si="8"/>
        <v>1762400</v>
      </c>
      <c r="AK465" s="191">
        <f t="shared" si="8"/>
        <v>1655400</v>
      </c>
      <c r="AL465" s="191">
        <f t="shared" si="8"/>
        <v>27139290.510000002</v>
      </c>
      <c r="AM465" s="191">
        <f t="shared" si="8"/>
        <v>5410000</v>
      </c>
      <c r="AN465" s="191">
        <f t="shared" si="8"/>
        <v>1530000</v>
      </c>
      <c r="AO465" s="191">
        <f t="shared" si="8"/>
        <v>7923778.4100000001</v>
      </c>
      <c r="AP465" s="191">
        <f t="shared" si="8"/>
        <v>10685734.800000001</v>
      </c>
      <c r="AQ465" s="191">
        <f t="shared" si="8"/>
        <v>3654239.42</v>
      </c>
      <c r="AR465" s="191">
        <f t="shared" si="8"/>
        <v>437703.42</v>
      </c>
      <c r="AS465" s="191">
        <f t="shared" si="8"/>
        <v>9134855.8599999994</v>
      </c>
      <c r="AT465" s="191">
        <f t="shared" si="8"/>
        <v>1858748.45</v>
      </c>
      <c r="AU465" s="191">
        <f t="shared" si="8"/>
        <v>4900162.78</v>
      </c>
      <c r="AV465" s="191">
        <f t="shared" si="8"/>
        <v>4971119.58</v>
      </c>
      <c r="AW465" s="191">
        <f t="shared" si="8"/>
        <v>4152060.51</v>
      </c>
      <c r="AX465" s="191">
        <f t="shared" si="8"/>
        <v>1298441.3899999999</v>
      </c>
      <c r="AY465" s="191">
        <f t="shared" si="8"/>
        <v>2675821.4700000002</v>
      </c>
      <c r="AZ465" s="191">
        <f t="shared" si="8"/>
        <v>2256756.12</v>
      </c>
      <c r="BA465" s="191">
        <f t="shared" si="8"/>
        <v>3024924.88</v>
      </c>
      <c r="BB465" s="191">
        <f t="shared" si="8"/>
        <v>8053377.7599999998</v>
      </c>
      <c r="BC465" s="191">
        <f t="shared" si="8"/>
        <v>2146293.9900000002</v>
      </c>
      <c r="BD465" s="191">
        <f t="shared" si="8"/>
        <v>11600712.15</v>
      </c>
      <c r="BE465" s="191">
        <f t="shared" si="8"/>
        <v>15463611.99</v>
      </c>
      <c r="BF465" s="191">
        <f t="shared" si="8"/>
        <v>3379112.04</v>
      </c>
      <c r="BG465" s="191">
        <f t="shared" si="8"/>
        <v>1563344.81</v>
      </c>
      <c r="BH465" s="191">
        <f t="shared" si="8"/>
        <v>7340000</v>
      </c>
      <c r="BI465" s="191">
        <f t="shared" si="8"/>
        <v>1456406.46</v>
      </c>
      <c r="BJ465" s="191">
        <f t="shared" si="8"/>
        <v>1040703.82</v>
      </c>
      <c r="BK465" s="191">
        <f t="shared" si="8"/>
        <v>500000</v>
      </c>
      <c r="BL465" s="191">
        <f t="shared" si="8"/>
        <v>844168.6</v>
      </c>
      <c r="BM465" s="191">
        <f t="shared" si="8"/>
        <v>8635167.2699999996</v>
      </c>
      <c r="BN465" s="191">
        <f t="shared" si="8"/>
        <v>2831417.11</v>
      </c>
      <c r="BO465" s="191">
        <f t="shared" si="8"/>
        <v>2126565.61</v>
      </c>
      <c r="BP465" s="191">
        <f t="shared" si="8"/>
        <v>10729818.01</v>
      </c>
      <c r="BQ465" s="191">
        <f t="shared" si="8"/>
        <v>3221733.76</v>
      </c>
      <c r="BR465" s="191">
        <f t="shared" si="7"/>
        <v>1343180.63</v>
      </c>
      <c r="BS465" s="191">
        <f t="shared" si="7"/>
        <v>48014786.75</v>
      </c>
      <c r="BT465" s="191">
        <f t="shared" si="7"/>
        <v>3200660.96</v>
      </c>
      <c r="BU465" s="191">
        <f t="shared" si="7"/>
        <v>3352774.29</v>
      </c>
      <c r="BV465" s="191">
        <f t="shared" si="7"/>
        <v>13375380.24</v>
      </c>
      <c r="BW465" s="191">
        <f t="shared" si="7"/>
        <v>92400</v>
      </c>
      <c r="BX465" s="191">
        <f t="shared" si="7"/>
        <v>1737231.77</v>
      </c>
      <c r="BY465" s="191">
        <f t="shared" si="7"/>
        <v>10968890.93</v>
      </c>
      <c r="BZ465" s="191">
        <f t="shared" si="7"/>
        <v>1033132</v>
      </c>
      <c r="CA465" s="191">
        <f t="shared" si="7"/>
        <v>2076454.64</v>
      </c>
      <c r="CB465" s="191">
        <f t="shared" si="7"/>
        <v>1461000</v>
      </c>
      <c r="CC465" s="191">
        <f t="shared" si="7"/>
        <v>0</v>
      </c>
      <c r="CD465" s="191">
        <f t="shared" si="7"/>
        <v>8908650</v>
      </c>
      <c r="CE465" s="191">
        <f t="shared" si="7"/>
        <v>2578776.8199999998</v>
      </c>
      <c r="CF465" s="191">
        <f t="shared" si="7"/>
        <v>8499925.1600000001</v>
      </c>
      <c r="CG465" s="191">
        <f t="shared" si="7"/>
        <v>649036.67000000004</v>
      </c>
      <c r="CH465" s="191">
        <f t="shared" si="7"/>
        <v>886660.42</v>
      </c>
      <c r="CI465" s="191">
        <f t="shared" si="7"/>
        <v>623335.38</v>
      </c>
      <c r="CJ465" s="191">
        <f t="shared" si="7"/>
        <v>787885.12</v>
      </c>
      <c r="CK465" s="191">
        <f t="shared" si="7"/>
        <v>11618527.67</v>
      </c>
      <c r="CL465" s="191">
        <f t="shared" si="7"/>
        <v>1426990.35</v>
      </c>
      <c r="CM465" s="191">
        <f t="shared" si="7"/>
        <v>1437720.26</v>
      </c>
    </row>
    <row r="466" spans="2:92" s="117" customFormat="1" ht="25.95" hidden="1" customHeight="1">
      <c r="B466" s="117">
        <v>14</v>
      </c>
      <c r="C466" s="188">
        <v>14</v>
      </c>
      <c r="D466" s="191">
        <f t="shared" si="3"/>
        <v>2025864.96</v>
      </c>
      <c r="E466" s="191">
        <f t="shared" si="3"/>
        <v>3189291.79</v>
      </c>
      <c r="F466" s="191">
        <f t="shared" si="8"/>
        <v>3141475.61</v>
      </c>
      <c r="G466" s="191">
        <f t="shared" si="8"/>
        <v>1015663.91</v>
      </c>
      <c r="H466" s="191">
        <f t="shared" si="8"/>
        <v>1715302.33</v>
      </c>
      <c r="I466" s="191">
        <f t="shared" si="8"/>
        <v>5349162.71</v>
      </c>
      <c r="J466" s="191">
        <f t="shared" si="8"/>
        <v>6428216.2999999998</v>
      </c>
      <c r="K466" s="191">
        <f t="shared" si="8"/>
        <v>1720066.5</v>
      </c>
      <c r="L466" s="191">
        <f t="shared" si="8"/>
        <v>1136677.1399999999</v>
      </c>
      <c r="M466" s="191">
        <f t="shared" si="8"/>
        <v>2673591.7400000002</v>
      </c>
      <c r="N466" s="191">
        <f t="shared" si="8"/>
        <v>4106643.5</v>
      </c>
      <c r="O466" s="191">
        <f t="shared" si="8"/>
        <v>1556799.71</v>
      </c>
      <c r="P466" s="191">
        <f t="shared" si="8"/>
        <v>2582394.5699999998</v>
      </c>
      <c r="Q466" s="191">
        <f t="shared" si="8"/>
        <v>2640388</v>
      </c>
      <c r="R466" s="191">
        <f t="shared" si="8"/>
        <v>6321765.9800000004</v>
      </c>
      <c r="S466" s="191">
        <f t="shared" si="8"/>
        <v>5621.68</v>
      </c>
      <c r="T466" s="191">
        <f t="shared" si="8"/>
        <v>2016848</v>
      </c>
      <c r="U466" s="191">
        <f t="shared" si="8"/>
        <v>120834</v>
      </c>
      <c r="V466" s="191">
        <f t="shared" si="8"/>
        <v>6455000</v>
      </c>
      <c r="W466" s="191">
        <f t="shared" si="8"/>
        <v>1523436.6</v>
      </c>
      <c r="X466" s="191">
        <f t="shared" si="8"/>
        <v>14789853</v>
      </c>
      <c r="Y466" s="191">
        <f t="shared" si="8"/>
        <v>2184500</v>
      </c>
      <c r="Z466" s="191">
        <f t="shared" si="8"/>
        <v>2529500</v>
      </c>
      <c r="AA466" s="191">
        <f t="shared" si="8"/>
        <v>2000000</v>
      </c>
      <c r="AB466" s="191">
        <f t="shared" si="8"/>
        <v>2000000</v>
      </c>
      <c r="AC466" s="191">
        <f t="shared" si="8"/>
        <v>2184500</v>
      </c>
      <c r="AD466" s="191">
        <f t="shared" si="8"/>
        <v>2000000</v>
      </c>
      <c r="AE466" s="191">
        <f t="shared" si="8"/>
        <v>4560855.97</v>
      </c>
      <c r="AF466" s="191">
        <f t="shared" si="8"/>
        <v>184500</v>
      </c>
      <c r="AG466" s="191">
        <f t="shared" si="8"/>
        <v>184500</v>
      </c>
      <c r="AH466" s="191">
        <f t="shared" si="8"/>
        <v>0</v>
      </c>
      <c r="AI466" s="191">
        <f t="shared" si="8"/>
        <v>2961411.01</v>
      </c>
      <c r="AJ466" s="191">
        <f t="shared" si="8"/>
        <v>250000</v>
      </c>
      <c r="AK466" s="191">
        <f t="shared" si="8"/>
        <v>0</v>
      </c>
      <c r="AL466" s="191">
        <f t="shared" si="8"/>
        <v>8398742.2599999998</v>
      </c>
      <c r="AM466" s="191">
        <f t="shared" si="8"/>
        <v>4905618.1500000004</v>
      </c>
      <c r="AN466" s="191">
        <f t="shared" si="8"/>
        <v>1869682.01</v>
      </c>
      <c r="AO466" s="191">
        <f t="shared" si="8"/>
        <v>4618847.5199999996</v>
      </c>
      <c r="AP466" s="191">
        <f t="shared" si="8"/>
        <v>3927709.7</v>
      </c>
      <c r="AQ466" s="191">
        <f t="shared" si="8"/>
        <v>2536924.0299999998</v>
      </c>
      <c r="AR466" s="191">
        <f t="shared" si="8"/>
        <v>2842832.77</v>
      </c>
      <c r="AS466" s="191">
        <f t="shared" si="8"/>
        <v>3779993.83</v>
      </c>
      <c r="AT466" s="191">
        <f t="shared" si="8"/>
        <v>2029108.23</v>
      </c>
      <c r="AU466" s="191">
        <f t="shared" si="8"/>
        <v>5481784.3399999999</v>
      </c>
      <c r="AV466" s="191">
        <f t="shared" si="8"/>
        <v>4287051.18</v>
      </c>
      <c r="AW466" s="191">
        <f t="shared" si="8"/>
        <v>2110843.15</v>
      </c>
      <c r="AX466" s="191">
        <f t="shared" si="8"/>
        <v>1236273.81</v>
      </c>
      <c r="AY466" s="191">
        <f t="shared" si="8"/>
        <v>1706953.1</v>
      </c>
      <c r="AZ466" s="191">
        <f t="shared" si="8"/>
        <v>2112134.59</v>
      </c>
      <c r="BA466" s="191">
        <f t="shared" si="8"/>
        <v>1638883.45</v>
      </c>
      <c r="BB466" s="191">
        <f t="shared" si="8"/>
        <v>5369190.2599999998</v>
      </c>
      <c r="BC466" s="191">
        <f t="shared" si="8"/>
        <v>2614726.81</v>
      </c>
      <c r="BD466" s="191">
        <f t="shared" si="8"/>
        <v>4614500</v>
      </c>
      <c r="BE466" s="191">
        <f t="shared" si="8"/>
        <v>6195989.6699999999</v>
      </c>
      <c r="BF466" s="191">
        <f t="shared" si="8"/>
        <v>2000000</v>
      </c>
      <c r="BG466" s="191">
        <f t="shared" si="8"/>
        <v>2755000</v>
      </c>
      <c r="BH466" s="191">
        <f t="shared" si="8"/>
        <v>3135000</v>
      </c>
      <c r="BI466" s="191">
        <f t="shared" si="8"/>
        <v>2984500</v>
      </c>
      <c r="BJ466" s="191">
        <f t="shared" si="8"/>
        <v>4500000</v>
      </c>
      <c r="BK466" s="191">
        <f t="shared" si="8"/>
        <v>2000000</v>
      </c>
      <c r="BL466" s="191">
        <f t="shared" si="8"/>
        <v>2000000</v>
      </c>
      <c r="BM466" s="191">
        <f t="shared" si="8"/>
        <v>3782330</v>
      </c>
      <c r="BN466" s="191">
        <f t="shared" si="8"/>
        <v>4666827.09</v>
      </c>
      <c r="BO466" s="191">
        <f t="shared" si="8"/>
        <v>3545896.78</v>
      </c>
      <c r="BP466" s="191">
        <f t="shared" si="8"/>
        <v>6136589.4000000004</v>
      </c>
      <c r="BQ466" s="191">
        <f t="shared" si="8"/>
        <v>5136805.07</v>
      </c>
      <c r="BR466" s="191">
        <f t="shared" si="7"/>
        <v>1483167.03</v>
      </c>
      <c r="BS466" s="191">
        <f t="shared" si="7"/>
        <v>6529500</v>
      </c>
      <c r="BT466" s="191">
        <f t="shared" si="7"/>
        <v>4033121.75</v>
      </c>
      <c r="BU466" s="191">
        <f t="shared" si="7"/>
        <v>2800548.92</v>
      </c>
      <c r="BV466" s="191">
        <f t="shared" si="7"/>
        <v>5199311.3600000003</v>
      </c>
      <c r="BW466" s="191">
        <f t="shared" si="7"/>
        <v>2078382.32</v>
      </c>
      <c r="BX466" s="191">
        <f t="shared" si="7"/>
        <v>10926360.35</v>
      </c>
      <c r="BY466" s="191">
        <f t="shared" si="7"/>
        <v>8758878.8000000007</v>
      </c>
      <c r="BZ466" s="191">
        <f t="shared" si="7"/>
        <v>1357080.73</v>
      </c>
      <c r="CA466" s="191">
        <f t="shared" si="7"/>
        <v>1825300.78</v>
      </c>
      <c r="CB466" s="191">
        <f t="shared" si="7"/>
        <v>3056716.96</v>
      </c>
      <c r="CC466" s="191">
        <f t="shared" si="7"/>
        <v>2607928.5499999998</v>
      </c>
      <c r="CD466" s="191">
        <f t="shared" si="7"/>
        <v>9023192.4600000009</v>
      </c>
      <c r="CE466" s="191">
        <f t="shared" si="7"/>
        <v>2998431.71</v>
      </c>
      <c r="CF466" s="191">
        <f t="shared" si="7"/>
        <v>10065646.18</v>
      </c>
      <c r="CG466" s="191">
        <f t="shared" si="7"/>
        <v>1494304.45</v>
      </c>
      <c r="CH466" s="191">
        <f t="shared" si="7"/>
        <v>1208642.8700000001</v>
      </c>
      <c r="CI466" s="191">
        <f t="shared" si="7"/>
        <v>2217692.44</v>
      </c>
      <c r="CJ466" s="191">
        <f t="shared" si="7"/>
        <v>1179187.79</v>
      </c>
      <c r="CK466" s="191">
        <f t="shared" si="7"/>
        <v>8922193.2200000007</v>
      </c>
      <c r="CL466" s="191">
        <f t="shared" si="7"/>
        <v>1102660.82</v>
      </c>
      <c r="CM466" s="191">
        <f t="shared" si="7"/>
        <v>0</v>
      </c>
      <c r="CN466" s="191"/>
    </row>
    <row r="467" spans="2:92" s="117" customFormat="1" ht="25.95" hidden="1" customHeight="1">
      <c r="B467" s="117">
        <v>15</v>
      </c>
      <c r="C467" s="188">
        <v>15</v>
      </c>
      <c r="D467" s="191">
        <f t="shared" si="3"/>
        <v>4811586</v>
      </c>
      <c r="E467" s="191">
        <f t="shared" si="3"/>
        <v>14500</v>
      </c>
      <c r="F467" s="191">
        <f t="shared" si="8"/>
        <v>610</v>
      </c>
      <c r="G467" s="191">
        <f t="shared" si="8"/>
        <v>3110</v>
      </c>
      <c r="H467" s="191">
        <f t="shared" si="8"/>
        <v>308503</v>
      </c>
      <c r="I467" s="191">
        <f t="shared" si="8"/>
        <v>192986</v>
      </c>
      <c r="J467" s="191">
        <f t="shared" si="8"/>
        <v>0</v>
      </c>
      <c r="K467" s="191">
        <f t="shared" si="8"/>
        <v>331136.09999999998</v>
      </c>
      <c r="L467" s="191">
        <f t="shared" si="8"/>
        <v>0</v>
      </c>
      <c r="M467" s="191">
        <f t="shared" si="8"/>
        <v>78307</v>
      </c>
      <c r="N467" s="191">
        <f t="shared" si="8"/>
        <v>173750</v>
      </c>
      <c r="O467" s="191">
        <f t="shared" si="8"/>
        <v>0</v>
      </c>
      <c r="P467" s="191">
        <f t="shared" si="8"/>
        <v>1938609.45</v>
      </c>
      <c r="Q467" s="191">
        <f t="shared" si="8"/>
        <v>5020</v>
      </c>
      <c r="R467" s="191">
        <f t="shared" si="8"/>
        <v>46890</v>
      </c>
      <c r="S467" s="191">
        <f t="shared" si="8"/>
        <v>24490</v>
      </c>
      <c r="T467" s="191">
        <f t="shared" si="8"/>
        <v>74850</v>
      </c>
      <c r="U467" s="191">
        <f t="shared" si="8"/>
        <v>82852.5</v>
      </c>
      <c r="V467" s="191">
        <f t="shared" si="8"/>
        <v>87170</v>
      </c>
      <c r="W467" s="191">
        <f t="shared" si="8"/>
        <v>0</v>
      </c>
      <c r="X467" s="191">
        <f t="shared" si="8"/>
        <v>9550490.5</v>
      </c>
      <c r="Y467" s="191">
        <f t="shared" si="8"/>
        <v>129380</v>
      </c>
      <c r="Z467" s="191">
        <f t="shared" si="8"/>
        <v>74400</v>
      </c>
      <c r="AA467" s="191">
        <f t="shared" si="8"/>
        <v>61197</v>
      </c>
      <c r="AB467" s="191">
        <f t="shared" si="8"/>
        <v>0</v>
      </c>
      <c r="AC467" s="191">
        <f t="shared" si="8"/>
        <v>77914</v>
      </c>
      <c r="AD467" s="191">
        <f t="shared" si="8"/>
        <v>58154</v>
      </c>
      <c r="AE467" s="191">
        <f t="shared" si="8"/>
        <v>168033</v>
      </c>
      <c r="AF467" s="191">
        <f t="shared" si="8"/>
        <v>0</v>
      </c>
      <c r="AG467" s="191">
        <f t="shared" si="8"/>
        <v>62120</v>
      </c>
      <c r="AH467" s="191">
        <f t="shared" si="8"/>
        <v>54289.48</v>
      </c>
      <c r="AI467" s="191">
        <f t="shared" si="8"/>
        <v>138125</v>
      </c>
      <c r="AJ467" s="191">
        <f t="shared" si="8"/>
        <v>46115</v>
      </c>
      <c r="AK467" s="191">
        <f t="shared" si="8"/>
        <v>66004</v>
      </c>
      <c r="AL467" s="191">
        <f t="shared" si="8"/>
        <v>15322941.25</v>
      </c>
      <c r="AM467" s="191">
        <f t="shared" si="8"/>
        <v>120185</v>
      </c>
      <c r="AN467" s="191">
        <f t="shared" si="8"/>
        <v>70110</v>
      </c>
      <c r="AO467" s="191">
        <f t="shared" si="8"/>
        <v>18684682</v>
      </c>
      <c r="AP467" s="191">
        <f t="shared" si="8"/>
        <v>214320</v>
      </c>
      <c r="AQ467" s="191">
        <f t="shared" si="8"/>
        <v>91495</v>
      </c>
      <c r="AR467" s="191">
        <f t="shared" si="8"/>
        <v>31200</v>
      </c>
      <c r="AS467" s="191">
        <f t="shared" si="8"/>
        <v>297152</v>
      </c>
      <c r="AT467" s="191">
        <f t="shared" si="8"/>
        <v>0</v>
      </c>
      <c r="AU467" s="191">
        <f t="shared" si="8"/>
        <v>7975</v>
      </c>
      <c r="AV467" s="191">
        <f t="shared" si="8"/>
        <v>87020</v>
      </c>
      <c r="AW467" s="191">
        <f t="shared" si="8"/>
        <v>42020</v>
      </c>
      <c r="AX467" s="191">
        <f t="shared" si="8"/>
        <v>49915</v>
      </c>
      <c r="AY467" s="191">
        <f t="shared" si="8"/>
        <v>0</v>
      </c>
      <c r="AZ467" s="191">
        <f t="shared" si="8"/>
        <v>0</v>
      </c>
      <c r="BA467" s="191">
        <f t="shared" si="8"/>
        <v>400</v>
      </c>
      <c r="BB467" s="191">
        <f t="shared" si="8"/>
        <v>1013548</v>
      </c>
      <c r="BC467" s="191">
        <f t="shared" si="8"/>
        <v>0</v>
      </c>
      <c r="BD467" s="191">
        <f t="shared" si="8"/>
        <v>4975274.5</v>
      </c>
      <c r="BE467" s="191">
        <f t="shared" si="8"/>
        <v>1040477</v>
      </c>
      <c r="BF467" s="191">
        <f t="shared" si="8"/>
        <v>109800</v>
      </c>
      <c r="BG467" s="191">
        <f t="shared" si="8"/>
        <v>137141.5</v>
      </c>
      <c r="BH467" s="191">
        <f t="shared" si="8"/>
        <v>1518052.75</v>
      </c>
      <c r="BI467" s="191">
        <f t="shared" si="8"/>
        <v>73430</v>
      </c>
      <c r="BJ467" s="191">
        <f t="shared" si="8"/>
        <v>104504</v>
      </c>
      <c r="BK467" s="191">
        <f t="shared" si="8"/>
        <v>238354</v>
      </c>
      <c r="BL467" s="191">
        <f t="shared" si="8"/>
        <v>53830</v>
      </c>
      <c r="BM467" s="191">
        <f t="shared" si="8"/>
        <v>5388462.5599999996</v>
      </c>
      <c r="BN467" s="191">
        <f t="shared" si="8"/>
        <v>93275</v>
      </c>
      <c r="BO467" s="191">
        <f t="shared" si="8"/>
        <v>91853.5</v>
      </c>
      <c r="BP467" s="191">
        <f t="shared" si="8"/>
        <v>94159</v>
      </c>
      <c r="BQ467" s="191">
        <f t="shared" ref="BQ467:CM470" si="9">SUMIF($A$4:$A$448,$B467,BQ$4:BQ$448)</f>
        <v>76430</v>
      </c>
      <c r="BR467" s="191">
        <f t="shared" si="9"/>
        <v>33870</v>
      </c>
      <c r="BS467" s="191">
        <f t="shared" si="9"/>
        <v>4991865.58</v>
      </c>
      <c r="BT467" s="191">
        <f t="shared" si="9"/>
        <v>91340</v>
      </c>
      <c r="BU467" s="191">
        <f t="shared" si="9"/>
        <v>0</v>
      </c>
      <c r="BV467" s="191">
        <f t="shared" si="9"/>
        <v>834795</v>
      </c>
      <c r="BW467" s="191">
        <f t="shared" si="9"/>
        <v>2098550</v>
      </c>
      <c r="BX467" s="191">
        <f t="shared" si="9"/>
        <v>3100</v>
      </c>
      <c r="BY467" s="191">
        <f t="shared" si="9"/>
        <v>567887</v>
      </c>
      <c r="BZ467" s="191">
        <f t="shared" si="9"/>
        <v>3870</v>
      </c>
      <c r="CA467" s="191">
        <f t="shared" si="9"/>
        <v>0</v>
      </c>
      <c r="CB467" s="191">
        <f t="shared" si="9"/>
        <v>0</v>
      </c>
      <c r="CC467" s="191">
        <f t="shared" si="9"/>
        <v>0</v>
      </c>
      <c r="CD467" s="191">
        <f t="shared" si="9"/>
        <v>68675</v>
      </c>
      <c r="CE467" s="191">
        <f t="shared" si="9"/>
        <v>212030</v>
      </c>
      <c r="CF467" s="191">
        <f t="shared" si="9"/>
        <v>252161.41</v>
      </c>
      <c r="CG467" s="191">
        <f t="shared" si="9"/>
        <v>0</v>
      </c>
      <c r="CH467" s="191">
        <f t="shared" si="9"/>
        <v>44740</v>
      </c>
      <c r="CI467" s="191">
        <f t="shared" si="9"/>
        <v>0</v>
      </c>
      <c r="CJ467" s="191">
        <f t="shared" si="9"/>
        <v>0</v>
      </c>
      <c r="CK467" s="191">
        <f t="shared" si="9"/>
        <v>104520</v>
      </c>
      <c r="CL467" s="191">
        <f t="shared" si="9"/>
        <v>0</v>
      </c>
      <c r="CM467" s="191">
        <f t="shared" si="9"/>
        <v>0</v>
      </c>
    </row>
    <row r="468" spans="2:92" s="117" customFormat="1" ht="25.95" hidden="1" customHeight="1">
      <c r="B468" s="117">
        <v>16</v>
      </c>
      <c r="C468" s="189">
        <v>16</v>
      </c>
      <c r="D468" s="191">
        <f t="shared" si="3"/>
        <v>233735373.55000001</v>
      </c>
      <c r="E468" s="191">
        <f t="shared" si="3"/>
        <v>28731281.010000002</v>
      </c>
      <c r="F468" s="191">
        <f t="shared" ref="F468:BQ471" si="10">SUMIF($A$4:$A$448,$B468,F$4:F$448)</f>
        <v>29632891.73</v>
      </c>
      <c r="G468" s="191">
        <f t="shared" si="10"/>
        <v>34208864.289999999</v>
      </c>
      <c r="H468" s="191">
        <f t="shared" si="10"/>
        <v>26570969.899999999</v>
      </c>
      <c r="I468" s="191">
        <f t="shared" si="10"/>
        <v>36350594.310000002</v>
      </c>
      <c r="J468" s="191">
        <f t="shared" si="10"/>
        <v>48194839.259999998</v>
      </c>
      <c r="K468" s="191">
        <f t="shared" si="10"/>
        <v>48533280.710000001</v>
      </c>
      <c r="L468" s="191">
        <f t="shared" si="10"/>
        <v>31884088.539999999</v>
      </c>
      <c r="M468" s="191">
        <f t="shared" si="10"/>
        <v>31995496.949999999</v>
      </c>
      <c r="N468" s="191">
        <f t="shared" si="10"/>
        <v>66199325.170000002</v>
      </c>
      <c r="O468" s="191">
        <f t="shared" si="10"/>
        <v>11632654.16</v>
      </c>
      <c r="P468" s="191">
        <f t="shared" si="10"/>
        <v>118536933</v>
      </c>
      <c r="Q468" s="191">
        <f t="shared" si="10"/>
        <v>29347886.920000002</v>
      </c>
      <c r="R468" s="191">
        <f t="shared" si="10"/>
        <v>29723265.34</v>
      </c>
      <c r="S468" s="191">
        <f t="shared" si="10"/>
        <v>50146554.159999996</v>
      </c>
      <c r="T468" s="191">
        <f t="shared" si="10"/>
        <v>30026821.27</v>
      </c>
      <c r="U468" s="191">
        <f t="shared" si="10"/>
        <v>28007476.199999999</v>
      </c>
      <c r="V468" s="191">
        <f t="shared" si="10"/>
        <v>29173365.399999999</v>
      </c>
      <c r="W468" s="191">
        <f t="shared" si="10"/>
        <v>18757636.359999999</v>
      </c>
      <c r="X468" s="191">
        <f t="shared" si="10"/>
        <v>272873580.69999999</v>
      </c>
      <c r="Y468" s="191">
        <f t="shared" si="10"/>
        <v>21351129.710000001</v>
      </c>
      <c r="Z468" s="191">
        <f t="shared" si="10"/>
        <v>32114532.43</v>
      </c>
      <c r="AA468" s="191">
        <f t="shared" si="10"/>
        <v>26504509.140000001</v>
      </c>
      <c r="AB468" s="191">
        <f t="shared" si="10"/>
        <v>19184206.77</v>
      </c>
      <c r="AC468" s="191">
        <f t="shared" si="10"/>
        <v>22869168.989999998</v>
      </c>
      <c r="AD468" s="191">
        <f t="shared" si="10"/>
        <v>26339674.079999998</v>
      </c>
      <c r="AE468" s="191">
        <f t="shared" si="10"/>
        <v>74266497.670000002</v>
      </c>
      <c r="AF468" s="191">
        <f t="shared" si="10"/>
        <v>27378631.050000001</v>
      </c>
      <c r="AG468" s="191">
        <f t="shared" si="10"/>
        <v>23135636.449999999</v>
      </c>
      <c r="AH468" s="191">
        <f t="shared" si="10"/>
        <v>26809523.32</v>
      </c>
      <c r="AI468" s="191">
        <f t="shared" si="10"/>
        <v>47373274.240000002</v>
      </c>
      <c r="AJ468" s="191">
        <f t="shared" si="10"/>
        <v>24537745.699999999</v>
      </c>
      <c r="AK468" s="191">
        <f t="shared" si="10"/>
        <v>18787138.489999998</v>
      </c>
      <c r="AL468" s="191">
        <f t="shared" si="10"/>
        <v>429347858.64999998</v>
      </c>
      <c r="AM468" s="191">
        <f t="shared" si="10"/>
        <v>29870635.100000001</v>
      </c>
      <c r="AN468" s="191">
        <f t="shared" si="10"/>
        <v>24935873.140000001</v>
      </c>
      <c r="AO468" s="191">
        <f t="shared" si="10"/>
        <v>50494984.350000001</v>
      </c>
      <c r="AP468" s="191">
        <f t="shared" si="10"/>
        <v>47993896.850000001</v>
      </c>
      <c r="AQ468" s="191">
        <f t="shared" si="10"/>
        <v>30664907.079999998</v>
      </c>
      <c r="AR468" s="191">
        <f t="shared" si="10"/>
        <v>15930179.52</v>
      </c>
      <c r="AS468" s="191">
        <f t="shared" si="10"/>
        <v>89515030.219999999</v>
      </c>
      <c r="AT468" s="191">
        <f t="shared" si="10"/>
        <v>28524498.559999999</v>
      </c>
      <c r="AU468" s="191">
        <f t="shared" si="10"/>
        <v>41508741.740000002</v>
      </c>
      <c r="AV468" s="191">
        <f t="shared" si="10"/>
        <v>55261607.850000001</v>
      </c>
      <c r="AW468" s="191">
        <f t="shared" si="10"/>
        <v>29189867.129999999</v>
      </c>
      <c r="AX468" s="191">
        <f t="shared" si="10"/>
        <v>20645230.550000001</v>
      </c>
      <c r="AY468" s="191">
        <f t="shared" si="10"/>
        <v>35879754.939999998</v>
      </c>
      <c r="AZ468" s="191">
        <f t="shared" si="10"/>
        <v>27663325.399999999</v>
      </c>
      <c r="BA468" s="191">
        <f t="shared" si="10"/>
        <v>23696524.73</v>
      </c>
      <c r="BB468" s="191">
        <f t="shared" si="10"/>
        <v>124534849.44</v>
      </c>
      <c r="BC468" s="191">
        <f t="shared" si="10"/>
        <v>23342135.399999999</v>
      </c>
      <c r="BD468" s="191">
        <f t="shared" si="10"/>
        <v>216928801.44</v>
      </c>
      <c r="BE468" s="191">
        <f t="shared" si="10"/>
        <v>67347165.819999993</v>
      </c>
      <c r="BF468" s="191">
        <f t="shared" si="10"/>
        <v>27104930.16</v>
      </c>
      <c r="BG468" s="191">
        <f t="shared" si="10"/>
        <v>26276181.120000001</v>
      </c>
      <c r="BH468" s="191">
        <f t="shared" si="10"/>
        <v>129613332.84999999</v>
      </c>
      <c r="BI468" s="191">
        <f t="shared" si="10"/>
        <v>21122223.550000001</v>
      </c>
      <c r="BJ468" s="191">
        <f t="shared" si="10"/>
        <v>12981100.630000001</v>
      </c>
      <c r="BK468" s="191">
        <f t="shared" si="10"/>
        <v>16170161.800000001</v>
      </c>
      <c r="BL468" s="191">
        <f t="shared" si="10"/>
        <v>14451264.189999999</v>
      </c>
      <c r="BM468" s="191">
        <f t="shared" si="10"/>
        <v>186848244.84</v>
      </c>
      <c r="BN468" s="191">
        <f t="shared" si="10"/>
        <v>45190646.899999999</v>
      </c>
      <c r="BO468" s="191">
        <f t="shared" si="10"/>
        <v>35401004.210000001</v>
      </c>
      <c r="BP468" s="191">
        <f t="shared" si="10"/>
        <v>49924534.799999997</v>
      </c>
      <c r="BQ468" s="191">
        <f t="shared" si="10"/>
        <v>34061293.530000001</v>
      </c>
      <c r="BR468" s="191">
        <f t="shared" si="9"/>
        <v>23631333.91</v>
      </c>
      <c r="BS468" s="191">
        <f t="shared" si="9"/>
        <v>652217699.14999998</v>
      </c>
      <c r="BT468" s="191">
        <f t="shared" si="9"/>
        <v>37308422.710000001</v>
      </c>
      <c r="BU468" s="191">
        <f t="shared" si="9"/>
        <v>37871908.32</v>
      </c>
      <c r="BV468" s="191">
        <f t="shared" si="9"/>
        <v>120983627.09999999</v>
      </c>
      <c r="BW468" s="191">
        <f t="shared" si="9"/>
        <v>9967738.3900000006</v>
      </c>
      <c r="BX468" s="191">
        <f t="shared" si="9"/>
        <v>33182189.140000001</v>
      </c>
      <c r="BY468" s="191">
        <f t="shared" si="9"/>
        <v>70342237.510000005</v>
      </c>
      <c r="BZ468" s="191">
        <f t="shared" si="9"/>
        <v>22898927.66</v>
      </c>
      <c r="CA468" s="191">
        <f t="shared" si="9"/>
        <v>23816457.59</v>
      </c>
      <c r="CB468" s="191">
        <f t="shared" si="9"/>
        <v>31947269.149999999</v>
      </c>
      <c r="CC468" s="191">
        <f t="shared" si="9"/>
        <v>36214326.439999998</v>
      </c>
      <c r="CD468" s="191">
        <f t="shared" si="9"/>
        <v>68839871.140000001</v>
      </c>
      <c r="CE468" s="191">
        <f t="shared" si="9"/>
        <v>38513545.700000003</v>
      </c>
      <c r="CF468" s="191">
        <f t="shared" si="9"/>
        <v>54382654.859999999</v>
      </c>
      <c r="CG468" s="191">
        <f t="shared" si="9"/>
        <v>18953846.120000001</v>
      </c>
      <c r="CH468" s="191">
        <f t="shared" si="9"/>
        <v>22013765.120000001</v>
      </c>
      <c r="CI468" s="191">
        <f t="shared" si="9"/>
        <v>18597817.170000002</v>
      </c>
      <c r="CJ468" s="191">
        <f t="shared" si="9"/>
        <v>22821912.899999999</v>
      </c>
      <c r="CK468" s="191">
        <f t="shared" si="9"/>
        <v>63561507.799999997</v>
      </c>
      <c r="CL468" s="191">
        <f t="shared" si="9"/>
        <v>15115934.359999999</v>
      </c>
      <c r="CM468" s="191">
        <f t="shared" si="9"/>
        <v>12947897.949999999</v>
      </c>
    </row>
    <row r="469" spans="2:92" s="117" customFormat="1" ht="25.95" hidden="1" customHeight="1">
      <c r="B469" s="117">
        <v>17</v>
      </c>
      <c r="C469" s="190">
        <v>17</v>
      </c>
      <c r="D469" s="191">
        <f t="shared" si="3"/>
        <v>29149033.109999999</v>
      </c>
      <c r="E469" s="191">
        <f t="shared" si="3"/>
        <v>1133034.4099999999</v>
      </c>
      <c r="F469" s="191">
        <f t="shared" si="10"/>
        <v>1270395.68</v>
      </c>
      <c r="G469" s="191">
        <f t="shared" si="10"/>
        <v>1594117.79</v>
      </c>
      <c r="H469" s="191">
        <f t="shared" si="10"/>
        <v>1159864.5299999998</v>
      </c>
      <c r="I469" s="191">
        <f t="shared" si="10"/>
        <v>1580864.53</v>
      </c>
      <c r="J469" s="191">
        <f t="shared" si="10"/>
        <v>2092505.6900000002</v>
      </c>
      <c r="K469" s="191">
        <f t="shared" si="10"/>
        <v>2094301.61</v>
      </c>
      <c r="L469" s="191">
        <f t="shared" si="10"/>
        <v>1322610.1100000001</v>
      </c>
      <c r="M469" s="191">
        <f t="shared" si="10"/>
        <v>1403760.15</v>
      </c>
      <c r="N469" s="191">
        <f t="shared" si="10"/>
        <v>4748135.26</v>
      </c>
      <c r="O469" s="191">
        <f t="shared" si="10"/>
        <v>508208.69</v>
      </c>
      <c r="P469" s="191">
        <f t="shared" si="10"/>
        <v>122930879.8</v>
      </c>
      <c r="Q469" s="191">
        <f t="shared" si="10"/>
        <v>1213031.94</v>
      </c>
      <c r="R469" s="191">
        <f t="shared" si="10"/>
        <v>1189818.6399999999</v>
      </c>
      <c r="S469" s="191">
        <f t="shared" si="10"/>
        <v>2185311.61</v>
      </c>
      <c r="T469" s="191">
        <f t="shared" si="10"/>
        <v>1290291.21</v>
      </c>
      <c r="U469" s="191">
        <f t="shared" si="10"/>
        <v>1163987.82</v>
      </c>
      <c r="V469" s="191">
        <f t="shared" si="10"/>
        <v>1112502.8700000001</v>
      </c>
      <c r="W469" s="191">
        <f t="shared" si="10"/>
        <v>705439.97</v>
      </c>
      <c r="X469" s="191">
        <f t="shared" si="10"/>
        <v>77611883.310000002</v>
      </c>
      <c r="Y469" s="191">
        <f t="shared" si="10"/>
        <v>887987.16999999993</v>
      </c>
      <c r="Z469" s="191">
        <f t="shared" si="10"/>
        <v>1335940.28</v>
      </c>
      <c r="AA469" s="191">
        <f t="shared" si="10"/>
        <v>1152066.71</v>
      </c>
      <c r="AB469" s="191">
        <f t="shared" si="10"/>
        <v>744786.96</v>
      </c>
      <c r="AC469" s="191">
        <f t="shared" si="10"/>
        <v>757324.85</v>
      </c>
      <c r="AD469" s="191">
        <f t="shared" si="10"/>
        <v>1216620.04</v>
      </c>
      <c r="AE469" s="191">
        <f t="shared" si="10"/>
        <v>2801028.71</v>
      </c>
      <c r="AF469" s="191">
        <f t="shared" si="10"/>
        <v>1028087.64</v>
      </c>
      <c r="AG469" s="191">
        <f t="shared" si="10"/>
        <v>946098.1</v>
      </c>
      <c r="AH469" s="191">
        <f t="shared" si="10"/>
        <v>1183711.77</v>
      </c>
      <c r="AI469" s="191">
        <f t="shared" si="10"/>
        <v>2006609.0799999998</v>
      </c>
      <c r="AJ469" s="191">
        <f t="shared" si="10"/>
        <v>942027.83</v>
      </c>
      <c r="AK469" s="191">
        <f t="shared" si="10"/>
        <v>684072.5</v>
      </c>
      <c r="AL469" s="191">
        <f t="shared" si="10"/>
        <v>169769756.95000002</v>
      </c>
      <c r="AM469" s="191">
        <f t="shared" si="10"/>
        <v>1376309.58</v>
      </c>
      <c r="AN469" s="191">
        <f t="shared" si="10"/>
        <v>1110282.68</v>
      </c>
      <c r="AO469" s="191">
        <f t="shared" si="10"/>
        <v>2003172.1300000001</v>
      </c>
      <c r="AP469" s="191">
        <f t="shared" si="10"/>
        <v>2019086.58</v>
      </c>
      <c r="AQ469" s="191">
        <f t="shared" si="10"/>
        <v>1313450.6199999999</v>
      </c>
      <c r="AR469" s="191">
        <f t="shared" si="10"/>
        <v>686082.38</v>
      </c>
      <c r="AS469" s="191">
        <f t="shared" si="10"/>
        <v>26654028.760000002</v>
      </c>
      <c r="AT469" s="191">
        <f t="shared" si="10"/>
        <v>1153845.71</v>
      </c>
      <c r="AU469" s="191">
        <f t="shared" si="10"/>
        <v>1755762.93</v>
      </c>
      <c r="AV469" s="191">
        <f t="shared" si="10"/>
        <v>2438400.5300000003</v>
      </c>
      <c r="AW469" s="191">
        <f t="shared" si="10"/>
        <v>1118517.8399999999</v>
      </c>
      <c r="AX469" s="191">
        <f t="shared" si="10"/>
        <v>808104.12</v>
      </c>
      <c r="AY469" s="191">
        <f t="shared" si="10"/>
        <v>1792801.72</v>
      </c>
      <c r="AZ469" s="191">
        <f t="shared" si="10"/>
        <v>1156651.72</v>
      </c>
      <c r="BA469" s="191">
        <f t="shared" si="10"/>
        <v>1068367.81</v>
      </c>
      <c r="BB469" s="191">
        <f t="shared" si="10"/>
        <v>25108149.999999996</v>
      </c>
      <c r="BC469" s="191">
        <f t="shared" si="10"/>
        <v>1112099.05</v>
      </c>
      <c r="BD469" s="191">
        <f t="shared" si="10"/>
        <v>65161205.180000007</v>
      </c>
      <c r="BE469" s="191">
        <f t="shared" si="10"/>
        <v>2969130.16</v>
      </c>
      <c r="BF469" s="191">
        <f t="shared" si="10"/>
        <v>1058019.46</v>
      </c>
      <c r="BG469" s="191">
        <f t="shared" si="10"/>
        <v>1118098.1599999999</v>
      </c>
      <c r="BH469" s="191">
        <f t="shared" si="10"/>
        <v>61660118.630000003</v>
      </c>
      <c r="BI469" s="191">
        <f t="shared" si="10"/>
        <v>889832.6</v>
      </c>
      <c r="BJ469" s="191">
        <f t="shared" si="10"/>
        <v>542179.46000000008</v>
      </c>
      <c r="BK469" s="191">
        <f t="shared" si="10"/>
        <v>733586.51</v>
      </c>
      <c r="BL469" s="191">
        <f t="shared" si="10"/>
        <v>620181</v>
      </c>
      <c r="BM469" s="191">
        <f t="shared" si="10"/>
        <v>32378559.330000002</v>
      </c>
      <c r="BN469" s="191">
        <f t="shared" si="10"/>
        <v>2002681.9100000001</v>
      </c>
      <c r="BO469" s="191">
        <f t="shared" si="10"/>
        <v>1507798.55</v>
      </c>
      <c r="BP469" s="191">
        <f t="shared" si="10"/>
        <v>2268294.4500000002</v>
      </c>
      <c r="BQ469" s="191">
        <f t="shared" si="10"/>
        <v>1416166.6300000001</v>
      </c>
      <c r="BR469" s="191">
        <f t="shared" si="9"/>
        <v>1059355.81</v>
      </c>
      <c r="BS469" s="191">
        <f t="shared" si="9"/>
        <v>112319979.52</v>
      </c>
      <c r="BT469" s="191">
        <f t="shared" si="9"/>
        <v>1675876.32</v>
      </c>
      <c r="BU469" s="191">
        <f t="shared" si="9"/>
        <v>1734398.9200000002</v>
      </c>
      <c r="BV469" s="191">
        <f t="shared" si="9"/>
        <v>23011864.039999999</v>
      </c>
      <c r="BW469" s="191">
        <f t="shared" si="9"/>
        <v>613453.69000000006</v>
      </c>
      <c r="BX469" s="191">
        <f t="shared" si="9"/>
        <v>1431973.57</v>
      </c>
      <c r="BY469" s="191">
        <f t="shared" si="9"/>
        <v>3083877.01</v>
      </c>
      <c r="BZ469" s="191">
        <f t="shared" si="9"/>
        <v>1039862.2300000001</v>
      </c>
      <c r="CA469" s="191">
        <f t="shared" si="9"/>
        <v>1051974.58</v>
      </c>
      <c r="CB469" s="191">
        <f t="shared" si="9"/>
        <v>4279646.3499999996</v>
      </c>
      <c r="CC469" s="191">
        <f t="shared" si="9"/>
        <v>1702281.41</v>
      </c>
      <c r="CD469" s="191">
        <f t="shared" si="9"/>
        <v>2958143.4099999997</v>
      </c>
      <c r="CE469" s="191">
        <f t="shared" si="9"/>
        <v>1662647.13</v>
      </c>
      <c r="CF469" s="191">
        <f t="shared" si="9"/>
        <v>2301572.9900000002</v>
      </c>
      <c r="CG469" s="191">
        <f t="shared" si="9"/>
        <v>773039.07</v>
      </c>
      <c r="CH469" s="191">
        <f t="shared" si="9"/>
        <v>837938.63</v>
      </c>
      <c r="CI469" s="191">
        <f t="shared" si="9"/>
        <v>801892.67</v>
      </c>
      <c r="CJ469" s="191">
        <f t="shared" si="9"/>
        <v>944894.89</v>
      </c>
      <c r="CK469" s="191">
        <f t="shared" si="9"/>
        <v>2935890.85</v>
      </c>
      <c r="CL469" s="191">
        <f t="shared" si="9"/>
        <v>637818.6100000001</v>
      </c>
      <c r="CM469" s="191">
        <f t="shared" si="9"/>
        <v>551608.07000000007</v>
      </c>
    </row>
    <row r="470" spans="2:92" s="117" customFormat="1" ht="25.95" hidden="1" customHeight="1">
      <c r="B470" s="117">
        <v>18</v>
      </c>
      <c r="C470" s="188">
        <v>18</v>
      </c>
      <c r="D470" s="191">
        <f t="shared" si="3"/>
        <v>383124412.19000006</v>
      </c>
      <c r="E470" s="191">
        <f t="shared" si="3"/>
        <v>0</v>
      </c>
      <c r="F470" s="191">
        <f t="shared" si="10"/>
        <v>0</v>
      </c>
      <c r="G470" s="191">
        <f t="shared" si="10"/>
        <v>0</v>
      </c>
      <c r="H470" s="191">
        <f t="shared" si="10"/>
        <v>0</v>
      </c>
      <c r="I470" s="191">
        <f t="shared" si="10"/>
        <v>0</v>
      </c>
      <c r="J470" s="191">
        <f t="shared" si="10"/>
        <v>0</v>
      </c>
      <c r="K470" s="191">
        <f t="shared" si="10"/>
        <v>0</v>
      </c>
      <c r="L470" s="191">
        <f t="shared" si="10"/>
        <v>0</v>
      </c>
      <c r="M470" s="191">
        <f t="shared" si="10"/>
        <v>0</v>
      </c>
      <c r="N470" s="191">
        <f t="shared" si="10"/>
        <v>0</v>
      </c>
      <c r="O470" s="191">
        <f t="shared" si="10"/>
        <v>0</v>
      </c>
      <c r="P470" s="191">
        <f t="shared" si="10"/>
        <v>0</v>
      </c>
      <c r="Q470" s="191">
        <f t="shared" si="10"/>
        <v>0</v>
      </c>
      <c r="R470" s="191">
        <f t="shared" si="10"/>
        <v>0</v>
      </c>
      <c r="S470" s="191">
        <f t="shared" si="10"/>
        <v>0</v>
      </c>
      <c r="T470" s="191">
        <f t="shared" si="10"/>
        <v>0</v>
      </c>
      <c r="U470" s="191">
        <f t="shared" si="10"/>
        <v>0</v>
      </c>
      <c r="V470" s="191">
        <f t="shared" si="10"/>
        <v>0</v>
      </c>
      <c r="W470" s="191">
        <f t="shared" si="10"/>
        <v>0</v>
      </c>
      <c r="X470" s="191">
        <f t="shared" si="10"/>
        <v>0</v>
      </c>
      <c r="Y470" s="191">
        <f t="shared" si="10"/>
        <v>0</v>
      </c>
      <c r="Z470" s="191">
        <f t="shared" si="10"/>
        <v>0</v>
      </c>
      <c r="AA470" s="191">
        <f t="shared" si="10"/>
        <v>0</v>
      </c>
      <c r="AB470" s="191">
        <f t="shared" si="10"/>
        <v>0</v>
      </c>
      <c r="AC470" s="191">
        <f t="shared" si="10"/>
        <v>0</v>
      </c>
      <c r="AD470" s="191">
        <f t="shared" si="10"/>
        <v>0</v>
      </c>
      <c r="AE470" s="191">
        <f t="shared" si="10"/>
        <v>0</v>
      </c>
      <c r="AF470" s="191">
        <f t="shared" si="10"/>
        <v>0</v>
      </c>
      <c r="AG470" s="191">
        <f t="shared" si="10"/>
        <v>0</v>
      </c>
      <c r="AH470" s="191">
        <f t="shared" si="10"/>
        <v>0</v>
      </c>
      <c r="AI470" s="191">
        <f t="shared" si="10"/>
        <v>0</v>
      </c>
      <c r="AJ470" s="191">
        <f t="shared" si="10"/>
        <v>0</v>
      </c>
      <c r="AK470" s="191">
        <f t="shared" si="10"/>
        <v>0</v>
      </c>
      <c r="AL470" s="191">
        <f t="shared" si="10"/>
        <v>36416278.799999997</v>
      </c>
      <c r="AM470" s="191">
        <f t="shared" si="10"/>
        <v>0</v>
      </c>
      <c r="AN470" s="191">
        <f t="shared" si="10"/>
        <v>0</v>
      </c>
      <c r="AO470" s="191">
        <f t="shared" si="10"/>
        <v>0</v>
      </c>
      <c r="AP470" s="191">
        <f t="shared" si="10"/>
        <v>0</v>
      </c>
      <c r="AQ470" s="191">
        <f t="shared" si="10"/>
        <v>0</v>
      </c>
      <c r="AR470" s="191">
        <f t="shared" si="10"/>
        <v>0</v>
      </c>
      <c r="AS470" s="191">
        <f t="shared" si="10"/>
        <v>3339670</v>
      </c>
      <c r="AT470" s="191">
        <f t="shared" si="10"/>
        <v>0</v>
      </c>
      <c r="AU470" s="191">
        <f t="shared" si="10"/>
        <v>0</v>
      </c>
      <c r="AV470" s="191">
        <f t="shared" si="10"/>
        <v>0</v>
      </c>
      <c r="AW470" s="191">
        <f t="shared" si="10"/>
        <v>0</v>
      </c>
      <c r="AX470" s="191">
        <f t="shared" si="10"/>
        <v>0</v>
      </c>
      <c r="AY470" s="191">
        <f t="shared" si="10"/>
        <v>0</v>
      </c>
      <c r="AZ470" s="191">
        <f t="shared" si="10"/>
        <v>0</v>
      </c>
      <c r="BA470" s="191">
        <f t="shared" si="10"/>
        <v>0</v>
      </c>
      <c r="BB470" s="191">
        <f t="shared" si="10"/>
        <v>0</v>
      </c>
      <c r="BC470" s="191">
        <f t="shared" si="10"/>
        <v>0</v>
      </c>
      <c r="BD470" s="191">
        <f t="shared" si="10"/>
        <v>0</v>
      </c>
      <c r="BE470" s="191">
        <f t="shared" si="10"/>
        <v>0</v>
      </c>
      <c r="BF470" s="191">
        <f t="shared" si="10"/>
        <v>0</v>
      </c>
      <c r="BG470" s="191">
        <f t="shared" si="10"/>
        <v>0</v>
      </c>
      <c r="BH470" s="191">
        <f t="shared" si="10"/>
        <v>0</v>
      </c>
      <c r="BI470" s="191">
        <f t="shared" si="10"/>
        <v>0</v>
      </c>
      <c r="BJ470" s="191">
        <f t="shared" si="10"/>
        <v>0</v>
      </c>
      <c r="BK470" s="191">
        <f t="shared" si="10"/>
        <v>0</v>
      </c>
      <c r="BL470" s="191">
        <f t="shared" si="10"/>
        <v>0</v>
      </c>
      <c r="BM470" s="191">
        <f t="shared" si="10"/>
        <v>265934028.28</v>
      </c>
      <c r="BN470" s="191">
        <f t="shared" si="10"/>
        <v>0</v>
      </c>
      <c r="BO470" s="191">
        <f t="shared" si="10"/>
        <v>0</v>
      </c>
      <c r="BP470" s="191">
        <f t="shared" si="10"/>
        <v>0</v>
      </c>
      <c r="BQ470" s="191">
        <f t="shared" si="10"/>
        <v>0</v>
      </c>
      <c r="BR470" s="191">
        <f t="shared" si="9"/>
        <v>0</v>
      </c>
      <c r="BS470" s="191">
        <f t="shared" si="9"/>
        <v>10677533</v>
      </c>
      <c r="BT470" s="191">
        <f t="shared" si="9"/>
        <v>0</v>
      </c>
      <c r="BU470" s="191">
        <f t="shared" si="9"/>
        <v>0</v>
      </c>
      <c r="BV470" s="191">
        <f t="shared" si="9"/>
        <v>0</v>
      </c>
      <c r="BW470" s="191">
        <f t="shared" si="9"/>
        <v>0</v>
      </c>
      <c r="BX470" s="191">
        <f t="shared" si="9"/>
        <v>0</v>
      </c>
      <c r="BY470" s="191">
        <f t="shared" si="9"/>
        <v>0</v>
      </c>
      <c r="BZ470" s="191">
        <f t="shared" si="9"/>
        <v>0</v>
      </c>
      <c r="CA470" s="191">
        <f t="shared" si="9"/>
        <v>0</v>
      </c>
      <c r="CB470" s="191">
        <f t="shared" si="9"/>
        <v>0</v>
      </c>
      <c r="CC470" s="191">
        <f t="shared" si="9"/>
        <v>0</v>
      </c>
      <c r="CD470" s="191">
        <f t="shared" si="9"/>
        <v>0</v>
      </c>
      <c r="CE470" s="191">
        <f t="shared" si="9"/>
        <v>0</v>
      </c>
      <c r="CF470" s="191">
        <f t="shared" si="9"/>
        <v>0</v>
      </c>
      <c r="CG470" s="191">
        <f t="shared" si="9"/>
        <v>0</v>
      </c>
      <c r="CH470" s="191">
        <f t="shared" si="9"/>
        <v>0</v>
      </c>
      <c r="CI470" s="191">
        <f t="shared" si="9"/>
        <v>0</v>
      </c>
      <c r="CJ470" s="191">
        <f t="shared" si="9"/>
        <v>0</v>
      </c>
      <c r="CK470" s="191">
        <f t="shared" si="9"/>
        <v>0</v>
      </c>
      <c r="CL470" s="191">
        <f t="shared" si="9"/>
        <v>0</v>
      </c>
      <c r="CM470" s="191">
        <f t="shared" si="9"/>
        <v>0</v>
      </c>
    </row>
    <row r="471" spans="2:92" s="117" customFormat="1" ht="25.95" hidden="1" customHeight="1">
      <c r="B471" s="117">
        <v>19</v>
      </c>
      <c r="C471" s="188">
        <v>19</v>
      </c>
      <c r="D471" s="191">
        <f t="shared" si="3"/>
        <v>41098602.850000001</v>
      </c>
      <c r="E471" s="191">
        <f t="shared" si="3"/>
        <v>8797185.3499999996</v>
      </c>
      <c r="F471" s="191">
        <f t="shared" si="10"/>
        <v>3976295.27</v>
      </c>
      <c r="G471" s="191">
        <f t="shared" si="10"/>
        <v>6307995.9900000002</v>
      </c>
      <c r="H471" s="191">
        <f t="shared" si="10"/>
        <v>3039714.1</v>
      </c>
      <c r="I471" s="191">
        <f t="shared" si="10"/>
        <v>9274003.6899999995</v>
      </c>
      <c r="J471" s="191">
        <f t="shared" si="10"/>
        <v>8594693.3900000006</v>
      </c>
      <c r="K471" s="191">
        <f t="shared" si="10"/>
        <v>17018166.189999998</v>
      </c>
      <c r="L471" s="191">
        <f t="shared" si="10"/>
        <v>7644185.1099999994</v>
      </c>
      <c r="M471" s="191">
        <f t="shared" si="10"/>
        <v>4847087.4800000004</v>
      </c>
      <c r="N471" s="191">
        <f t="shared" si="10"/>
        <v>86212517.539999992</v>
      </c>
      <c r="O471" s="191">
        <f t="shared" si="10"/>
        <v>6530898.3499999996</v>
      </c>
      <c r="P471" s="191">
        <f t="shared" si="10"/>
        <v>53645379.629999995</v>
      </c>
      <c r="Q471" s="191">
        <f t="shared" si="10"/>
        <v>8232259.8700000001</v>
      </c>
      <c r="R471" s="191">
        <f t="shared" si="10"/>
        <v>13041729.309999999</v>
      </c>
      <c r="S471" s="191">
        <f t="shared" si="10"/>
        <v>20450252.059999999</v>
      </c>
      <c r="T471" s="191">
        <f t="shared" si="10"/>
        <v>4406625.54</v>
      </c>
      <c r="U471" s="191">
        <f t="shared" si="10"/>
        <v>10474983.789999999</v>
      </c>
      <c r="V471" s="191">
        <f t="shared" si="10"/>
        <v>4954722.37</v>
      </c>
      <c r="W471" s="191">
        <f t="shared" si="10"/>
        <v>4441784.8499999996</v>
      </c>
      <c r="X471" s="191">
        <f t="shared" si="10"/>
        <v>60410723.580000013</v>
      </c>
      <c r="Y471" s="191">
        <f t="shared" si="10"/>
        <v>6464313.6299999999</v>
      </c>
      <c r="Z471" s="191">
        <f t="shared" si="10"/>
        <v>13097496.789999999</v>
      </c>
      <c r="AA471" s="191">
        <f t="shared" si="10"/>
        <v>11938049.789999999</v>
      </c>
      <c r="AB471" s="191">
        <f t="shared" si="10"/>
        <v>8087888.7700000005</v>
      </c>
      <c r="AC471" s="191">
        <f t="shared" si="10"/>
        <v>7803099.0099999998</v>
      </c>
      <c r="AD471" s="191">
        <f t="shared" si="10"/>
        <v>6926982.2699999996</v>
      </c>
      <c r="AE471" s="191">
        <f t="shared" si="10"/>
        <v>30225426.029999997</v>
      </c>
      <c r="AF471" s="191">
        <f t="shared" si="10"/>
        <v>6416720.6299999999</v>
      </c>
      <c r="AG471" s="191">
        <f t="shared" si="10"/>
        <v>4263492.13</v>
      </c>
      <c r="AH471" s="191">
        <f t="shared" si="10"/>
        <v>7237659.9100000001</v>
      </c>
      <c r="AI471" s="191">
        <f t="shared" si="10"/>
        <v>25810843.560000002</v>
      </c>
      <c r="AJ471" s="191">
        <f t="shared" si="10"/>
        <v>6695836.9700000007</v>
      </c>
      <c r="AK471" s="191">
        <f t="shared" si="10"/>
        <v>17473168.310000002</v>
      </c>
      <c r="AL471" s="191">
        <f t="shared" si="10"/>
        <v>50121004.090000004</v>
      </c>
      <c r="AM471" s="191">
        <f t="shared" si="10"/>
        <v>5583989.0300000003</v>
      </c>
      <c r="AN471" s="191">
        <f t="shared" si="10"/>
        <v>2294809.77</v>
      </c>
      <c r="AO471" s="191">
        <f t="shared" si="10"/>
        <v>14895743.98</v>
      </c>
      <c r="AP471" s="191">
        <f t="shared" si="10"/>
        <v>9634160.7700000014</v>
      </c>
      <c r="AQ471" s="191">
        <f t="shared" si="10"/>
        <v>7361642.2699999996</v>
      </c>
      <c r="AR471" s="191">
        <f t="shared" si="10"/>
        <v>5124367.12</v>
      </c>
      <c r="AS471" s="191">
        <f t="shared" si="10"/>
        <v>12251850.01</v>
      </c>
      <c r="AT471" s="191">
        <f t="shared" si="10"/>
        <v>2988247.93</v>
      </c>
      <c r="AU471" s="191">
        <f t="shared" si="10"/>
        <v>9737425.6300000008</v>
      </c>
      <c r="AV471" s="191">
        <f t="shared" si="10"/>
        <v>7613444.2400000002</v>
      </c>
      <c r="AW471" s="191">
        <f t="shared" si="10"/>
        <v>13002534.340000002</v>
      </c>
      <c r="AX471" s="191">
        <f t="shared" si="10"/>
        <v>5195114.32</v>
      </c>
      <c r="AY471" s="191">
        <f t="shared" si="10"/>
        <v>7531845.6899999995</v>
      </c>
      <c r="AZ471" s="191">
        <f t="shared" si="10"/>
        <v>6135769.0699999994</v>
      </c>
      <c r="BA471" s="191">
        <f t="shared" si="10"/>
        <v>5881947.370000001</v>
      </c>
      <c r="BB471" s="191">
        <f t="shared" si="10"/>
        <v>22881459.82</v>
      </c>
      <c r="BC471" s="191">
        <f t="shared" si="10"/>
        <v>7404178.1100000003</v>
      </c>
      <c r="BD471" s="191">
        <f t="shared" si="10"/>
        <v>38763236.43</v>
      </c>
      <c r="BE471" s="191">
        <f t="shared" si="10"/>
        <v>100244196.95</v>
      </c>
      <c r="BF471" s="191">
        <f t="shared" si="10"/>
        <v>7349751.5800000001</v>
      </c>
      <c r="BG471" s="191">
        <f t="shared" si="10"/>
        <v>15383705.280000001</v>
      </c>
      <c r="BH471" s="191">
        <f t="shared" si="10"/>
        <v>42092756.829999998</v>
      </c>
      <c r="BI471" s="191">
        <f t="shared" si="10"/>
        <v>8398123.5</v>
      </c>
      <c r="BJ471" s="191">
        <f t="shared" si="10"/>
        <v>9478091.5</v>
      </c>
      <c r="BK471" s="191">
        <f t="shared" si="10"/>
        <v>8471069.6799999997</v>
      </c>
      <c r="BL471" s="191">
        <f t="shared" si="10"/>
        <v>4894766.53</v>
      </c>
      <c r="BM471" s="191">
        <f t="shared" si="10"/>
        <v>19541602.32</v>
      </c>
      <c r="BN471" s="191">
        <f t="shared" si="10"/>
        <v>9484659.2899999991</v>
      </c>
      <c r="BO471" s="191">
        <f t="shared" si="10"/>
        <v>6574772.96</v>
      </c>
      <c r="BP471" s="191">
        <f t="shared" si="10"/>
        <v>8997475.2100000009</v>
      </c>
      <c r="BQ471" s="191">
        <f t="shared" ref="BQ471:CM471" si="11">SUMIF($A$4:$A$448,$B471,BQ$4:BQ$448)</f>
        <v>7246298.5300000003</v>
      </c>
      <c r="BR471" s="191">
        <f t="shared" si="11"/>
        <v>4516191.6400000006</v>
      </c>
      <c r="BS471" s="191">
        <f t="shared" si="11"/>
        <v>160513448.25999999</v>
      </c>
      <c r="BT471" s="191">
        <f t="shared" si="11"/>
        <v>14243609.98</v>
      </c>
      <c r="BU471" s="191">
        <f t="shared" si="11"/>
        <v>11215346.73</v>
      </c>
      <c r="BV471" s="191">
        <f t="shared" si="11"/>
        <v>19787702</v>
      </c>
      <c r="BW471" s="191">
        <f t="shared" si="11"/>
        <v>4449768.8499999996</v>
      </c>
      <c r="BX471" s="191">
        <f t="shared" si="11"/>
        <v>7487040.0599999996</v>
      </c>
      <c r="BY471" s="191">
        <f t="shared" si="11"/>
        <v>21347928.82</v>
      </c>
      <c r="BZ471" s="191">
        <f t="shared" si="11"/>
        <v>5619929.7599999998</v>
      </c>
      <c r="CA471" s="191">
        <f t="shared" si="11"/>
        <v>5498086.2400000002</v>
      </c>
      <c r="CB471" s="191">
        <f t="shared" si="11"/>
        <v>13531502.52</v>
      </c>
      <c r="CC471" s="191">
        <f t="shared" si="11"/>
        <v>18900609.899999999</v>
      </c>
      <c r="CD471" s="191">
        <f t="shared" si="11"/>
        <v>10841495.66</v>
      </c>
      <c r="CE471" s="191">
        <f t="shared" si="11"/>
        <v>7871966.46</v>
      </c>
      <c r="CF471" s="191">
        <f t="shared" si="11"/>
        <v>15316765.079999998</v>
      </c>
      <c r="CG471" s="191">
        <f t="shared" si="11"/>
        <v>7825636.71</v>
      </c>
      <c r="CH471" s="191">
        <f t="shared" si="11"/>
        <v>5342463.5599999996</v>
      </c>
      <c r="CI471" s="191">
        <f t="shared" si="11"/>
        <v>3962355.9400000004</v>
      </c>
      <c r="CJ471" s="191">
        <f t="shared" si="11"/>
        <v>3943021.11</v>
      </c>
      <c r="CK471" s="191">
        <f t="shared" si="11"/>
        <v>13660096.23</v>
      </c>
      <c r="CL471" s="191">
        <f t="shared" si="11"/>
        <v>6177029.8100000005</v>
      </c>
      <c r="CM471" s="191">
        <f t="shared" si="11"/>
        <v>2730027.51</v>
      </c>
    </row>
    <row r="472" spans="2:92" s="117" customFormat="1" ht="25.95" customHeight="1">
      <c r="D472" s="191"/>
    </row>
    <row r="473" spans="2:92" s="117" customFormat="1" ht="25.95" customHeight="1">
      <c r="B473" s="117">
        <v>20</v>
      </c>
      <c r="C473" s="193" t="s">
        <v>696</v>
      </c>
      <c r="D473" s="191">
        <f t="shared" ref="D473:S494" si="12">SUMIF($A$4:$A$448,$B473,D$4:D$448)</f>
        <v>233743537.55999997</v>
      </c>
      <c r="E473" s="191">
        <f t="shared" si="12"/>
        <v>28731281.009999998</v>
      </c>
      <c r="F473" s="191">
        <f t="shared" si="12"/>
        <v>29695920.219999999</v>
      </c>
      <c r="G473" s="191">
        <f t="shared" si="12"/>
        <v>34352843.170000002</v>
      </c>
      <c r="H473" s="191">
        <f t="shared" si="12"/>
        <v>26572611.050000001</v>
      </c>
      <c r="I473" s="191">
        <f t="shared" si="12"/>
        <v>36497015.550000004</v>
      </c>
      <c r="J473" s="191">
        <f t="shared" si="12"/>
        <v>48205443.600000009</v>
      </c>
      <c r="K473" s="191">
        <f t="shared" si="12"/>
        <v>48533280.710000008</v>
      </c>
      <c r="L473" s="191">
        <f t="shared" si="12"/>
        <v>31937094.400000002</v>
      </c>
      <c r="M473" s="191">
        <f t="shared" si="12"/>
        <v>31995496.949999999</v>
      </c>
      <c r="N473" s="191">
        <f t="shared" si="12"/>
        <v>66668284.730000004</v>
      </c>
      <c r="O473" s="191">
        <f t="shared" si="12"/>
        <v>11632654.16</v>
      </c>
      <c r="P473" s="191">
        <f t="shared" si="12"/>
        <v>118900789.28000002</v>
      </c>
      <c r="Q473" s="191">
        <f t="shared" si="12"/>
        <v>29362449.100000001</v>
      </c>
      <c r="R473" s="191">
        <f t="shared" si="12"/>
        <v>29730005.02</v>
      </c>
      <c r="S473" s="191">
        <f t="shared" si="12"/>
        <v>50159245.759999998</v>
      </c>
      <c r="T473" s="191">
        <f t="shared" ref="T473:CE476" si="13">SUMIF($A$4:$A$448,$B473,T$4:T$448)</f>
        <v>30043292.900000002</v>
      </c>
      <c r="U473" s="191">
        <f t="shared" si="13"/>
        <v>28032817.200000003</v>
      </c>
      <c r="V473" s="191">
        <f t="shared" si="13"/>
        <v>29179526.199999996</v>
      </c>
      <c r="W473" s="191">
        <f t="shared" si="13"/>
        <v>18757636.359999999</v>
      </c>
      <c r="X473" s="191">
        <f t="shared" si="13"/>
        <v>276657942.75</v>
      </c>
      <c r="Y473" s="191">
        <f t="shared" si="13"/>
        <v>21446738.300000001</v>
      </c>
      <c r="Z473" s="191">
        <f t="shared" si="13"/>
        <v>32184819.629999999</v>
      </c>
      <c r="AA473" s="191">
        <f t="shared" si="13"/>
        <v>26769487.59</v>
      </c>
      <c r="AB473" s="191">
        <f t="shared" si="13"/>
        <v>19203593.59</v>
      </c>
      <c r="AC473" s="191">
        <f t="shared" si="13"/>
        <v>23052544.810000002</v>
      </c>
      <c r="AD473" s="191">
        <f t="shared" si="13"/>
        <v>26420962.289999999</v>
      </c>
      <c r="AE473" s="191">
        <f t="shared" si="13"/>
        <v>75478429.969999999</v>
      </c>
      <c r="AF473" s="191">
        <f t="shared" si="13"/>
        <v>27586983.640000001</v>
      </c>
      <c r="AG473" s="191">
        <f t="shared" si="13"/>
        <v>23576766.449999999</v>
      </c>
      <c r="AH473" s="191">
        <f t="shared" si="13"/>
        <v>26831989.870000001</v>
      </c>
      <c r="AI473" s="191">
        <f t="shared" si="13"/>
        <v>47663156.700000003</v>
      </c>
      <c r="AJ473" s="191">
        <f t="shared" si="13"/>
        <v>24866917.079999998</v>
      </c>
      <c r="AK473" s="191">
        <f t="shared" si="13"/>
        <v>19315168.309999995</v>
      </c>
      <c r="AL473" s="191">
        <f t="shared" si="13"/>
        <v>438493247.03000003</v>
      </c>
      <c r="AM473" s="191">
        <f t="shared" si="13"/>
        <v>29925431.390000004</v>
      </c>
      <c r="AN473" s="191">
        <f t="shared" si="13"/>
        <v>24972766.849999994</v>
      </c>
      <c r="AO473" s="191">
        <f t="shared" si="13"/>
        <v>50551892.609999999</v>
      </c>
      <c r="AP473" s="191">
        <f t="shared" si="13"/>
        <v>48129894.609999999</v>
      </c>
      <c r="AQ473" s="191">
        <f t="shared" si="13"/>
        <v>31109521.510000002</v>
      </c>
      <c r="AR473" s="191">
        <f t="shared" si="13"/>
        <v>15930179.52</v>
      </c>
      <c r="AS473" s="191">
        <f t="shared" si="13"/>
        <v>89583768.340000018</v>
      </c>
      <c r="AT473" s="191">
        <f t="shared" si="13"/>
        <v>28568541.990000002</v>
      </c>
      <c r="AU473" s="191">
        <f t="shared" si="13"/>
        <v>41471065.719999999</v>
      </c>
      <c r="AV473" s="191">
        <f t="shared" si="13"/>
        <v>55875259.969999999</v>
      </c>
      <c r="AW473" s="191">
        <f t="shared" si="13"/>
        <v>29206442.009999998</v>
      </c>
      <c r="AX473" s="191">
        <f t="shared" si="13"/>
        <v>20645230.549999997</v>
      </c>
      <c r="AY473" s="191">
        <f t="shared" si="13"/>
        <v>36100431.640000001</v>
      </c>
      <c r="AZ473" s="191">
        <f t="shared" si="13"/>
        <v>27694292.710000005</v>
      </c>
      <c r="BA473" s="191">
        <f t="shared" si="13"/>
        <v>23696524.73</v>
      </c>
      <c r="BB473" s="191">
        <f t="shared" si="13"/>
        <v>126007827.13000001</v>
      </c>
      <c r="BC473" s="191">
        <f t="shared" si="13"/>
        <v>23641028.390000001</v>
      </c>
      <c r="BD473" s="191">
        <f t="shared" si="13"/>
        <v>217789061.20999998</v>
      </c>
      <c r="BE473" s="191">
        <f t="shared" si="13"/>
        <v>67463491.75999999</v>
      </c>
      <c r="BF473" s="191">
        <f t="shared" si="13"/>
        <v>27149900.52</v>
      </c>
      <c r="BG473" s="191">
        <f t="shared" si="13"/>
        <v>26301158.250000004</v>
      </c>
      <c r="BH473" s="191">
        <f t="shared" si="13"/>
        <v>129726756.69999999</v>
      </c>
      <c r="BI473" s="191">
        <f t="shared" si="13"/>
        <v>21152446.650000002</v>
      </c>
      <c r="BJ473" s="191">
        <f t="shared" si="13"/>
        <v>12993531.789999999</v>
      </c>
      <c r="BK473" s="191">
        <f t="shared" si="13"/>
        <v>16170161.799999999</v>
      </c>
      <c r="BL473" s="191">
        <f t="shared" si="13"/>
        <v>14462205.189999999</v>
      </c>
      <c r="BM473" s="191">
        <f t="shared" si="13"/>
        <v>187179143.92999998</v>
      </c>
      <c r="BN473" s="191">
        <f t="shared" si="13"/>
        <v>45231364.189999998</v>
      </c>
      <c r="BO473" s="191">
        <f t="shared" si="13"/>
        <v>35422309.039999999</v>
      </c>
      <c r="BP473" s="191">
        <f t="shared" si="13"/>
        <v>49974572.610000007</v>
      </c>
      <c r="BQ473" s="191">
        <f t="shared" si="13"/>
        <v>34080749.310000002</v>
      </c>
      <c r="BR473" s="191">
        <f t="shared" si="13"/>
        <v>23641771.629999995</v>
      </c>
      <c r="BS473" s="191">
        <f t="shared" si="13"/>
        <v>654353604.00000012</v>
      </c>
      <c r="BT473" s="191">
        <f t="shared" si="13"/>
        <v>37514264.560000002</v>
      </c>
      <c r="BU473" s="191">
        <f t="shared" si="13"/>
        <v>37930490.619999997</v>
      </c>
      <c r="BV473" s="191">
        <f t="shared" si="13"/>
        <v>121338844.36000001</v>
      </c>
      <c r="BW473" s="191">
        <f t="shared" si="13"/>
        <v>9988524.5500000026</v>
      </c>
      <c r="BX473" s="191">
        <f t="shared" si="13"/>
        <v>33186243.979999997</v>
      </c>
      <c r="BY473" s="191">
        <f t="shared" si="13"/>
        <v>70470886.50999999</v>
      </c>
      <c r="BZ473" s="191">
        <f t="shared" si="13"/>
        <v>22938850.84</v>
      </c>
      <c r="CA473" s="191">
        <f t="shared" si="13"/>
        <v>23822618.390000001</v>
      </c>
      <c r="CB473" s="191">
        <f t="shared" si="13"/>
        <v>32180797.000000004</v>
      </c>
      <c r="CC473" s="191">
        <f t="shared" si="13"/>
        <v>36285569.899999999</v>
      </c>
      <c r="CD473" s="191">
        <f t="shared" si="13"/>
        <v>68909686.419999987</v>
      </c>
      <c r="CE473" s="191">
        <f t="shared" si="13"/>
        <v>38514948.539999999</v>
      </c>
      <c r="CF473" s="191">
        <f t="shared" ref="CF473:CM476" si="14">SUMIF($A$4:$A$448,$B473,CF$4:CF$448)</f>
        <v>55024538.789999999</v>
      </c>
      <c r="CG473" s="191">
        <f t="shared" si="14"/>
        <v>18978472.490000002</v>
      </c>
      <c r="CH473" s="191">
        <f t="shared" si="14"/>
        <v>22017858.32</v>
      </c>
      <c r="CI473" s="191">
        <f t="shared" si="14"/>
        <v>18588533.670000002</v>
      </c>
      <c r="CJ473" s="191">
        <f t="shared" si="14"/>
        <v>22857089.910000004</v>
      </c>
      <c r="CK473" s="191">
        <f t="shared" si="14"/>
        <v>63650692.419999994</v>
      </c>
      <c r="CL473" s="191">
        <f t="shared" si="14"/>
        <v>15229427.170000002</v>
      </c>
      <c r="CM473" s="191">
        <f t="shared" si="14"/>
        <v>12981251.869999999</v>
      </c>
    </row>
    <row r="474" spans="2:92" s="117" customFormat="1" ht="25.95" customHeight="1">
      <c r="B474" s="117">
        <v>21</v>
      </c>
      <c r="C474" s="194" t="s">
        <v>697</v>
      </c>
      <c r="D474" s="191">
        <f t="shared" si="12"/>
        <v>54260996</v>
      </c>
      <c r="E474" s="191">
        <f t="shared" ref="E474:BP476" si="15">SUMIF($A$4:$A$448,$B474,E$4:E$448)</f>
        <v>13018388</v>
      </c>
      <c r="F474" s="191">
        <f t="shared" si="15"/>
        <v>9140471.5</v>
      </c>
      <c r="G474" s="191">
        <f t="shared" si="15"/>
        <v>7466223</v>
      </c>
      <c r="H474" s="191">
        <f t="shared" si="15"/>
        <v>7943004.6799999997</v>
      </c>
      <c r="I474" s="191">
        <f t="shared" si="15"/>
        <v>9295030.9400000013</v>
      </c>
      <c r="J474" s="191">
        <f t="shared" si="15"/>
        <v>8086061.8799999999</v>
      </c>
      <c r="K474" s="191">
        <f t="shared" si="15"/>
        <v>16060547.660000002</v>
      </c>
      <c r="L474" s="191">
        <f t="shared" si="15"/>
        <v>10897165.860000001</v>
      </c>
      <c r="M474" s="191">
        <f t="shared" si="15"/>
        <v>13366566.51</v>
      </c>
      <c r="N474" s="191">
        <f t="shared" si="15"/>
        <v>33288175.25</v>
      </c>
      <c r="O474" s="191">
        <f t="shared" si="15"/>
        <v>3477540</v>
      </c>
      <c r="P474" s="191">
        <f t="shared" si="15"/>
        <v>47080902.43</v>
      </c>
      <c r="Q474" s="191">
        <f t="shared" si="15"/>
        <v>10006263.92</v>
      </c>
      <c r="R474" s="191">
        <f t="shared" si="15"/>
        <v>11930664.190000001</v>
      </c>
      <c r="S474" s="191">
        <f t="shared" si="15"/>
        <v>15934140.699999999</v>
      </c>
      <c r="T474" s="191">
        <f t="shared" si="15"/>
        <v>9899804.2100000009</v>
      </c>
      <c r="U474" s="191">
        <f t="shared" si="15"/>
        <v>8183658</v>
      </c>
      <c r="V474" s="191">
        <f t="shared" si="15"/>
        <v>9196296</v>
      </c>
      <c r="W474" s="191">
        <f t="shared" si="15"/>
        <v>5873306.5</v>
      </c>
      <c r="X474" s="191">
        <f t="shared" si="15"/>
        <v>65328044.539999992</v>
      </c>
      <c r="Y474" s="191">
        <f t="shared" si="15"/>
        <v>7748194.0899999999</v>
      </c>
      <c r="Z474" s="191">
        <f t="shared" si="15"/>
        <v>15786691.939999999</v>
      </c>
      <c r="AA474" s="191">
        <f t="shared" si="15"/>
        <v>11047769.800000001</v>
      </c>
      <c r="AB474" s="191">
        <f t="shared" si="15"/>
        <v>5668565</v>
      </c>
      <c r="AC474" s="191">
        <f t="shared" si="15"/>
        <v>6624500.0300000003</v>
      </c>
      <c r="AD474" s="191">
        <f t="shared" si="15"/>
        <v>7519521.4500000002</v>
      </c>
      <c r="AE474" s="191">
        <f t="shared" si="15"/>
        <v>23224636.73</v>
      </c>
      <c r="AF474" s="191">
        <f t="shared" si="15"/>
        <v>5162269.8499999996</v>
      </c>
      <c r="AG474" s="191">
        <f t="shared" si="15"/>
        <v>8982617</v>
      </c>
      <c r="AH474" s="191">
        <f t="shared" si="15"/>
        <v>8287748.5199999996</v>
      </c>
      <c r="AI474" s="191">
        <f t="shared" si="15"/>
        <v>15870539</v>
      </c>
      <c r="AJ474" s="191">
        <f t="shared" si="15"/>
        <v>8762528</v>
      </c>
      <c r="AK474" s="191">
        <f t="shared" si="15"/>
        <v>7301838.7000000002</v>
      </c>
      <c r="AL474" s="191">
        <f t="shared" si="15"/>
        <v>151317172.78</v>
      </c>
      <c r="AM474" s="191">
        <f t="shared" si="15"/>
        <v>9929727.0099999998</v>
      </c>
      <c r="AN474" s="191">
        <f t="shared" si="15"/>
        <v>8369886</v>
      </c>
      <c r="AO474" s="191">
        <f t="shared" si="15"/>
        <v>17971646.809999999</v>
      </c>
      <c r="AP474" s="191">
        <f t="shared" si="15"/>
        <v>19984837.050000001</v>
      </c>
      <c r="AQ474" s="191">
        <f t="shared" si="15"/>
        <v>10717995.75</v>
      </c>
      <c r="AR474" s="191">
        <f t="shared" si="15"/>
        <v>5777679.29</v>
      </c>
      <c r="AS474" s="191">
        <f t="shared" si="15"/>
        <v>49716122</v>
      </c>
      <c r="AT474" s="191">
        <f t="shared" si="15"/>
        <v>11081529</v>
      </c>
      <c r="AU474" s="191">
        <f t="shared" si="15"/>
        <v>20474100.82</v>
      </c>
      <c r="AV474" s="191">
        <f t="shared" si="15"/>
        <v>17228460</v>
      </c>
      <c r="AW474" s="191">
        <f t="shared" si="15"/>
        <v>11158163.790000001</v>
      </c>
      <c r="AX474" s="191">
        <f t="shared" si="15"/>
        <v>7962055.8999999994</v>
      </c>
      <c r="AY474" s="191">
        <f t="shared" si="15"/>
        <v>9809089.7300000004</v>
      </c>
      <c r="AZ474" s="191">
        <f t="shared" si="15"/>
        <v>10674423.030000001</v>
      </c>
      <c r="BA474" s="191">
        <f t="shared" si="15"/>
        <v>11988089</v>
      </c>
      <c r="BB474" s="191">
        <f t="shared" si="15"/>
        <v>36205834.170000002</v>
      </c>
      <c r="BC474" s="191">
        <f t="shared" si="15"/>
        <v>11073224.34</v>
      </c>
      <c r="BD474" s="191">
        <f t="shared" si="15"/>
        <v>69094720.299999997</v>
      </c>
      <c r="BE474" s="191">
        <f t="shared" si="15"/>
        <v>21179851.240000002</v>
      </c>
      <c r="BF474" s="191">
        <f t="shared" si="15"/>
        <v>7740633.6699999999</v>
      </c>
      <c r="BG474" s="191">
        <f t="shared" si="15"/>
        <v>10190250.039999999</v>
      </c>
      <c r="BH474" s="191">
        <f t="shared" si="15"/>
        <v>46778596</v>
      </c>
      <c r="BI474" s="191">
        <f t="shared" si="15"/>
        <v>8433647.8599999994</v>
      </c>
      <c r="BJ474" s="191">
        <f t="shared" si="15"/>
        <v>5397973.6899999995</v>
      </c>
      <c r="BK474" s="191">
        <f t="shared" si="15"/>
        <v>9278350.5800000001</v>
      </c>
      <c r="BL474" s="191">
        <f t="shared" si="15"/>
        <v>8792434.3499999996</v>
      </c>
      <c r="BM474" s="191">
        <f t="shared" si="15"/>
        <v>50027648</v>
      </c>
      <c r="BN474" s="191">
        <f t="shared" si="15"/>
        <v>12454084.9</v>
      </c>
      <c r="BO474" s="191">
        <f t="shared" si="15"/>
        <v>10192551</v>
      </c>
      <c r="BP474" s="191">
        <f t="shared" si="15"/>
        <v>14542159.119999999</v>
      </c>
      <c r="BQ474" s="191">
        <f t="shared" si="13"/>
        <v>12161843.84</v>
      </c>
      <c r="BR474" s="191">
        <f t="shared" si="13"/>
        <v>10983620.32</v>
      </c>
      <c r="BS474" s="191">
        <f t="shared" si="13"/>
        <v>204860070</v>
      </c>
      <c r="BT474" s="191">
        <f t="shared" si="13"/>
        <v>14335229.93</v>
      </c>
      <c r="BU474" s="191">
        <f t="shared" si="13"/>
        <v>14106062.189999999</v>
      </c>
      <c r="BV474" s="191">
        <f t="shared" si="13"/>
        <v>43934566.68</v>
      </c>
      <c r="BW474" s="191">
        <f t="shared" si="13"/>
        <v>4386518.3599999994</v>
      </c>
      <c r="BX474" s="191">
        <f t="shared" si="13"/>
        <v>9443748.3499999996</v>
      </c>
      <c r="BY474" s="191">
        <f t="shared" si="13"/>
        <v>25894563.490000002</v>
      </c>
      <c r="BZ474" s="191">
        <f t="shared" si="13"/>
        <v>7425346</v>
      </c>
      <c r="CA474" s="191">
        <f t="shared" si="13"/>
        <v>9881258</v>
      </c>
      <c r="CB474" s="191">
        <f t="shared" si="13"/>
        <v>9419657.0700000003</v>
      </c>
      <c r="CC474" s="191">
        <f t="shared" si="13"/>
        <v>11305586.029999999</v>
      </c>
      <c r="CD474" s="191">
        <f t="shared" si="13"/>
        <v>24647989.599999998</v>
      </c>
      <c r="CE474" s="191">
        <f t="shared" si="13"/>
        <v>12138498</v>
      </c>
      <c r="CF474" s="191">
        <f t="shared" si="14"/>
        <v>24274222.539999999</v>
      </c>
      <c r="CG474" s="191">
        <f t="shared" si="14"/>
        <v>9414222.0299999993</v>
      </c>
      <c r="CH474" s="191">
        <f t="shared" si="14"/>
        <v>7033646</v>
      </c>
      <c r="CI474" s="191">
        <f t="shared" si="14"/>
        <v>8611036.5399999991</v>
      </c>
      <c r="CJ474" s="191">
        <f t="shared" si="14"/>
        <v>7015606.8799999999</v>
      </c>
      <c r="CK474" s="191">
        <f t="shared" si="14"/>
        <v>27829128.559999999</v>
      </c>
      <c r="CL474" s="191">
        <f t="shared" si="14"/>
        <v>6366138.5800000001</v>
      </c>
      <c r="CM474" s="191">
        <f t="shared" si="14"/>
        <v>6364026.6099999994</v>
      </c>
    </row>
    <row r="475" spans="2:92" s="117" customFormat="1" ht="25.95" customHeight="1">
      <c r="B475" s="117">
        <v>22</v>
      </c>
      <c r="C475" s="194" t="s">
        <v>698</v>
      </c>
      <c r="D475" s="191">
        <f t="shared" si="12"/>
        <v>122132115.53</v>
      </c>
      <c r="E475" s="191">
        <f t="shared" si="15"/>
        <v>15155616</v>
      </c>
      <c r="F475" s="191">
        <f t="shared" si="15"/>
        <v>13696639.300000001</v>
      </c>
      <c r="G475" s="191">
        <f t="shared" si="15"/>
        <v>14556381</v>
      </c>
      <c r="H475" s="191">
        <f t="shared" si="15"/>
        <v>9664014.370000001</v>
      </c>
      <c r="I475" s="191">
        <f t="shared" si="15"/>
        <v>17957089.810000002</v>
      </c>
      <c r="J475" s="191">
        <f t="shared" si="15"/>
        <v>23571836.16</v>
      </c>
      <c r="K475" s="191">
        <f t="shared" si="15"/>
        <v>33636460.670000002</v>
      </c>
      <c r="L475" s="191">
        <f t="shared" si="15"/>
        <v>15936658.93</v>
      </c>
      <c r="M475" s="191">
        <f t="shared" si="15"/>
        <v>20757441.850000001</v>
      </c>
      <c r="N475" s="191">
        <f t="shared" si="15"/>
        <v>39885062.579999998</v>
      </c>
      <c r="O475" s="191">
        <f t="shared" si="15"/>
        <v>8291765</v>
      </c>
      <c r="P475" s="191">
        <f t="shared" si="15"/>
        <v>94382850.419999987</v>
      </c>
      <c r="Q475" s="191">
        <f t="shared" si="15"/>
        <v>17696613.310000002</v>
      </c>
      <c r="R475" s="191">
        <f t="shared" si="15"/>
        <v>28649267.07</v>
      </c>
      <c r="S475" s="191">
        <f t="shared" si="15"/>
        <v>37535151.030000001</v>
      </c>
      <c r="T475" s="191">
        <f t="shared" si="15"/>
        <v>15252535.100000001</v>
      </c>
      <c r="U475" s="191">
        <f t="shared" si="15"/>
        <v>19367952.5</v>
      </c>
      <c r="V475" s="191">
        <f t="shared" si="15"/>
        <v>15471823.99</v>
      </c>
      <c r="W475" s="191">
        <f t="shared" si="15"/>
        <v>10726425.469999999</v>
      </c>
      <c r="X475" s="191">
        <f t="shared" si="15"/>
        <v>153468567.53</v>
      </c>
      <c r="Y475" s="191">
        <f t="shared" si="15"/>
        <v>14330783.17</v>
      </c>
      <c r="Z475" s="191">
        <f t="shared" si="15"/>
        <v>25526397.09</v>
      </c>
      <c r="AA475" s="191">
        <f t="shared" si="15"/>
        <v>21005233.16</v>
      </c>
      <c r="AB475" s="191">
        <f t="shared" si="15"/>
        <v>11054041.289999999</v>
      </c>
      <c r="AC475" s="191">
        <f t="shared" si="15"/>
        <v>11918434.300000001</v>
      </c>
      <c r="AD475" s="191">
        <f t="shared" si="15"/>
        <v>15136315.5</v>
      </c>
      <c r="AE475" s="191">
        <f t="shared" si="15"/>
        <v>43568146.539999999</v>
      </c>
      <c r="AF475" s="191">
        <f t="shared" si="15"/>
        <v>15603073.539999999</v>
      </c>
      <c r="AG475" s="191">
        <f t="shared" si="15"/>
        <v>16384032.030000001</v>
      </c>
      <c r="AH475" s="191">
        <f t="shared" si="15"/>
        <v>23201630.079999998</v>
      </c>
      <c r="AI475" s="191">
        <f t="shared" si="15"/>
        <v>25697825.41</v>
      </c>
      <c r="AJ475" s="191">
        <f t="shared" si="15"/>
        <v>14722831.289999999</v>
      </c>
      <c r="AK475" s="191">
        <f t="shared" si="15"/>
        <v>13111141.140000001</v>
      </c>
      <c r="AL475" s="191">
        <f t="shared" si="15"/>
        <v>273579706.51999992</v>
      </c>
      <c r="AM475" s="191">
        <f t="shared" si="15"/>
        <v>18218580.559999999</v>
      </c>
      <c r="AN475" s="191">
        <f t="shared" si="15"/>
        <v>12219996.4</v>
      </c>
      <c r="AO475" s="191">
        <f t="shared" si="15"/>
        <v>28181611.780000001</v>
      </c>
      <c r="AP475" s="191">
        <f t="shared" si="15"/>
        <v>35124397.020000003</v>
      </c>
      <c r="AQ475" s="191">
        <f t="shared" si="15"/>
        <v>16428853.719999999</v>
      </c>
      <c r="AR475" s="191">
        <f t="shared" si="15"/>
        <v>9015174.5</v>
      </c>
      <c r="AS475" s="191">
        <f t="shared" si="15"/>
        <v>73015922.859999999</v>
      </c>
      <c r="AT475" s="191">
        <f t="shared" si="15"/>
        <v>15667503.74</v>
      </c>
      <c r="AU475" s="191">
        <f t="shared" si="15"/>
        <v>26280124.509999998</v>
      </c>
      <c r="AV475" s="191">
        <f t="shared" si="15"/>
        <v>24219587.16</v>
      </c>
      <c r="AW475" s="191">
        <f t="shared" si="15"/>
        <v>14228828.060000001</v>
      </c>
      <c r="AX475" s="191">
        <f t="shared" si="15"/>
        <v>11321802.050000001</v>
      </c>
      <c r="AY475" s="191">
        <f t="shared" si="15"/>
        <v>13848570.890000001</v>
      </c>
      <c r="AZ475" s="191">
        <f t="shared" si="15"/>
        <v>14505144.469999999</v>
      </c>
      <c r="BA475" s="191">
        <f t="shared" si="15"/>
        <v>12880531.289999999</v>
      </c>
      <c r="BB475" s="191">
        <f t="shared" si="15"/>
        <v>71892192</v>
      </c>
      <c r="BC475" s="191">
        <f t="shared" si="15"/>
        <v>14230030.359999999</v>
      </c>
      <c r="BD475" s="191">
        <f t="shared" si="15"/>
        <v>164619940.53</v>
      </c>
      <c r="BE475" s="191">
        <f t="shared" si="15"/>
        <v>52239646.170000002</v>
      </c>
      <c r="BF475" s="191">
        <f t="shared" si="15"/>
        <v>13709893.01</v>
      </c>
      <c r="BG475" s="191">
        <f t="shared" si="15"/>
        <v>19108755.73</v>
      </c>
      <c r="BH475" s="191">
        <f t="shared" si="15"/>
        <v>99178212.920000002</v>
      </c>
      <c r="BI475" s="191">
        <f t="shared" si="15"/>
        <v>11262748</v>
      </c>
      <c r="BJ475" s="191">
        <f t="shared" si="15"/>
        <v>11462790</v>
      </c>
      <c r="BK475" s="191">
        <f t="shared" si="15"/>
        <v>12914631</v>
      </c>
      <c r="BL475" s="191">
        <f t="shared" si="15"/>
        <v>11470262</v>
      </c>
      <c r="BM475" s="191">
        <f t="shared" si="15"/>
        <v>117226730.74000001</v>
      </c>
      <c r="BN475" s="191">
        <f t="shared" si="15"/>
        <v>27135582.390000001</v>
      </c>
      <c r="BO475" s="191">
        <f t="shared" si="15"/>
        <v>19638376</v>
      </c>
      <c r="BP475" s="191">
        <f t="shared" si="15"/>
        <v>30930885.91</v>
      </c>
      <c r="BQ475" s="191">
        <f t="shared" si="13"/>
        <v>21628018.210000001</v>
      </c>
      <c r="BR475" s="191">
        <f t="shared" si="13"/>
        <v>16499539.73</v>
      </c>
      <c r="BS475" s="191">
        <f t="shared" si="13"/>
        <v>507204826.5</v>
      </c>
      <c r="BT475" s="191">
        <f t="shared" si="13"/>
        <v>19210056.689999998</v>
      </c>
      <c r="BU475" s="191">
        <f t="shared" si="13"/>
        <v>15830924.359999999</v>
      </c>
      <c r="BV475" s="191">
        <f t="shared" si="13"/>
        <v>88061996.540000007</v>
      </c>
      <c r="BW475" s="191">
        <f t="shared" si="13"/>
        <v>5163498</v>
      </c>
      <c r="BX475" s="191">
        <f t="shared" si="13"/>
        <v>16368026.42</v>
      </c>
      <c r="BY475" s="191">
        <f t="shared" si="13"/>
        <v>54643481.359999999</v>
      </c>
      <c r="BZ475" s="191">
        <f t="shared" si="13"/>
        <v>11649679.5</v>
      </c>
      <c r="CA475" s="191">
        <f t="shared" si="13"/>
        <v>12640364</v>
      </c>
      <c r="CB475" s="191">
        <f t="shared" si="13"/>
        <v>13554626.15</v>
      </c>
      <c r="CC475" s="191">
        <f t="shared" si="13"/>
        <v>19966369</v>
      </c>
      <c r="CD475" s="191">
        <f t="shared" si="13"/>
        <v>42051609.240000002</v>
      </c>
      <c r="CE475" s="191">
        <f t="shared" si="13"/>
        <v>21331538.490000002</v>
      </c>
      <c r="CF475" s="191">
        <f t="shared" si="14"/>
        <v>35641857.409999996</v>
      </c>
      <c r="CG475" s="191">
        <f t="shared" si="14"/>
        <v>13006896.75</v>
      </c>
      <c r="CH475" s="191">
        <f t="shared" si="14"/>
        <v>12610046</v>
      </c>
      <c r="CI475" s="191">
        <f t="shared" si="14"/>
        <v>16435915.35</v>
      </c>
      <c r="CJ475" s="191">
        <f t="shared" si="14"/>
        <v>10921160.810000001</v>
      </c>
      <c r="CK475" s="191">
        <f t="shared" si="14"/>
        <v>53469729</v>
      </c>
      <c r="CL475" s="191">
        <f t="shared" si="14"/>
        <v>11495653.5</v>
      </c>
      <c r="CM475" s="191">
        <f t="shared" si="14"/>
        <v>8887680</v>
      </c>
    </row>
    <row r="476" spans="2:92" s="117" customFormat="1" ht="25.95" customHeight="1">
      <c r="B476" s="117">
        <v>23</v>
      </c>
      <c r="C476" s="194" t="s">
        <v>699</v>
      </c>
      <c r="D476" s="191">
        <f t="shared" si="12"/>
        <v>14827146.690000001</v>
      </c>
      <c r="E476" s="191">
        <f t="shared" si="15"/>
        <v>1755368.21</v>
      </c>
      <c r="F476" s="191">
        <f t="shared" si="15"/>
        <v>1587703.55</v>
      </c>
      <c r="G476" s="191">
        <f t="shared" si="15"/>
        <v>1994857.1099999999</v>
      </c>
      <c r="H476" s="191">
        <f t="shared" si="15"/>
        <v>1396605.38</v>
      </c>
      <c r="I476" s="191">
        <f t="shared" si="15"/>
        <v>2031644.8900000001</v>
      </c>
      <c r="J476" s="191">
        <f t="shared" si="15"/>
        <v>2589839.73</v>
      </c>
      <c r="K476" s="191">
        <f t="shared" si="15"/>
        <v>3024491.41</v>
      </c>
      <c r="L476" s="191">
        <f t="shared" si="15"/>
        <v>1859339.42</v>
      </c>
      <c r="M476" s="191">
        <f t="shared" si="15"/>
        <v>1965638.1</v>
      </c>
      <c r="N476" s="191">
        <f t="shared" si="15"/>
        <v>5402661.1000000006</v>
      </c>
      <c r="O476" s="191">
        <f t="shared" si="15"/>
        <v>715860.69</v>
      </c>
      <c r="P476" s="191">
        <f t="shared" si="15"/>
        <v>7197489.4000000004</v>
      </c>
      <c r="Q476" s="191">
        <f t="shared" si="15"/>
        <v>1747702.7600000002</v>
      </c>
      <c r="R476" s="191">
        <f t="shared" si="15"/>
        <v>1735730.3599999999</v>
      </c>
      <c r="S476" s="191">
        <f t="shared" si="15"/>
        <v>2947433.41</v>
      </c>
      <c r="T476" s="191">
        <f t="shared" si="15"/>
        <v>1679216.58</v>
      </c>
      <c r="U476" s="191">
        <f t="shared" si="15"/>
        <v>1538720.82</v>
      </c>
      <c r="V476" s="191">
        <f t="shared" si="15"/>
        <v>1545838.8199999998</v>
      </c>
      <c r="W476" s="191">
        <f t="shared" si="15"/>
        <v>982138.97000000009</v>
      </c>
      <c r="X476" s="191">
        <f t="shared" si="15"/>
        <v>16055865.32</v>
      </c>
      <c r="Y476" s="191">
        <f t="shared" si="15"/>
        <v>1146100.58</v>
      </c>
      <c r="Z476" s="191">
        <f t="shared" si="15"/>
        <v>2006532.58</v>
      </c>
      <c r="AA476" s="191">
        <f t="shared" si="15"/>
        <v>1613427.06</v>
      </c>
      <c r="AB476" s="191">
        <f t="shared" si="15"/>
        <v>1012520.5400000002</v>
      </c>
      <c r="AC476" s="191">
        <f t="shared" si="15"/>
        <v>1081220.83</v>
      </c>
      <c r="AD476" s="191">
        <f t="shared" si="15"/>
        <v>1255974.83</v>
      </c>
      <c r="AE476" s="191">
        <f t="shared" si="15"/>
        <v>3781631.7099999995</v>
      </c>
      <c r="AF476" s="191">
        <f t="shared" si="15"/>
        <v>1330043.05</v>
      </c>
      <c r="AG476" s="191">
        <f t="shared" si="15"/>
        <v>1359281.1</v>
      </c>
      <c r="AH476" s="191">
        <f t="shared" si="15"/>
        <v>1612920.72</v>
      </c>
      <c r="AI476" s="191">
        <f t="shared" si="15"/>
        <v>2693481.65</v>
      </c>
      <c r="AJ476" s="191">
        <f t="shared" si="15"/>
        <v>1401654.45</v>
      </c>
      <c r="AK476" s="191">
        <f t="shared" si="15"/>
        <v>999817.27999999991</v>
      </c>
      <c r="AL476" s="191">
        <f t="shared" si="15"/>
        <v>26440236.32</v>
      </c>
      <c r="AM476" s="191">
        <f t="shared" si="15"/>
        <v>1773980.2899999998</v>
      </c>
      <c r="AN476" s="191">
        <f t="shared" si="15"/>
        <v>1574972.97</v>
      </c>
      <c r="AO476" s="191">
        <f t="shared" si="15"/>
        <v>3188779.67</v>
      </c>
      <c r="AP476" s="191">
        <f t="shared" si="15"/>
        <v>3063803.0200000005</v>
      </c>
      <c r="AQ476" s="191">
        <f t="shared" si="15"/>
        <v>2001610.5899999999</v>
      </c>
      <c r="AR476" s="191">
        <f t="shared" si="15"/>
        <v>1052492.3799999999</v>
      </c>
      <c r="AS476" s="191">
        <f t="shared" si="15"/>
        <v>6764950.96</v>
      </c>
      <c r="AT476" s="191">
        <f t="shared" si="15"/>
        <v>1849780.68</v>
      </c>
      <c r="AU476" s="191">
        <f t="shared" si="15"/>
        <v>2851294.95</v>
      </c>
      <c r="AV476" s="191">
        <f t="shared" si="15"/>
        <v>3366224.4099999997</v>
      </c>
      <c r="AW476" s="191">
        <f t="shared" si="15"/>
        <v>1740552.9600000002</v>
      </c>
      <c r="AX476" s="191">
        <f t="shared" si="15"/>
        <v>1201273.1200000001</v>
      </c>
      <c r="AY476" s="191">
        <f t="shared" si="15"/>
        <v>2246707.4699999997</v>
      </c>
      <c r="AZ476" s="191">
        <f t="shared" si="15"/>
        <v>1819926.6099999999</v>
      </c>
      <c r="BA476" s="191">
        <f t="shared" si="15"/>
        <v>1779114.01</v>
      </c>
      <c r="BB476" s="191">
        <f t="shared" si="15"/>
        <v>7384777.8099999987</v>
      </c>
      <c r="BC476" s="191">
        <f t="shared" si="15"/>
        <v>1616282.06</v>
      </c>
      <c r="BD476" s="191">
        <f t="shared" si="15"/>
        <v>13499216.259999998</v>
      </c>
      <c r="BE476" s="191">
        <f t="shared" si="15"/>
        <v>3984368.4200000004</v>
      </c>
      <c r="BF476" s="191">
        <f t="shared" si="15"/>
        <v>1332073.1000000001</v>
      </c>
      <c r="BG476" s="191">
        <f t="shared" si="15"/>
        <v>1625902.23</v>
      </c>
      <c r="BH476" s="191">
        <f t="shared" si="15"/>
        <v>7862912.04</v>
      </c>
      <c r="BI476" s="191">
        <f t="shared" si="15"/>
        <v>1175851.5</v>
      </c>
      <c r="BJ476" s="191">
        <f t="shared" si="15"/>
        <v>716569.3</v>
      </c>
      <c r="BK476" s="191">
        <f t="shared" si="15"/>
        <v>1103627.1100000001</v>
      </c>
      <c r="BL476" s="191">
        <f t="shared" si="15"/>
        <v>1030106.8</v>
      </c>
      <c r="BM476" s="191">
        <f t="shared" si="15"/>
        <v>11212687.25</v>
      </c>
      <c r="BN476" s="191">
        <f t="shared" si="15"/>
        <v>2674295.8200000003</v>
      </c>
      <c r="BO476" s="191">
        <f t="shared" si="15"/>
        <v>1968734.7200000002</v>
      </c>
      <c r="BP476" s="191">
        <f t="shared" si="15"/>
        <v>3116405.7199999997</v>
      </c>
      <c r="BQ476" s="191">
        <f t="shared" si="13"/>
        <v>1910999.85</v>
      </c>
      <c r="BR476" s="191">
        <f t="shared" si="13"/>
        <v>1597956.17</v>
      </c>
      <c r="BS476" s="191">
        <f t="shared" si="13"/>
        <v>40886086.07</v>
      </c>
      <c r="BT476" s="191">
        <f t="shared" si="13"/>
        <v>2321806.4699999997</v>
      </c>
      <c r="BU476" s="191">
        <f t="shared" si="13"/>
        <v>2337801.12</v>
      </c>
      <c r="BV476" s="191">
        <f t="shared" si="13"/>
        <v>8415842.9000000004</v>
      </c>
      <c r="BW476" s="191">
        <f t="shared" si="13"/>
        <v>648359.53</v>
      </c>
      <c r="BX476" s="191">
        <f t="shared" si="13"/>
        <v>1961167.6300000001</v>
      </c>
      <c r="BY476" s="191">
        <f t="shared" si="13"/>
        <v>4307386.6100000003</v>
      </c>
      <c r="BZ476" s="191">
        <f t="shared" si="13"/>
        <v>1299115.05</v>
      </c>
      <c r="CA476" s="191">
        <f t="shared" si="13"/>
        <v>1433160.2799999998</v>
      </c>
      <c r="CB476" s="191">
        <f t="shared" si="13"/>
        <v>1798692.38</v>
      </c>
      <c r="CC476" s="191">
        <f t="shared" si="13"/>
        <v>2004112.7000000002</v>
      </c>
      <c r="CD476" s="191">
        <f t="shared" si="13"/>
        <v>3600756.13</v>
      </c>
      <c r="CE476" s="191">
        <f t="shared" si="13"/>
        <v>2862929.4299999997</v>
      </c>
      <c r="CF476" s="191">
        <f t="shared" si="14"/>
        <v>3224802.56</v>
      </c>
      <c r="CG476" s="191">
        <f t="shared" si="14"/>
        <v>1102616.7</v>
      </c>
      <c r="CH476" s="191">
        <f t="shared" si="14"/>
        <v>1245638.01</v>
      </c>
      <c r="CI476" s="191">
        <f t="shared" si="14"/>
        <v>1188680.67</v>
      </c>
      <c r="CJ476" s="191">
        <f t="shared" si="14"/>
        <v>1544768.88</v>
      </c>
      <c r="CK476" s="191">
        <f t="shared" si="14"/>
        <v>4398936.8100000005</v>
      </c>
      <c r="CL476" s="191">
        <f t="shared" si="14"/>
        <v>948152.8</v>
      </c>
      <c r="CM476" s="191">
        <f t="shared" si="14"/>
        <v>863059.20000000007</v>
      </c>
    </row>
    <row r="477" spans="2:92" s="197" customFormat="1" ht="25.95" customHeight="1">
      <c r="C477" s="198" t="s">
        <v>1323</v>
      </c>
      <c r="D477" s="196">
        <f>+D474+D475+D476</f>
        <v>191220258.22</v>
      </c>
      <c r="E477" s="196">
        <f t="shared" ref="E477:BP477" si="16">+E474+E475+E476</f>
        <v>29929372.210000001</v>
      </c>
      <c r="F477" s="196">
        <f t="shared" si="16"/>
        <v>24424814.350000001</v>
      </c>
      <c r="G477" s="196">
        <f t="shared" si="16"/>
        <v>24017461.109999999</v>
      </c>
      <c r="H477" s="196">
        <f t="shared" si="16"/>
        <v>19003624.43</v>
      </c>
      <c r="I477" s="196">
        <f t="shared" si="16"/>
        <v>29283765.640000004</v>
      </c>
      <c r="J477" s="196">
        <f t="shared" si="16"/>
        <v>34247737.769999996</v>
      </c>
      <c r="K477" s="196">
        <f t="shared" si="16"/>
        <v>52721499.74000001</v>
      </c>
      <c r="L477" s="196">
        <f t="shared" si="16"/>
        <v>28693164.210000001</v>
      </c>
      <c r="M477" s="196">
        <f t="shared" si="16"/>
        <v>36089646.460000001</v>
      </c>
      <c r="N477" s="196">
        <f t="shared" si="16"/>
        <v>78575898.929999992</v>
      </c>
      <c r="O477" s="196">
        <f t="shared" si="16"/>
        <v>12485165.689999999</v>
      </c>
      <c r="P477" s="196">
        <f t="shared" si="16"/>
        <v>148661242.25</v>
      </c>
      <c r="Q477" s="196">
        <f t="shared" si="16"/>
        <v>29450579.990000006</v>
      </c>
      <c r="R477" s="196">
        <f t="shared" si="16"/>
        <v>42315661.620000005</v>
      </c>
      <c r="S477" s="196">
        <f t="shared" si="16"/>
        <v>56416725.140000001</v>
      </c>
      <c r="T477" s="196">
        <f t="shared" si="16"/>
        <v>26831555.890000001</v>
      </c>
      <c r="U477" s="196">
        <f t="shared" si="16"/>
        <v>29090331.32</v>
      </c>
      <c r="V477" s="196">
        <f t="shared" si="16"/>
        <v>26213958.810000002</v>
      </c>
      <c r="W477" s="196">
        <f t="shared" si="16"/>
        <v>17581870.939999998</v>
      </c>
      <c r="X477" s="196">
        <f t="shared" si="16"/>
        <v>234852477.38999999</v>
      </c>
      <c r="Y477" s="196">
        <f t="shared" si="16"/>
        <v>23225077.839999996</v>
      </c>
      <c r="Z477" s="196">
        <f t="shared" si="16"/>
        <v>43319621.609999999</v>
      </c>
      <c r="AA477" s="196">
        <f t="shared" si="16"/>
        <v>33666430.020000003</v>
      </c>
      <c r="AB477" s="196">
        <f t="shared" si="16"/>
        <v>17735126.829999998</v>
      </c>
      <c r="AC477" s="196">
        <f t="shared" si="16"/>
        <v>19624155.160000004</v>
      </c>
      <c r="AD477" s="196">
        <f t="shared" si="16"/>
        <v>23911811.780000001</v>
      </c>
      <c r="AE477" s="196">
        <f t="shared" si="16"/>
        <v>70574414.979999989</v>
      </c>
      <c r="AF477" s="196">
        <f t="shared" si="16"/>
        <v>22095386.440000001</v>
      </c>
      <c r="AG477" s="196">
        <f t="shared" si="16"/>
        <v>26725930.130000003</v>
      </c>
      <c r="AH477" s="196">
        <f t="shared" si="16"/>
        <v>33102299.319999997</v>
      </c>
      <c r="AI477" s="196">
        <f t="shared" si="16"/>
        <v>44261846.059999995</v>
      </c>
      <c r="AJ477" s="196">
        <f t="shared" si="16"/>
        <v>24887013.739999998</v>
      </c>
      <c r="AK477" s="196">
        <f t="shared" si="16"/>
        <v>21412797.120000001</v>
      </c>
      <c r="AL477" s="196">
        <f t="shared" si="16"/>
        <v>451337115.61999995</v>
      </c>
      <c r="AM477" s="196">
        <f t="shared" si="16"/>
        <v>29922287.859999999</v>
      </c>
      <c r="AN477" s="196">
        <f t="shared" si="16"/>
        <v>22164855.369999997</v>
      </c>
      <c r="AO477" s="196">
        <f t="shared" si="16"/>
        <v>49342038.260000005</v>
      </c>
      <c r="AP477" s="196">
        <f t="shared" si="16"/>
        <v>58173037.090000011</v>
      </c>
      <c r="AQ477" s="196">
        <f t="shared" si="16"/>
        <v>29148460.059999999</v>
      </c>
      <c r="AR477" s="196">
        <f t="shared" si="16"/>
        <v>15845346.169999998</v>
      </c>
      <c r="AS477" s="196">
        <f t="shared" si="16"/>
        <v>129496995.81999999</v>
      </c>
      <c r="AT477" s="196">
        <f t="shared" si="16"/>
        <v>28598813.420000002</v>
      </c>
      <c r="AU477" s="196">
        <f t="shared" si="16"/>
        <v>49605520.280000001</v>
      </c>
      <c r="AV477" s="196">
        <f t="shared" si="16"/>
        <v>44814271.569999993</v>
      </c>
      <c r="AW477" s="196">
        <f t="shared" si="16"/>
        <v>27127544.810000002</v>
      </c>
      <c r="AX477" s="196">
        <f t="shared" si="16"/>
        <v>20485131.07</v>
      </c>
      <c r="AY477" s="196">
        <f t="shared" si="16"/>
        <v>25904368.09</v>
      </c>
      <c r="AZ477" s="196">
        <f t="shared" si="16"/>
        <v>26999494.109999999</v>
      </c>
      <c r="BA477" s="196">
        <f t="shared" si="16"/>
        <v>26647734.300000001</v>
      </c>
      <c r="BB477" s="196">
        <f t="shared" si="16"/>
        <v>115482803.98</v>
      </c>
      <c r="BC477" s="196">
        <f t="shared" si="16"/>
        <v>26919536.759999998</v>
      </c>
      <c r="BD477" s="196">
        <f t="shared" si="16"/>
        <v>247213877.08999997</v>
      </c>
      <c r="BE477" s="196">
        <f t="shared" si="16"/>
        <v>77403865.829999998</v>
      </c>
      <c r="BF477" s="196">
        <f t="shared" si="16"/>
        <v>22782599.780000001</v>
      </c>
      <c r="BG477" s="196">
        <f t="shared" si="16"/>
        <v>30924908</v>
      </c>
      <c r="BH477" s="196">
        <f t="shared" si="16"/>
        <v>153819720.96000001</v>
      </c>
      <c r="BI477" s="196">
        <f t="shared" si="16"/>
        <v>20872247.359999999</v>
      </c>
      <c r="BJ477" s="196">
        <f t="shared" si="16"/>
        <v>17577332.989999998</v>
      </c>
      <c r="BK477" s="196">
        <f t="shared" si="16"/>
        <v>23296608.689999998</v>
      </c>
      <c r="BL477" s="196">
        <f t="shared" si="16"/>
        <v>21292803.150000002</v>
      </c>
      <c r="BM477" s="196">
        <f t="shared" si="16"/>
        <v>178467065.99000001</v>
      </c>
      <c r="BN477" s="196">
        <f t="shared" si="16"/>
        <v>42263963.109999999</v>
      </c>
      <c r="BO477" s="196">
        <f t="shared" si="16"/>
        <v>31799661.719999999</v>
      </c>
      <c r="BP477" s="196">
        <f t="shared" si="16"/>
        <v>48589450.75</v>
      </c>
      <c r="BQ477" s="196">
        <f t="shared" ref="BQ477:CM477" si="17">+BQ474+BQ475+BQ476</f>
        <v>35700861.899999999</v>
      </c>
      <c r="BR477" s="196">
        <f t="shared" si="17"/>
        <v>29081116.219999999</v>
      </c>
      <c r="BS477" s="196">
        <f t="shared" si="17"/>
        <v>752950982.57000005</v>
      </c>
      <c r="BT477" s="196">
        <f t="shared" si="17"/>
        <v>35867093.089999996</v>
      </c>
      <c r="BU477" s="196">
        <f t="shared" si="17"/>
        <v>32274787.669999998</v>
      </c>
      <c r="BV477" s="196">
        <f t="shared" si="17"/>
        <v>140412406.12</v>
      </c>
      <c r="BW477" s="196">
        <f t="shared" si="17"/>
        <v>10198375.889999999</v>
      </c>
      <c r="BX477" s="196">
        <f t="shared" si="17"/>
        <v>27772942.399999999</v>
      </c>
      <c r="BY477" s="196">
        <f t="shared" si="17"/>
        <v>84845431.459999993</v>
      </c>
      <c r="BZ477" s="196">
        <f t="shared" si="17"/>
        <v>20374140.550000001</v>
      </c>
      <c r="CA477" s="196">
        <f t="shared" si="17"/>
        <v>23954782.280000001</v>
      </c>
      <c r="CB477" s="196">
        <f t="shared" si="17"/>
        <v>24772975.599999998</v>
      </c>
      <c r="CC477" s="196">
        <f t="shared" si="17"/>
        <v>33276067.73</v>
      </c>
      <c r="CD477" s="196">
        <f t="shared" si="17"/>
        <v>70300354.969999999</v>
      </c>
      <c r="CE477" s="196">
        <f t="shared" si="17"/>
        <v>36332965.920000002</v>
      </c>
      <c r="CF477" s="196">
        <f t="shared" si="17"/>
        <v>63140882.509999998</v>
      </c>
      <c r="CG477" s="196">
        <f t="shared" si="17"/>
        <v>23523735.48</v>
      </c>
      <c r="CH477" s="196">
        <f t="shared" si="17"/>
        <v>20889330.010000002</v>
      </c>
      <c r="CI477" s="196">
        <f t="shared" si="17"/>
        <v>26235632.560000002</v>
      </c>
      <c r="CJ477" s="196">
        <f t="shared" si="17"/>
        <v>19481536.57</v>
      </c>
      <c r="CK477" s="196">
        <f t="shared" si="17"/>
        <v>85697794.370000005</v>
      </c>
      <c r="CL477" s="196">
        <f t="shared" si="17"/>
        <v>18809944.879999999</v>
      </c>
      <c r="CM477" s="196">
        <f t="shared" si="17"/>
        <v>16114765.809999999</v>
      </c>
    </row>
    <row r="478" spans="2:92" s="117" customFormat="1" ht="25.95" customHeight="1">
      <c r="B478" s="117">
        <v>24</v>
      </c>
      <c r="C478" s="194" t="s">
        <v>700</v>
      </c>
      <c r="D478" s="191">
        <f t="shared" si="12"/>
        <v>2285599.89</v>
      </c>
      <c r="E478" s="191">
        <f t="shared" ref="E478:BP479" si="18">SUMIF($A$4:$A$448,$B478,E$4:E$448)</f>
        <v>525158.38</v>
      </c>
      <c r="F478" s="191">
        <f t="shared" si="18"/>
        <v>510887.27</v>
      </c>
      <c r="G478" s="191">
        <f t="shared" si="18"/>
        <v>345266</v>
      </c>
      <c r="H478" s="191">
        <f t="shared" si="18"/>
        <v>97871.1</v>
      </c>
      <c r="I478" s="191">
        <f t="shared" si="18"/>
        <v>347292.87</v>
      </c>
      <c r="J478" s="191">
        <f t="shared" si="18"/>
        <v>502334.13</v>
      </c>
      <c r="K478" s="191">
        <f t="shared" si="18"/>
        <v>920206.2</v>
      </c>
      <c r="L478" s="191">
        <f t="shared" si="18"/>
        <v>300927</v>
      </c>
      <c r="M478" s="191">
        <f t="shared" si="18"/>
        <v>708891.52</v>
      </c>
      <c r="N478" s="191">
        <f t="shared" si="18"/>
        <v>1475749.92</v>
      </c>
      <c r="O478" s="191">
        <f t="shared" si="18"/>
        <v>166646.91</v>
      </c>
      <c r="P478" s="191">
        <f t="shared" si="18"/>
        <v>2551131</v>
      </c>
      <c r="Q478" s="191">
        <f t="shared" si="18"/>
        <v>289193.71000000002</v>
      </c>
      <c r="R478" s="191">
        <f t="shared" si="18"/>
        <v>883819.52000000002</v>
      </c>
      <c r="S478" s="191">
        <f t="shared" si="18"/>
        <v>285456.58999999997</v>
      </c>
      <c r="T478" s="191">
        <f t="shared" si="18"/>
        <v>235241.26</v>
      </c>
      <c r="U478" s="191">
        <f t="shared" si="18"/>
        <v>254831.91</v>
      </c>
      <c r="V478" s="191">
        <f t="shared" si="18"/>
        <v>386201.31</v>
      </c>
      <c r="W478" s="191">
        <f t="shared" si="18"/>
        <v>213085</v>
      </c>
      <c r="X478" s="191">
        <f t="shared" si="18"/>
        <v>4762609.29</v>
      </c>
      <c r="Y478" s="191">
        <f t="shared" si="18"/>
        <v>483165.61</v>
      </c>
      <c r="Z478" s="191">
        <f t="shared" si="18"/>
        <v>563542.91</v>
      </c>
      <c r="AA478" s="191">
        <f t="shared" si="18"/>
        <v>859099.22</v>
      </c>
      <c r="AB478" s="191">
        <f t="shared" si="18"/>
        <v>269987.55</v>
      </c>
      <c r="AC478" s="191">
        <f t="shared" si="18"/>
        <v>380760</v>
      </c>
      <c r="AD478" s="191">
        <f t="shared" si="18"/>
        <v>446661.13999999996</v>
      </c>
      <c r="AE478" s="191">
        <f t="shared" si="18"/>
        <v>391855.14</v>
      </c>
      <c r="AF478" s="191">
        <f t="shared" si="18"/>
        <v>68028.58</v>
      </c>
      <c r="AG478" s="191">
        <f t="shared" si="18"/>
        <v>316390.39</v>
      </c>
      <c r="AH478" s="191">
        <f t="shared" si="18"/>
        <v>572572.42000000004</v>
      </c>
      <c r="AI478" s="191">
        <f t="shared" si="18"/>
        <v>649429.24</v>
      </c>
      <c r="AJ478" s="191">
        <f t="shared" si="18"/>
        <v>363860.17</v>
      </c>
      <c r="AK478" s="191">
        <f t="shared" si="18"/>
        <v>681803.41</v>
      </c>
      <c r="AL478" s="191">
        <f t="shared" si="18"/>
        <v>6063029.8999999994</v>
      </c>
      <c r="AM478" s="191">
        <f t="shared" si="18"/>
        <v>590625.21</v>
      </c>
      <c r="AN478" s="191">
        <f t="shared" si="18"/>
        <v>238477</v>
      </c>
      <c r="AO478" s="191">
        <f t="shared" si="18"/>
        <v>1422703.15</v>
      </c>
      <c r="AP478" s="191">
        <f t="shared" si="18"/>
        <v>546082.73</v>
      </c>
      <c r="AQ478" s="191">
        <f t="shared" si="18"/>
        <v>355645</v>
      </c>
      <c r="AR478" s="191">
        <f t="shared" si="18"/>
        <v>199047.51</v>
      </c>
      <c r="AS478" s="191">
        <f t="shared" si="18"/>
        <v>3149014.94</v>
      </c>
      <c r="AT478" s="191">
        <f t="shared" si="18"/>
        <v>757795</v>
      </c>
      <c r="AU478" s="191">
        <f t="shared" si="18"/>
        <v>1231623.8599999999</v>
      </c>
      <c r="AV478" s="191">
        <f t="shared" si="18"/>
        <v>520283</v>
      </c>
      <c r="AW478" s="191">
        <f t="shared" si="18"/>
        <v>303604</v>
      </c>
      <c r="AX478" s="191">
        <f t="shared" si="18"/>
        <v>173751.84</v>
      </c>
      <c r="AY478" s="191">
        <f t="shared" si="18"/>
        <v>282076.53000000003</v>
      </c>
      <c r="AZ478" s="191">
        <f t="shared" si="18"/>
        <v>555330.30000000005</v>
      </c>
      <c r="BA478" s="191">
        <f t="shared" si="18"/>
        <v>247188</v>
      </c>
      <c r="BB478" s="191">
        <f t="shared" si="18"/>
        <v>2263978.9900000002</v>
      </c>
      <c r="BC478" s="191">
        <f t="shared" si="18"/>
        <v>389772.79999999999</v>
      </c>
      <c r="BD478" s="191">
        <f t="shared" si="18"/>
        <v>3925575.78</v>
      </c>
      <c r="BE478" s="191">
        <f t="shared" si="18"/>
        <v>1185826.6400000001</v>
      </c>
      <c r="BF478" s="191">
        <f t="shared" si="18"/>
        <v>85080</v>
      </c>
      <c r="BG478" s="191">
        <f t="shared" si="18"/>
        <v>432608.47</v>
      </c>
      <c r="BH478" s="191">
        <f t="shared" si="18"/>
        <v>1499170.08</v>
      </c>
      <c r="BI478" s="191">
        <f t="shared" si="18"/>
        <v>151276.72</v>
      </c>
      <c r="BJ478" s="191">
        <f t="shared" si="18"/>
        <v>106965.55</v>
      </c>
      <c r="BK478" s="191">
        <f t="shared" si="18"/>
        <v>378875.85</v>
      </c>
      <c r="BL478" s="191">
        <f t="shared" si="18"/>
        <v>344154.51</v>
      </c>
      <c r="BM478" s="191">
        <f t="shared" si="18"/>
        <v>2303594.2999999998</v>
      </c>
      <c r="BN478" s="191">
        <f t="shared" si="18"/>
        <v>314430.98</v>
      </c>
      <c r="BO478" s="191">
        <f t="shared" si="18"/>
        <v>710366.31</v>
      </c>
      <c r="BP478" s="191">
        <f t="shared" si="18"/>
        <v>443978.13</v>
      </c>
      <c r="BQ478" s="191">
        <f t="shared" ref="BQ478:CM479" si="19">SUMIF($A$4:$A$448,$B478,BQ$4:BQ$448)</f>
        <v>147775</v>
      </c>
      <c r="BR478" s="191">
        <f t="shared" si="19"/>
        <v>982657.24</v>
      </c>
      <c r="BS478" s="191">
        <f t="shared" si="19"/>
        <v>11348705.919999998</v>
      </c>
      <c r="BT478" s="191">
        <f t="shared" si="19"/>
        <v>274493</v>
      </c>
      <c r="BU478" s="191">
        <f t="shared" si="19"/>
        <v>307622.59999999998</v>
      </c>
      <c r="BV478" s="191">
        <f t="shared" si="19"/>
        <v>2564770.4700000002</v>
      </c>
      <c r="BW478" s="191">
        <f t="shared" si="19"/>
        <v>135166</v>
      </c>
      <c r="BX478" s="191">
        <f t="shared" si="19"/>
        <v>162285.79999999999</v>
      </c>
      <c r="BY478" s="191">
        <f t="shared" si="19"/>
        <v>1262821.8700000001</v>
      </c>
      <c r="BZ478" s="191">
        <f t="shared" si="19"/>
        <v>183270</v>
      </c>
      <c r="CA478" s="191">
        <f t="shared" si="19"/>
        <v>273574.40999999997</v>
      </c>
      <c r="CB478" s="191">
        <f t="shared" si="19"/>
        <v>314803.40999999997</v>
      </c>
      <c r="CC478" s="191">
        <f t="shared" si="19"/>
        <v>345842.82</v>
      </c>
      <c r="CD478" s="191">
        <f t="shared" si="19"/>
        <v>98275.73</v>
      </c>
      <c r="CE478" s="191">
        <f t="shared" si="19"/>
        <v>383468.36</v>
      </c>
      <c r="CF478" s="191">
        <f t="shared" si="19"/>
        <v>948475.92</v>
      </c>
      <c r="CG478" s="191">
        <f t="shared" si="19"/>
        <v>51308</v>
      </c>
      <c r="CH478" s="191">
        <f t="shared" si="19"/>
        <v>229096</v>
      </c>
      <c r="CI478" s="191">
        <f t="shared" si="19"/>
        <v>465360.48</v>
      </c>
      <c r="CJ478" s="191">
        <f t="shared" si="19"/>
        <v>64577.06</v>
      </c>
      <c r="CK478" s="191">
        <f t="shared" si="19"/>
        <v>844660.87</v>
      </c>
      <c r="CL478" s="191">
        <f t="shared" si="19"/>
        <v>487876.55</v>
      </c>
      <c r="CM478" s="191">
        <f t="shared" si="19"/>
        <v>106487</v>
      </c>
    </row>
    <row r="479" spans="2:92" s="117" customFormat="1" ht="25.95" customHeight="1">
      <c r="B479" s="117">
        <v>25</v>
      </c>
      <c r="C479" s="195" t="s">
        <v>701</v>
      </c>
      <c r="D479" s="191">
        <f t="shared" si="12"/>
        <v>138329070.31999999</v>
      </c>
      <c r="E479" s="191">
        <f t="shared" si="18"/>
        <v>8654104.1300000008</v>
      </c>
      <c r="F479" s="191">
        <f t="shared" si="18"/>
        <v>7273982.4900000002</v>
      </c>
      <c r="G479" s="191">
        <f t="shared" si="18"/>
        <v>9315401.1500000004</v>
      </c>
      <c r="H479" s="191">
        <f t="shared" si="18"/>
        <v>5171042.75</v>
      </c>
      <c r="I479" s="191">
        <f t="shared" si="18"/>
        <v>13845714.75</v>
      </c>
      <c r="J479" s="191">
        <f t="shared" si="18"/>
        <v>11936716.68</v>
      </c>
      <c r="K479" s="191">
        <f t="shared" si="18"/>
        <v>23799150.66</v>
      </c>
      <c r="L479" s="191">
        <f t="shared" si="18"/>
        <v>9562216.8300000001</v>
      </c>
      <c r="M479" s="191">
        <f t="shared" si="18"/>
        <v>9797487.5899999999</v>
      </c>
      <c r="N479" s="191">
        <f t="shared" si="18"/>
        <v>31465600.359999999</v>
      </c>
      <c r="O479" s="191">
        <f t="shared" si="18"/>
        <v>3139857.9</v>
      </c>
      <c r="P479" s="191">
        <f t="shared" si="18"/>
        <v>76671786.079999998</v>
      </c>
      <c r="Q479" s="191">
        <f t="shared" si="18"/>
        <v>10681329.439999999</v>
      </c>
      <c r="R479" s="191">
        <f t="shared" si="18"/>
        <v>12791070.699999999</v>
      </c>
      <c r="S479" s="191">
        <f t="shared" si="18"/>
        <v>26591122.27</v>
      </c>
      <c r="T479" s="191">
        <f t="shared" si="18"/>
        <v>8457301.7100000009</v>
      </c>
      <c r="U479" s="191">
        <f t="shared" si="18"/>
        <v>10792765.050000001</v>
      </c>
      <c r="V479" s="191">
        <f t="shared" si="18"/>
        <v>7413035.2699999996</v>
      </c>
      <c r="W479" s="191">
        <f t="shared" si="18"/>
        <v>3070552.76</v>
      </c>
      <c r="X479" s="191">
        <f t="shared" si="18"/>
        <v>139879224.38</v>
      </c>
      <c r="Y479" s="191">
        <f t="shared" si="18"/>
        <v>6390674.8300000001</v>
      </c>
      <c r="Z479" s="191">
        <f t="shared" si="18"/>
        <v>12983900.310000001</v>
      </c>
      <c r="AA479" s="191">
        <f t="shared" si="18"/>
        <v>8256237.8099999996</v>
      </c>
      <c r="AB479" s="191">
        <f t="shared" si="18"/>
        <v>3558387.02</v>
      </c>
      <c r="AC479" s="191">
        <f t="shared" si="18"/>
        <v>5340940.8499999996</v>
      </c>
      <c r="AD479" s="191">
        <f t="shared" si="18"/>
        <v>7607457.9299999997</v>
      </c>
      <c r="AE479" s="191">
        <f t="shared" si="18"/>
        <v>30047695.379999999</v>
      </c>
      <c r="AF479" s="191">
        <f t="shared" si="18"/>
        <v>4891907.6500000004</v>
      </c>
      <c r="AG479" s="191">
        <f t="shared" si="18"/>
        <v>5843149.9199999999</v>
      </c>
      <c r="AH479" s="191">
        <f t="shared" si="18"/>
        <v>8641328.5299999993</v>
      </c>
      <c r="AI479" s="191">
        <f t="shared" si="18"/>
        <v>19397681.760000002</v>
      </c>
      <c r="AJ479" s="191">
        <f t="shared" si="18"/>
        <v>7445278.3399999999</v>
      </c>
      <c r="AK479" s="191">
        <f t="shared" si="18"/>
        <v>5540430.5</v>
      </c>
      <c r="AL479" s="191">
        <f t="shared" si="18"/>
        <v>513236946.33999997</v>
      </c>
      <c r="AM479" s="191">
        <f t="shared" si="18"/>
        <v>7993687.21</v>
      </c>
      <c r="AN479" s="191">
        <f t="shared" si="18"/>
        <v>4689744.0599999996</v>
      </c>
      <c r="AO479" s="191">
        <f t="shared" si="18"/>
        <v>28889880.280000001</v>
      </c>
      <c r="AP479" s="191">
        <f t="shared" si="18"/>
        <v>19490677.91</v>
      </c>
      <c r="AQ479" s="191">
        <f t="shared" si="18"/>
        <v>9818230.4000000004</v>
      </c>
      <c r="AR479" s="191">
        <f t="shared" si="18"/>
        <v>2738259.88</v>
      </c>
      <c r="AS479" s="191">
        <f t="shared" si="18"/>
        <v>74382849.939999998</v>
      </c>
      <c r="AT479" s="191">
        <f t="shared" si="18"/>
        <v>8504592.3499999996</v>
      </c>
      <c r="AU479" s="191">
        <f t="shared" si="18"/>
        <v>17678541.699999999</v>
      </c>
      <c r="AV479" s="191">
        <f t="shared" si="18"/>
        <v>17542178.469999999</v>
      </c>
      <c r="AW479" s="191">
        <f t="shared" si="18"/>
        <v>6512718.25</v>
      </c>
      <c r="AX479" s="191">
        <f t="shared" si="18"/>
        <v>4264120.9000000004</v>
      </c>
      <c r="AY479" s="191">
        <f t="shared" si="18"/>
        <v>8854097.0199999996</v>
      </c>
      <c r="AZ479" s="191">
        <f t="shared" si="18"/>
        <v>9517834.1899999995</v>
      </c>
      <c r="BA479" s="191">
        <f t="shared" si="18"/>
        <v>7188362.7800000003</v>
      </c>
      <c r="BB479" s="191">
        <f t="shared" si="18"/>
        <v>98742204.319999993</v>
      </c>
      <c r="BC479" s="191">
        <f t="shared" si="18"/>
        <v>7208943.8899999997</v>
      </c>
      <c r="BD479" s="191">
        <f t="shared" si="18"/>
        <v>215010955.75</v>
      </c>
      <c r="BE479" s="191">
        <f t="shared" si="18"/>
        <v>28379458.649999999</v>
      </c>
      <c r="BF479" s="191">
        <f t="shared" si="18"/>
        <v>5666588.6799999997</v>
      </c>
      <c r="BG479" s="191">
        <f t="shared" si="18"/>
        <v>7080411.6200000001</v>
      </c>
      <c r="BH479" s="191">
        <f t="shared" si="18"/>
        <v>80131481.060000002</v>
      </c>
      <c r="BI479" s="191">
        <f t="shared" si="18"/>
        <v>4688345.16</v>
      </c>
      <c r="BJ479" s="191">
        <f t="shared" si="18"/>
        <v>2563843.33</v>
      </c>
      <c r="BK479" s="191">
        <f t="shared" si="18"/>
        <v>8318594.6799999997</v>
      </c>
      <c r="BL479" s="191">
        <f t="shared" si="18"/>
        <v>7056361.1299999999</v>
      </c>
      <c r="BM479" s="191">
        <f t="shared" si="18"/>
        <v>87926395.629999995</v>
      </c>
      <c r="BN479" s="191">
        <f t="shared" si="18"/>
        <v>19013351.809999999</v>
      </c>
      <c r="BO479" s="191">
        <f t="shared" si="18"/>
        <v>12150521.84</v>
      </c>
      <c r="BP479" s="191">
        <f t="shared" si="18"/>
        <v>21820589.829999998</v>
      </c>
      <c r="BQ479" s="191">
        <f t="shared" si="19"/>
        <v>12426305.42</v>
      </c>
      <c r="BR479" s="191">
        <f t="shared" si="19"/>
        <v>8383368.8399999999</v>
      </c>
      <c r="BS479" s="191">
        <f t="shared" si="19"/>
        <v>784240659.47000003</v>
      </c>
      <c r="BT479" s="191">
        <f t="shared" si="19"/>
        <v>11493553.23</v>
      </c>
      <c r="BU479" s="191">
        <f t="shared" si="19"/>
        <v>9506478.3599999994</v>
      </c>
      <c r="BV479" s="191">
        <f t="shared" si="19"/>
        <v>73440310.879999995</v>
      </c>
      <c r="BW479" s="191">
        <f t="shared" si="19"/>
        <v>2159626.77</v>
      </c>
      <c r="BX479" s="191">
        <f t="shared" si="19"/>
        <v>8374630.5999999996</v>
      </c>
      <c r="BY479" s="191">
        <f t="shared" si="19"/>
        <v>38553535.479999997</v>
      </c>
      <c r="BZ479" s="191">
        <f t="shared" si="19"/>
        <v>6404273.8700000001</v>
      </c>
      <c r="CA479" s="191">
        <f t="shared" si="19"/>
        <v>4929007.08</v>
      </c>
      <c r="CB479" s="191">
        <f t="shared" si="19"/>
        <v>8573696.2599999998</v>
      </c>
      <c r="CC479" s="191">
        <f t="shared" si="19"/>
        <v>12773587.07</v>
      </c>
      <c r="CD479" s="191">
        <f t="shared" si="19"/>
        <v>30017525.280000001</v>
      </c>
      <c r="CE479" s="191">
        <f t="shared" si="19"/>
        <v>11115413.01</v>
      </c>
      <c r="CF479" s="191">
        <f t="shared" si="19"/>
        <v>26438364.609999999</v>
      </c>
      <c r="CG479" s="191">
        <f t="shared" si="19"/>
        <v>5108765.7699999996</v>
      </c>
      <c r="CH479" s="191">
        <f t="shared" si="19"/>
        <v>4353516.22</v>
      </c>
      <c r="CI479" s="191">
        <f t="shared" si="19"/>
        <v>5780411.9900000002</v>
      </c>
      <c r="CJ479" s="191">
        <f t="shared" si="19"/>
        <v>4872036.2699999996</v>
      </c>
      <c r="CK479" s="191">
        <f t="shared" si="19"/>
        <v>37211809.310000002</v>
      </c>
      <c r="CL479" s="191">
        <f t="shared" si="19"/>
        <v>3691267.89</v>
      </c>
      <c r="CM479" s="191">
        <f t="shared" si="19"/>
        <v>3941524.44</v>
      </c>
    </row>
    <row r="480" spans="2:92" s="197" customFormat="1" ht="25.95" customHeight="1">
      <c r="C480" s="198" t="s">
        <v>702</v>
      </c>
      <c r="D480" s="196"/>
      <c r="E480" s="196"/>
      <c r="F480" s="196"/>
      <c r="G480" s="196"/>
      <c r="H480" s="196"/>
      <c r="I480" s="196"/>
      <c r="J480" s="196"/>
      <c r="K480" s="196"/>
      <c r="L480" s="196"/>
      <c r="M480" s="196"/>
      <c r="N480" s="196"/>
      <c r="O480" s="196"/>
      <c r="P480" s="196"/>
      <c r="Q480" s="196"/>
      <c r="R480" s="196"/>
      <c r="S480" s="196"/>
      <c r="T480" s="196"/>
      <c r="U480" s="196"/>
      <c r="V480" s="196"/>
      <c r="W480" s="196"/>
      <c r="X480" s="196"/>
      <c r="Y480" s="196"/>
      <c r="Z480" s="196"/>
      <c r="AA480" s="196"/>
      <c r="AB480" s="196"/>
      <c r="AC480" s="196"/>
      <c r="AD480" s="196"/>
      <c r="AE480" s="196"/>
      <c r="AF480" s="196"/>
      <c r="AG480" s="196"/>
      <c r="AH480" s="196"/>
      <c r="AI480" s="196"/>
      <c r="AJ480" s="196"/>
      <c r="AK480" s="196"/>
      <c r="AL480" s="196"/>
      <c r="AM480" s="196"/>
      <c r="AN480" s="196"/>
      <c r="AO480" s="196"/>
      <c r="AP480" s="196"/>
      <c r="AQ480" s="196"/>
      <c r="AR480" s="196"/>
      <c r="AS480" s="196"/>
      <c r="AT480" s="196"/>
      <c r="AU480" s="196"/>
      <c r="AV480" s="196"/>
      <c r="AW480" s="196"/>
      <c r="AX480" s="196"/>
      <c r="AY480" s="196"/>
      <c r="AZ480" s="196"/>
      <c r="BA480" s="196"/>
      <c r="BB480" s="196"/>
      <c r="BC480" s="196"/>
      <c r="BD480" s="196"/>
      <c r="BE480" s="196"/>
      <c r="BF480" s="196"/>
      <c r="BG480" s="196"/>
      <c r="BH480" s="196"/>
      <c r="BI480" s="196"/>
      <c r="BJ480" s="196"/>
      <c r="BK480" s="196"/>
      <c r="BL480" s="196"/>
      <c r="BM480" s="196"/>
      <c r="BN480" s="196"/>
      <c r="BO480" s="196"/>
      <c r="BP480" s="196"/>
      <c r="BQ480" s="196"/>
      <c r="BR480" s="196"/>
      <c r="BS480" s="196"/>
      <c r="BT480" s="196"/>
      <c r="BU480" s="196"/>
      <c r="BV480" s="196"/>
      <c r="BW480" s="196"/>
      <c r="BX480" s="196"/>
      <c r="BY480" s="196"/>
      <c r="BZ480" s="196"/>
      <c r="CA480" s="196"/>
      <c r="CB480" s="196"/>
      <c r="CC480" s="196"/>
      <c r="CD480" s="196"/>
      <c r="CE480" s="196"/>
      <c r="CF480" s="196"/>
      <c r="CG480" s="196"/>
      <c r="CH480" s="196"/>
      <c r="CI480" s="196"/>
      <c r="CJ480" s="196"/>
      <c r="CK480" s="196"/>
      <c r="CL480" s="196"/>
      <c r="CM480" s="196"/>
    </row>
    <row r="481" spans="2:91" s="117" customFormat="1" ht="25.95" customHeight="1">
      <c r="B481" s="117">
        <v>26</v>
      </c>
      <c r="C481" s="195" t="s">
        <v>703</v>
      </c>
      <c r="D481" s="191">
        <f t="shared" si="12"/>
        <v>60333539.43</v>
      </c>
      <c r="E481" s="191">
        <f t="shared" ref="E481:BP482" si="20">SUMIF($A$4:$A$448,$B481,E$4:E$448)</f>
        <v>4634495.3500000006</v>
      </c>
      <c r="F481" s="191">
        <f t="shared" si="20"/>
        <v>2905960.98</v>
      </c>
      <c r="G481" s="191">
        <f t="shared" si="20"/>
        <v>2554829.31</v>
      </c>
      <c r="H481" s="191">
        <f t="shared" si="20"/>
        <v>2130026.19</v>
      </c>
      <c r="I481" s="191">
        <f t="shared" si="20"/>
        <v>8278757.5800000001</v>
      </c>
      <c r="J481" s="191">
        <f t="shared" si="20"/>
        <v>4076041.46</v>
      </c>
      <c r="K481" s="191">
        <f t="shared" si="20"/>
        <v>7460372.4800000004</v>
      </c>
      <c r="L481" s="191">
        <f t="shared" si="20"/>
        <v>2543698.0499999998</v>
      </c>
      <c r="M481" s="191">
        <f t="shared" si="20"/>
        <v>2366615.25</v>
      </c>
      <c r="N481" s="191">
        <f t="shared" si="20"/>
        <v>17997708.530000001</v>
      </c>
      <c r="O481" s="191">
        <f t="shared" si="20"/>
        <v>2040102.43</v>
      </c>
      <c r="P481" s="191">
        <f t="shared" si="20"/>
        <v>57621506.289999999</v>
      </c>
      <c r="Q481" s="191">
        <f t="shared" si="20"/>
        <v>5477364.7199999997</v>
      </c>
      <c r="R481" s="191">
        <f t="shared" si="20"/>
        <v>5288410.43</v>
      </c>
      <c r="S481" s="191">
        <f t="shared" si="20"/>
        <v>8032885.3700000001</v>
      </c>
      <c r="T481" s="191">
        <f t="shared" si="20"/>
        <v>2811630.56</v>
      </c>
      <c r="U481" s="191">
        <f t="shared" si="20"/>
        <v>4757447.9499999993</v>
      </c>
      <c r="V481" s="191">
        <f t="shared" si="20"/>
        <v>2627227.5699999998</v>
      </c>
      <c r="W481" s="191">
        <f t="shared" si="20"/>
        <v>1045748.72</v>
      </c>
      <c r="X481" s="191">
        <f t="shared" si="20"/>
        <v>123976281.44000001</v>
      </c>
      <c r="Y481" s="191">
        <f t="shared" si="20"/>
        <v>2362455.71</v>
      </c>
      <c r="Z481" s="191">
        <f t="shared" si="20"/>
        <v>6228503.71</v>
      </c>
      <c r="AA481" s="191">
        <f t="shared" si="20"/>
        <v>4504490.96</v>
      </c>
      <c r="AB481" s="191">
        <f t="shared" si="20"/>
        <v>1144990.8</v>
      </c>
      <c r="AC481" s="191">
        <f t="shared" si="20"/>
        <v>2027020.24</v>
      </c>
      <c r="AD481" s="191">
        <f t="shared" si="20"/>
        <v>3035849.06</v>
      </c>
      <c r="AE481" s="191">
        <f t="shared" si="20"/>
        <v>12236859.9</v>
      </c>
      <c r="AF481" s="191">
        <f t="shared" si="20"/>
        <v>2965589.69</v>
      </c>
      <c r="AG481" s="191">
        <f t="shared" si="20"/>
        <v>2630870.34</v>
      </c>
      <c r="AH481" s="191">
        <f t="shared" si="20"/>
        <v>3695459.04</v>
      </c>
      <c r="AI481" s="191">
        <f t="shared" si="20"/>
        <v>6809673.2000000002</v>
      </c>
      <c r="AJ481" s="191">
        <f t="shared" si="20"/>
        <v>3722840.0600000005</v>
      </c>
      <c r="AK481" s="191">
        <f t="shared" si="20"/>
        <v>2551882.7100000004</v>
      </c>
      <c r="AL481" s="191">
        <f t="shared" si="20"/>
        <v>350112727.18000001</v>
      </c>
      <c r="AM481" s="191">
        <f t="shared" si="20"/>
        <v>6157522.4900000002</v>
      </c>
      <c r="AN481" s="191">
        <f t="shared" si="20"/>
        <v>2911172.6399999997</v>
      </c>
      <c r="AO481" s="191">
        <f t="shared" si="20"/>
        <v>10809753.67</v>
      </c>
      <c r="AP481" s="191">
        <f t="shared" si="20"/>
        <v>9426079.1099999994</v>
      </c>
      <c r="AQ481" s="191">
        <f t="shared" si="20"/>
        <v>3239491.9899999998</v>
      </c>
      <c r="AR481" s="191">
        <f t="shared" si="20"/>
        <v>1167203.5900000001</v>
      </c>
      <c r="AS481" s="191">
        <f t="shared" si="20"/>
        <v>40986453.289999999</v>
      </c>
      <c r="AT481" s="191">
        <f t="shared" si="20"/>
        <v>3773671.3200000003</v>
      </c>
      <c r="AU481" s="191">
        <f t="shared" si="20"/>
        <v>9198707.0399999991</v>
      </c>
      <c r="AV481" s="191">
        <f t="shared" si="20"/>
        <v>10107871.700000001</v>
      </c>
      <c r="AW481" s="191">
        <f t="shared" si="20"/>
        <v>3171381.75</v>
      </c>
      <c r="AX481" s="191">
        <f t="shared" si="20"/>
        <v>2355339.4500000002</v>
      </c>
      <c r="AY481" s="191">
        <f t="shared" si="20"/>
        <v>3168555.58</v>
      </c>
      <c r="AZ481" s="191">
        <f t="shared" si="20"/>
        <v>4279770.6500000004</v>
      </c>
      <c r="BA481" s="191">
        <f t="shared" si="20"/>
        <v>3304319.12</v>
      </c>
      <c r="BB481" s="191">
        <f t="shared" si="20"/>
        <v>30116601.509999998</v>
      </c>
      <c r="BC481" s="191">
        <f t="shared" si="20"/>
        <v>3403906.38</v>
      </c>
      <c r="BD481" s="191">
        <f t="shared" si="20"/>
        <v>127229987.44999999</v>
      </c>
      <c r="BE481" s="191">
        <f t="shared" si="20"/>
        <v>8219277.959999999</v>
      </c>
      <c r="BF481" s="191">
        <f t="shared" si="20"/>
        <v>2068620.97</v>
      </c>
      <c r="BG481" s="191">
        <f t="shared" si="20"/>
        <v>3283235.66</v>
      </c>
      <c r="BH481" s="191">
        <f t="shared" si="20"/>
        <v>60975107.359999999</v>
      </c>
      <c r="BI481" s="191">
        <f t="shared" si="20"/>
        <v>2055250.24</v>
      </c>
      <c r="BJ481" s="191">
        <f t="shared" si="20"/>
        <v>1449936.76</v>
      </c>
      <c r="BK481" s="191">
        <f t="shared" si="20"/>
        <v>2945033.48</v>
      </c>
      <c r="BL481" s="191">
        <f t="shared" si="20"/>
        <v>2916795.26</v>
      </c>
      <c r="BM481" s="191">
        <f t="shared" si="20"/>
        <v>69462996.5</v>
      </c>
      <c r="BN481" s="191">
        <f t="shared" si="20"/>
        <v>5975715.4300000006</v>
      </c>
      <c r="BO481" s="191">
        <f t="shared" si="20"/>
        <v>5070508.2</v>
      </c>
      <c r="BP481" s="191">
        <f t="shared" si="20"/>
        <v>8774748.459999999</v>
      </c>
      <c r="BQ481" s="191">
        <f t="shared" ref="BQ481:CM482" si="21">SUMIF($A$4:$A$448,$B481,BQ$4:BQ$448)</f>
        <v>4618709.57</v>
      </c>
      <c r="BR481" s="191">
        <f t="shared" si="21"/>
        <v>3238839.76</v>
      </c>
      <c r="BS481" s="191">
        <f t="shared" si="21"/>
        <v>494216570.80000001</v>
      </c>
      <c r="BT481" s="191">
        <f t="shared" si="21"/>
        <v>3691334.4999999995</v>
      </c>
      <c r="BU481" s="191">
        <f t="shared" si="21"/>
        <v>4197378.1099999994</v>
      </c>
      <c r="BV481" s="191">
        <f t="shared" si="21"/>
        <v>42454295.580000006</v>
      </c>
      <c r="BW481" s="191">
        <f t="shared" si="21"/>
        <v>679219.43</v>
      </c>
      <c r="BX481" s="191">
        <f t="shared" si="21"/>
        <v>3323205.4899999998</v>
      </c>
      <c r="BY481" s="191">
        <f t="shared" si="21"/>
        <v>21810392.09</v>
      </c>
      <c r="BZ481" s="191">
        <f t="shared" si="21"/>
        <v>2360078.4699999997</v>
      </c>
      <c r="CA481" s="191">
        <f t="shared" si="21"/>
        <v>2524222.19</v>
      </c>
      <c r="CB481" s="191">
        <f t="shared" si="21"/>
        <v>3637597.4299999997</v>
      </c>
      <c r="CC481" s="191">
        <f t="shared" si="21"/>
        <v>4009787.2600000002</v>
      </c>
      <c r="CD481" s="191">
        <f t="shared" si="21"/>
        <v>13133894.649999999</v>
      </c>
      <c r="CE481" s="191">
        <f t="shared" si="21"/>
        <v>3299042.37</v>
      </c>
      <c r="CF481" s="191">
        <f t="shared" si="21"/>
        <v>10906332.559999999</v>
      </c>
      <c r="CG481" s="191">
        <f t="shared" si="21"/>
        <v>3414724.71</v>
      </c>
      <c r="CH481" s="191">
        <f t="shared" si="21"/>
        <v>1819618.83</v>
      </c>
      <c r="CI481" s="191">
        <f t="shared" si="21"/>
        <v>1783996.96</v>
      </c>
      <c r="CJ481" s="191">
        <f t="shared" si="21"/>
        <v>2468557.63</v>
      </c>
      <c r="CK481" s="191">
        <f t="shared" si="21"/>
        <v>23439489.370000005</v>
      </c>
      <c r="CL481" s="191">
        <f t="shared" si="21"/>
        <v>1775502.41</v>
      </c>
      <c r="CM481" s="191">
        <f t="shared" si="21"/>
        <v>2433760.7199999997</v>
      </c>
    </row>
    <row r="482" spans="2:91" s="117" customFormat="1" ht="25.95" customHeight="1">
      <c r="B482" s="117">
        <v>27</v>
      </c>
      <c r="C482" s="194" t="s">
        <v>704</v>
      </c>
      <c r="D482" s="191">
        <f t="shared" si="12"/>
        <v>14552637.970000001</v>
      </c>
      <c r="E482" s="191">
        <f t="shared" si="20"/>
        <v>3705452.8</v>
      </c>
      <c r="F482" s="191">
        <f t="shared" si="20"/>
        <v>5778959.2999999998</v>
      </c>
      <c r="G482" s="191">
        <f t="shared" si="20"/>
        <v>5517774.0999999996</v>
      </c>
      <c r="H482" s="191">
        <f t="shared" si="20"/>
        <v>1729738</v>
      </c>
      <c r="I482" s="191">
        <f t="shared" si="20"/>
        <v>4592402.08</v>
      </c>
      <c r="J482" s="191">
        <f t="shared" si="20"/>
        <v>5492090.5</v>
      </c>
      <c r="K482" s="191">
        <f t="shared" si="20"/>
        <v>7496156.75</v>
      </c>
      <c r="L482" s="191">
        <f t="shared" si="20"/>
        <v>4389557</v>
      </c>
      <c r="M482" s="191">
        <f t="shared" si="20"/>
        <v>7936654.0499999998</v>
      </c>
      <c r="N482" s="191">
        <f t="shared" si="20"/>
        <v>12406913.5</v>
      </c>
      <c r="O482" s="191">
        <f t="shared" si="20"/>
        <v>2135938.4</v>
      </c>
      <c r="P482" s="191">
        <f t="shared" si="20"/>
        <v>22550210.43</v>
      </c>
      <c r="Q482" s="191">
        <f t="shared" si="20"/>
        <v>3261935.85</v>
      </c>
      <c r="R482" s="191">
        <f t="shared" si="20"/>
        <v>4273673</v>
      </c>
      <c r="S482" s="191">
        <f t="shared" si="20"/>
        <v>1176927.29</v>
      </c>
      <c r="T482" s="191">
        <f t="shared" si="20"/>
        <v>4545183.6900000004</v>
      </c>
      <c r="U482" s="191">
        <f t="shared" si="20"/>
        <v>3477309.75</v>
      </c>
      <c r="V482" s="191">
        <f t="shared" si="20"/>
        <v>3134571</v>
      </c>
      <c r="W482" s="191">
        <f t="shared" si="20"/>
        <v>2022888.87</v>
      </c>
      <c r="X482" s="191">
        <f t="shared" si="20"/>
        <v>2989653</v>
      </c>
      <c r="Y482" s="191">
        <f t="shared" si="20"/>
        <v>3085192.2</v>
      </c>
      <c r="Z482" s="191">
        <f t="shared" si="20"/>
        <v>6265430.0999999996</v>
      </c>
      <c r="AA482" s="191">
        <f t="shared" si="20"/>
        <v>4417985.3</v>
      </c>
      <c r="AB482" s="191">
        <f t="shared" si="20"/>
        <v>2883233.3</v>
      </c>
      <c r="AC482" s="191">
        <f t="shared" si="20"/>
        <v>2087649.88</v>
      </c>
      <c r="AD482" s="191">
        <f t="shared" si="20"/>
        <v>3147435.47</v>
      </c>
      <c r="AE482" s="191">
        <f t="shared" si="20"/>
        <v>13439397.6</v>
      </c>
      <c r="AF482" s="191">
        <f t="shared" si="20"/>
        <v>2620910</v>
      </c>
      <c r="AG482" s="191">
        <f t="shared" si="20"/>
        <v>3002858.81</v>
      </c>
      <c r="AH482" s="191">
        <f t="shared" si="20"/>
        <v>7205411</v>
      </c>
      <c r="AI482" s="191">
        <f t="shared" si="20"/>
        <v>3263830.3</v>
      </c>
      <c r="AJ482" s="191">
        <f t="shared" si="20"/>
        <v>3614294.6</v>
      </c>
      <c r="AK482" s="191">
        <f t="shared" si="20"/>
        <v>4948534.7</v>
      </c>
      <c r="AL482" s="191">
        <f t="shared" si="20"/>
        <v>21261586.09</v>
      </c>
      <c r="AM482" s="191">
        <f t="shared" si="20"/>
        <v>2996327.5</v>
      </c>
      <c r="AN482" s="191">
        <f t="shared" si="20"/>
        <v>3131590</v>
      </c>
      <c r="AO482" s="191">
        <f t="shared" si="20"/>
        <v>6114300</v>
      </c>
      <c r="AP482" s="191">
        <f t="shared" si="20"/>
        <v>8670919.8699999992</v>
      </c>
      <c r="AQ482" s="191">
        <f t="shared" si="20"/>
        <v>3606295.44</v>
      </c>
      <c r="AR482" s="191">
        <f t="shared" si="20"/>
        <v>1515790.5</v>
      </c>
      <c r="AS482" s="191">
        <f t="shared" si="20"/>
        <v>21444983.449999999</v>
      </c>
      <c r="AT482" s="191">
        <f t="shared" si="20"/>
        <v>4818456.0999999996</v>
      </c>
      <c r="AU482" s="191">
        <f t="shared" si="20"/>
        <v>6120859</v>
      </c>
      <c r="AV482" s="191">
        <f t="shared" si="20"/>
        <v>7905631.75</v>
      </c>
      <c r="AW482" s="191">
        <f t="shared" si="20"/>
        <v>3825130</v>
      </c>
      <c r="AX482" s="191">
        <f t="shared" si="20"/>
        <v>2254428.19</v>
      </c>
      <c r="AY482" s="191">
        <f t="shared" si="20"/>
        <v>4791651.55</v>
      </c>
      <c r="AZ482" s="191">
        <f t="shared" si="20"/>
        <v>4035166.45</v>
      </c>
      <c r="BA482" s="191">
        <f t="shared" si="20"/>
        <v>3136282.05</v>
      </c>
      <c r="BB482" s="191">
        <f t="shared" si="20"/>
        <v>14156388.029999999</v>
      </c>
      <c r="BC482" s="191">
        <f t="shared" si="20"/>
        <v>2833321.5</v>
      </c>
      <c r="BD482" s="191">
        <f t="shared" si="20"/>
        <v>7360897.9800000004</v>
      </c>
      <c r="BE482" s="191">
        <f t="shared" si="20"/>
        <v>9131554.6099999994</v>
      </c>
      <c r="BF482" s="191">
        <f t="shared" si="20"/>
        <v>3431721</v>
      </c>
      <c r="BG482" s="191">
        <f t="shared" si="20"/>
        <v>3951311.71</v>
      </c>
      <c r="BH482" s="191">
        <f t="shared" si="20"/>
        <v>6460353.0199999996</v>
      </c>
      <c r="BI482" s="191">
        <f t="shared" si="20"/>
        <v>2579247.5699999998</v>
      </c>
      <c r="BJ482" s="191">
        <f t="shared" si="20"/>
        <v>1839941.34</v>
      </c>
      <c r="BK482" s="191">
        <f t="shared" si="20"/>
        <v>2952358.75</v>
      </c>
      <c r="BL482" s="191">
        <f t="shared" si="20"/>
        <v>3059779.65</v>
      </c>
      <c r="BM482" s="191">
        <f t="shared" si="20"/>
        <v>13058747.189999999</v>
      </c>
      <c r="BN482" s="191">
        <f t="shared" si="20"/>
        <v>4723764.9000000004</v>
      </c>
      <c r="BO482" s="191">
        <f t="shared" si="20"/>
        <v>4859482.1100000003</v>
      </c>
      <c r="BP482" s="191">
        <f t="shared" si="20"/>
        <v>8621502.1999999993</v>
      </c>
      <c r="BQ482" s="191">
        <f t="shared" si="21"/>
        <v>5433606.1600000001</v>
      </c>
      <c r="BR482" s="191">
        <f t="shared" si="21"/>
        <v>6588725.7599999998</v>
      </c>
      <c r="BS482" s="191">
        <f t="shared" si="21"/>
        <v>13915621.59</v>
      </c>
      <c r="BT482" s="191">
        <f t="shared" si="21"/>
        <v>4443285</v>
      </c>
      <c r="BU482" s="191">
        <f t="shared" si="21"/>
        <v>4155467.26</v>
      </c>
      <c r="BV482" s="191">
        <f t="shared" si="21"/>
        <v>9094688.4900000002</v>
      </c>
      <c r="BW482" s="191">
        <f t="shared" si="21"/>
        <v>13101.5</v>
      </c>
      <c r="BX482" s="191">
        <f t="shared" si="21"/>
        <v>4019095.83</v>
      </c>
      <c r="BY482" s="191">
        <f t="shared" si="21"/>
        <v>11111684.800000001</v>
      </c>
      <c r="BZ482" s="191">
        <f t="shared" si="21"/>
        <v>2084286.2</v>
      </c>
      <c r="CA482" s="191">
        <f t="shared" si="21"/>
        <v>4129049</v>
      </c>
      <c r="CB482" s="191">
        <f t="shared" si="21"/>
        <v>4702423.67</v>
      </c>
      <c r="CC482" s="191">
        <f t="shared" si="21"/>
        <v>6506072</v>
      </c>
      <c r="CD482" s="191">
        <f t="shared" si="21"/>
        <v>8442991.5</v>
      </c>
      <c r="CE482" s="191">
        <f t="shared" si="21"/>
        <v>4792183.71</v>
      </c>
      <c r="CF482" s="191">
        <f t="shared" si="21"/>
        <v>5746155.4699999997</v>
      </c>
      <c r="CG482" s="191">
        <f t="shared" si="21"/>
        <v>937010</v>
      </c>
      <c r="CH482" s="191">
        <f t="shared" si="21"/>
        <v>2522804.25</v>
      </c>
      <c r="CI482" s="191">
        <f t="shared" si="21"/>
        <v>3535835</v>
      </c>
      <c r="CJ482" s="191">
        <f t="shared" si="21"/>
        <v>2587055.6</v>
      </c>
      <c r="CK482" s="191">
        <f t="shared" si="21"/>
        <v>20138270.190000001</v>
      </c>
      <c r="CL482" s="191">
        <f t="shared" si="21"/>
        <v>2153006</v>
      </c>
      <c r="CM482" s="191">
        <f t="shared" si="21"/>
        <v>2728891</v>
      </c>
    </row>
    <row r="483" spans="2:91" s="197" customFormat="1" ht="25.95" customHeight="1">
      <c r="C483" s="198" t="s">
        <v>705</v>
      </c>
      <c r="D483" s="196">
        <f>+D480+D481+D482</f>
        <v>74886177.400000006</v>
      </c>
      <c r="E483" s="196">
        <f t="shared" ref="E483:BP483" si="22">+E480+E481+E482</f>
        <v>8339948.1500000004</v>
      </c>
      <c r="F483" s="196">
        <f t="shared" si="22"/>
        <v>8684920.2799999993</v>
      </c>
      <c r="G483" s="196">
        <f t="shared" si="22"/>
        <v>8072603.4100000001</v>
      </c>
      <c r="H483" s="196">
        <f t="shared" si="22"/>
        <v>3859764.19</v>
      </c>
      <c r="I483" s="196">
        <f t="shared" si="22"/>
        <v>12871159.66</v>
      </c>
      <c r="J483" s="196">
        <f t="shared" si="22"/>
        <v>9568131.9600000009</v>
      </c>
      <c r="K483" s="196">
        <f t="shared" si="22"/>
        <v>14956529.23</v>
      </c>
      <c r="L483" s="196">
        <f t="shared" si="22"/>
        <v>6933255.0499999998</v>
      </c>
      <c r="M483" s="196">
        <f t="shared" si="22"/>
        <v>10303269.300000001</v>
      </c>
      <c r="N483" s="196">
        <f t="shared" si="22"/>
        <v>30404622.030000001</v>
      </c>
      <c r="O483" s="196">
        <f t="shared" si="22"/>
        <v>4176040.83</v>
      </c>
      <c r="P483" s="196">
        <f t="shared" si="22"/>
        <v>80171716.719999999</v>
      </c>
      <c r="Q483" s="196">
        <f t="shared" si="22"/>
        <v>8739300.5700000003</v>
      </c>
      <c r="R483" s="196">
        <f t="shared" si="22"/>
        <v>9562083.4299999997</v>
      </c>
      <c r="S483" s="196">
        <f t="shared" si="22"/>
        <v>9209812.6600000001</v>
      </c>
      <c r="T483" s="196">
        <f t="shared" si="22"/>
        <v>7356814.25</v>
      </c>
      <c r="U483" s="196">
        <f t="shared" si="22"/>
        <v>8234757.6999999993</v>
      </c>
      <c r="V483" s="196">
        <f t="shared" si="22"/>
        <v>5761798.5700000003</v>
      </c>
      <c r="W483" s="196">
        <f t="shared" si="22"/>
        <v>3068637.59</v>
      </c>
      <c r="X483" s="196">
        <f t="shared" si="22"/>
        <v>126965934.44000001</v>
      </c>
      <c r="Y483" s="196">
        <f t="shared" si="22"/>
        <v>5447647.9100000001</v>
      </c>
      <c r="Z483" s="196">
        <f t="shared" si="22"/>
        <v>12493933.809999999</v>
      </c>
      <c r="AA483" s="196">
        <f t="shared" si="22"/>
        <v>8922476.2599999998</v>
      </c>
      <c r="AB483" s="196">
        <f t="shared" si="22"/>
        <v>4028224.0999999996</v>
      </c>
      <c r="AC483" s="196">
        <f t="shared" si="22"/>
        <v>4114670.12</v>
      </c>
      <c r="AD483" s="196">
        <f t="shared" si="22"/>
        <v>6183284.5300000003</v>
      </c>
      <c r="AE483" s="196">
        <f t="shared" si="22"/>
        <v>25676257.5</v>
      </c>
      <c r="AF483" s="196">
        <f t="shared" si="22"/>
        <v>5586499.6899999995</v>
      </c>
      <c r="AG483" s="196">
        <f t="shared" si="22"/>
        <v>5633729.1500000004</v>
      </c>
      <c r="AH483" s="196">
        <f t="shared" si="22"/>
        <v>10900870.039999999</v>
      </c>
      <c r="AI483" s="196">
        <f t="shared" si="22"/>
        <v>10073503.5</v>
      </c>
      <c r="AJ483" s="196">
        <f t="shared" si="22"/>
        <v>7337134.6600000001</v>
      </c>
      <c r="AK483" s="196">
        <f t="shared" si="22"/>
        <v>7500417.4100000001</v>
      </c>
      <c r="AL483" s="196">
        <f t="shared" si="22"/>
        <v>371374313.26999998</v>
      </c>
      <c r="AM483" s="196">
        <f t="shared" si="22"/>
        <v>9153849.9900000002</v>
      </c>
      <c r="AN483" s="196">
        <f t="shared" si="22"/>
        <v>6042762.6399999997</v>
      </c>
      <c r="AO483" s="196">
        <f t="shared" si="22"/>
        <v>16924053.670000002</v>
      </c>
      <c r="AP483" s="196">
        <f t="shared" si="22"/>
        <v>18096998.979999997</v>
      </c>
      <c r="AQ483" s="196">
        <f t="shared" si="22"/>
        <v>6845787.4299999997</v>
      </c>
      <c r="AR483" s="196">
        <f t="shared" si="22"/>
        <v>2682994.09</v>
      </c>
      <c r="AS483" s="196">
        <f t="shared" si="22"/>
        <v>62431436.739999995</v>
      </c>
      <c r="AT483" s="196">
        <f t="shared" si="22"/>
        <v>8592127.4199999999</v>
      </c>
      <c r="AU483" s="196">
        <f t="shared" si="22"/>
        <v>15319566.039999999</v>
      </c>
      <c r="AV483" s="196">
        <f t="shared" si="22"/>
        <v>18013503.450000003</v>
      </c>
      <c r="AW483" s="196">
        <f t="shared" si="22"/>
        <v>6996511.75</v>
      </c>
      <c r="AX483" s="196">
        <f t="shared" si="22"/>
        <v>4609767.6400000006</v>
      </c>
      <c r="AY483" s="196">
        <f t="shared" si="22"/>
        <v>7960207.1299999999</v>
      </c>
      <c r="AZ483" s="196">
        <f t="shared" si="22"/>
        <v>8314937.1000000006</v>
      </c>
      <c r="BA483" s="196">
        <f t="shared" si="22"/>
        <v>6440601.1699999999</v>
      </c>
      <c r="BB483" s="196">
        <f t="shared" si="22"/>
        <v>44272989.539999999</v>
      </c>
      <c r="BC483" s="196">
        <f t="shared" si="22"/>
        <v>6237227.8799999999</v>
      </c>
      <c r="BD483" s="196">
        <f t="shared" si="22"/>
        <v>134590885.42999998</v>
      </c>
      <c r="BE483" s="196">
        <f t="shared" si="22"/>
        <v>17350832.57</v>
      </c>
      <c r="BF483" s="196">
        <f t="shared" si="22"/>
        <v>5500341.9699999997</v>
      </c>
      <c r="BG483" s="196">
        <f t="shared" si="22"/>
        <v>7234547.3700000001</v>
      </c>
      <c r="BH483" s="196">
        <f t="shared" si="22"/>
        <v>67435460.379999995</v>
      </c>
      <c r="BI483" s="196">
        <f t="shared" si="22"/>
        <v>4634497.8099999996</v>
      </c>
      <c r="BJ483" s="196">
        <f t="shared" si="22"/>
        <v>3289878.1</v>
      </c>
      <c r="BK483" s="196">
        <f t="shared" si="22"/>
        <v>5897392.2300000004</v>
      </c>
      <c r="BL483" s="196">
        <f t="shared" si="22"/>
        <v>5976574.9100000001</v>
      </c>
      <c r="BM483" s="196">
        <f t="shared" si="22"/>
        <v>82521743.689999998</v>
      </c>
      <c r="BN483" s="196">
        <f t="shared" si="22"/>
        <v>10699480.330000002</v>
      </c>
      <c r="BO483" s="196">
        <f t="shared" si="22"/>
        <v>9929990.3100000005</v>
      </c>
      <c r="BP483" s="196">
        <f t="shared" si="22"/>
        <v>17396250.659999996</v>
      </c>
      <c r="BQ483" s="196">
        <f t="shared" ref="BQ483:CM483" si="23">+BQ480+BQ481+BQ482</f>
        <v>10052315.73</v>
      </c>
      <c r="BR483" s="196">
        <f t="shared" si="23"/>
        <v>9827565.5199999996</v>
      </c>
      <c r="BS483" s="196">
        <f t="shared" si="23"/>
        <v>508132192.38999999</v>
      </c>
      <c r="BT483" s="196">
        <f t="shared" si="23"/>
        <v>8134619.5</v>
      </c>
      <c r="BU483" s="196">
        <f t="shared" si="23"/>
        <v>8352845.3699999992</v>
      </c>
      <c r="BV483" s="196">
        <f t="shared" si="23"/>
        <v>51548984.070000008</v>
      </c>
      <c r="BW483" s="196">
        <f t="shared" si="23"/>
        <v>692320.93</v>
      </c>
      <c r="BX483" s="196">
        <f t="shared" si="23"/>
        <v>7342301.3200000003</v>
      </c>
      <c r="BY483" s="196">
        <f t="shared" si="23"/>
        <v>32922076.890000001</v>
      </c>
      <c r="BZ483" s="196">
        <f t="shared" si="23"/>
        <v>4444364.67</v>
      </c>
      <c r="CA483" s="196">
        <f t="shared" si="23"/>
        <v>6653271.1899999995</v>
      </c>
      <c r="CB483" s="196">
        <f t="shared" si="23"/>
        <v>8340021.0999999996</v>
      </c>
      <c r="CC483" s="196">
        <f t="shared" si="23"/>
        <v>10515859.26</v>
      </c>
      <c r="CD483" s="196">
        <f t="shared" si="23"/>
        <v>21576886.149999999</v>
      </c>
      <c r="CE483" s="196">
        <f t="shared" si="23"/>
        <v>8091226.0800000001</v>
      </c>
      <c r="CF483" s="196">
        <f t="shared" si="23"/>
        <v>16652488.029999997</v>
      </c>
      <c r="CG483" s="196">
        <f t="shared" si="23"/>
        <v>4351734.71</v>
      </c>
      <c r="CH483" s="196">
        <f t="shared" si="23"/>
        <v>4342423.08</v>
      </c>
      <c r="CI483" s="196">
        <f t="shared" si="23"/>
        <v>5319831.96</v>
      </c>
      <c r="CJ483" s="196">
        <f t="shared" si="23"/>
        <v>5055613.2300000004</v>
      </c>
      <c r="CK483" s="196">
        <f t="shared" si="23"/>
        <v>43577759.560000002</v>
      </c>
      <c r="CL483" s="196">
        <f t="shared" si="23"/>
        <v>3928508.41</v>
      </c>
      <c r="CM483" s="196">
        <f t="shared" si="23"/>
        <v>5162651.72</v>
      </c>
    </row>
    <row r="484" spans="2:91" s="117" customFormat="1" ht="25.95" customHeight="1">
      <c r="B484" s="117">
        <v>28</v>
      </c>
      <c r="C484" s="194" t="s">
        <v>706</v>
      </c>
      <c r="D484" s="191">
        <f t="shared" si="12"/>
        <v>23034350.329999998</v>
      </c>
      <c r="E484" s="191">
        <f t="shared" ref="E484:BP487" si="24">SUMIF($A$4:$A$448,$B484,E$4:E$448)</f>
        <v>3894089.23</v>
      </c>
      <c r="F484" s="191">
        <f t="shared" si="24"/>
        <v>4300578.93</v>
      </c>
      <c r="G484" s="191">
        <f t="shared" si="24"/>
        <v>4025814.65</v>
      </c>
      <c r="H484" s="191">
        <f t="shared" si="24"/>
        <v>2505601.75</v>
      </c>
      <c r="I484" s="191">
        <f t="shared" si="24"/>
        <v>3131301.9299999997</v>
      </c>
      <c r="J484" s="191">
        <f t="shared" si="24"/>
        <v>5063708.3</v>
      </c>
      <c r="K484" s="191">
        <f t="shared" si="24"/>
        <v>6812270.3599999994</v>
      </c>
      <c r="L484" s="191">
        <f t="shared" si="24"/>
        <v>5209339.290000001</v>
      </c>
      <c r="M484" s="191">
        <f t="shared" si="24"/>
        <v>5434048.8300000001</v>
      </c>
      <c r="N484" s="191">
        <f t="shared" si="24"/>
        <v>10989115.6</v>
      </c>
      <c r="O484" s="191">
        <f t="shared" si="24"/>
        <v>1101308.8899999999</v>
      </c>
      <c r="P484" s="191">
        <f t="shared" si="24"/>
        <v>20058006.420000002</v>
      </c>
      <c r="Q484" s="191">
        <f t="shared" si="24"/>
        <v>4284234.4800000004</v>
      </c>
      <c r="R484" s="191">
        <f t="shared" si="24"/>
        <v>4802922.7300000004</v>
      </c>
      <c r="S484" s="191">
        <f t="shared" si="24"/>
        <v>7512979.9099999992</v>
      </c>
      <c r="T484" s="191">
        <f t="shared" si="24"/>
        <v>4026711.0700000003</v>
      </c>
      <c r="U484" s="191">
        <f t="shared" si="24"/>
        <v>3810152.83</v>
      </c>
      <c r="V484" s="191">
        <f t="shared" si="24"/>
        <v>3486158.5200000005</v>
      </c>
      <c r="W484" s="191">
        <f t="shared" si="24"/>
        <v>1244912.1000000001</v>
      </c>
      <c r="X484" s="191">
        <f t="shared" si="24"/>
        <v>36607724.710000001</v>
      </c>
      <c r="Y484" s="191">
        <f t="shared" si="24"/>
        <v>2672792.91</v>
      </c>
      <c r="Z484" s="191">
        <f t="shared" si="24"/>
        <v>5878803.6199999992</v>
      </c>
      <c r="AA484" s="191">
        <f t="shared" si="24"/>
        <v>5112227.8100000005</v>
      </c>
      <c r="AB484" s="191">
        <f t="shared" si="24"/>
        <v>1849416.9</v>
      </c>
      <c r="AC484" s="191">
        <f t="shared" si="24"/>
        <v>2790690.58</v>
      </c>
      <c r="AD484" s="191">
        <f t="shared" si="24"/>
        <v>3458218.3000000003</v>
      </c>
      <c r="AE484" s="191">
        <f t="shared" si="24"/>
        <v>12040607.449999999</v>
      </c>
      <c r="AF484" s="191">
        <f t="shared" si="24"/>
        <v>4120441.81</v>
      </c>
      <c r="AG484" s="191">
        <f t="shared" si="24"/>
        <v>3851575.66</v>
      </c>
      <c r="AH484" s="191">
        <f t="shared" si="24"/>
        <v>5712441.3599999994</v>
      </c>
      <c r="AI484" s="191">
        <f t="shared" si="24"/>
        <v>4900200.22</v>
      </c>
      <c r="AJ484" s="191">
        <f t="shared" si="24"/>
        <v>3049684.5</v>
      </c>
      <c r="AK484" s="191">
        <f t="shared" si="24"/>
        <v>4666762.25</v>
      </c>
      <c r="AL484" s="191">
        <f t="shared" si="24"/>
        <v>49030526.390000001</v>
      </c>
      <c r="AM484" s="191">
        <f t="shared" si="24"/>
        <v>7477917.6400000006</v>
      </c>
      <c r="AN484" s="191">
        <f t="shared" si="24"/>
        <v>2972393.1</v>
      </c>
      <c r="AO484" s="191">
        <f t="shared" si="24"/>
        <v>6320431.46</v>
      </c>
      <c r="AP484" s="191">
        <f t="shared" si="24"/>
        <v>6780035.0499999998</v>
      </c>
      <c r="AQ484" s="191">
        <f t="shared" si="24"/>
        <v>5293190.88</v>
      </c>
      <c r="AR484" s="191">
        <f t="shared" si="24"/>
        <v>1620187.88</v>
      </c>
      <c r="AS484" s="191">
        <f t="shared" si="24"/>
        <v>17834784.190000001</v>
      </c>
      <c r="AT484" s="191">
        <f t="shared" si="24"/>
        <v>4043941.2199999997</v>
      </c>
      <c r="AU484" s="191">
        <f t="shared" si="24"/>
        <v>11625769</v>
      </c>
      <c r="AV484" s="191">
        <f t="shared" si="24"/>
        <v>8079104.9800000004</v>
      </c>
      <c r="AW484" s="191">
        <f t="shared" si="24"/>
        <v>3848970.58</v>
      </c>
      <c r="AX484" s="191">
        <f t="shared" si="24"/>
        <v>2430824.75</v>
      </c>
      <c r="AY484" s="191">
        <f t="shared" si="24"/>
        <v>3784456.22</v>
      </c>
      <c r="AZ484" s="191">
        <f t="shared" si="24"/>
        <v>4103214.44</v>
      </c>
      <c r="BA484" s="191">
        <f t="shared" si="24"/>
        <v>3963361.1399999997</v>
      </c>
      <c r="BB484" s="191">
        <f t="shared" si="24"/>
        <v>12925986.640000001</v>
      </c>
      <c r="BC484" s="191">
        <f t="shared" si="24"/>
        <v>4529891.6300000008</v>
      </c>
      <c r="BD484" s="191">
        <f t="shared" si="24"/>
        <v>20737830.439999998</v>
      </c>
      <c r="BE484" s="191">
        <f t="shared" si="24"/>
        <v>4438588.75</v>
      </c>
      <c r="BF484" s="191">
        <f t="shared" si="24"/>
        <v>1653108.04</v>
      </c>
      <c r="BG484" s="191">
        <f t="shared" si="24"/>
        <v>3638220.78</v>
      </c>
      <c r="BH484" s="191">
        <f t="shared" si="24"/>
        <v>13981890.449999999</v>
      </c>
      <c r="BI484" s="191">
        <f t="shared" si="24"/>
        <v>2071280.78</v>
      </c>
      <c r="BJ484" s="191">
        <f t="shared" si="24"/>
        <v>1690706.51</v>
      </c>
      <c r="BK484" s="191">
        <f t="shared" si="24"/>
        <v>2824186.95</v>
      </c>
      <c r="BL484" s="191">
        <f t="shared" si="24"/>
        <v>2283795.21</v>
      </c>
      <c r="BM484" s="191">
        <f t="shared" si="24"/>
        <v>21761403.16</v>
      </c>
      <c r="BN484" s="191">
        <f t="shared" si="24"/>
        <v>5700465.3899999997</v>
      </c>
      <c r="BO484" s="191">
        <f t="shared" si="24"/>
        <v>4130041.2700000005</v>
      </c>
      <c r="BP484" s="191">
        <f t="shared" si="24"/>
        <v>5678625.3799999999</v>
      </c>
      <c r="BQ484" s="191">
        <f t="shared" ref="BQ484:CM486" si="25">SUMIF($A$4:$A$448,$B484,BQ$4:BQ$448)</f>
        <v>7138242.6799999997</v>
      </c>
      <c r="BR484" s="191">
        <f t="shared" si="25"/>
        <v>3460700.29</v>
      </c>
      <c r="BS484" s="191">
        <f t="shared" si="25"/>
        <v>88493497.719999999</v>
      </c>
      <c r="BT484" s="191">
        <f t="shared" si="25"/>
        <v>5039876.8000000007</v>
      </c>
      <c r="BU484" s="191">
        <f t="shared" si="25"/>
        <v>4882852.62</v>
      </c>
      <c r="BV484" s="191">
        <f t="shared" si="25"/>
        <v>12407554.720000001</v>
      </c>
      <c r="BW484" s="191">
        <f t="shared" si="25"/>
        <v>3334367.9000000004</v>
      </c>
      <c r="BX484" s="191">
        <f t="shared" si="25"/>
        <v>3315499.58</v>
      </c>
      <c r="BY484" s="191">
        <f t="shared" si="25"/>
        <v>10454158.470000001</v>
      </c>
      <c r="BZ484" s="191">
        <f t="shared" si="25"/>
        <v>3042135.79</v>
      </c>
      <c r="CA484" s="191">
        <f t="shared" si="25"/>
        <v>2228131.62</v>
      </c>
      <c r="CB484" s="191">
        <f t="shared" si="25"/>
        <v>3225823.73</v>
      </c>
      <c r="CC484" s="191">
        <f t="shared" si="25"/>
        <v>10843779.640000001</v>
      </c>
      <c r="CD484" s="191">
        <f t="shared" si="25"/>
        <v>6624549.7599999998</v>
      </c>
      <c r="CE484" s="191">
        <f t="shared" si="25"/>
        <v>5145705.04</v>
      </c>
      <c r="CF484" s="191">
        <f t="shared" si="25"/>
        <v>7671260.8499999996</v>
      </c>
      <c r="CG484" s="191">
        <f t="shared" si="25"/>
        <v>1885463.3800000001</v>
      </c>
      <c r="CH484" s="191">
        <f t="shared" si="25"/>
        <v>2131342.6</v>
      </c>
      <c r="CI484" s="191">
        <f t="shared" si="25"/>
        <v>4181015.91</v>
      </c>
      <c r="CJ484" s="191">
        <f t="shared" si="25"/>
        <v>2790530.5400000005</v>
      </c>
      <c r="CK484" s="191">
        <f t="shared" si="25"/>
        <v>10947627.58</v>
      </c>
      <c r="CL484" s="191">
        <f t="shared" si="25"/>
        <v>1041197.09</v>
      </c>
      <c r="CM484" s="191">
        <f t="shared" si="25"/>
        <v>1283714.8999999999</v>
      </c>
    </row>
    <row r="485" spans="2:91" s="117" customFormat="1" ht="25.95" customHeight="1">
      <c r="B485" s="117">
        <v>29</v>
      </c>
      <c r="C485" s="195" t="s">
        <v>707</v>
      </c>
      <c r="D485" s="191">
        <f t="shared" si="12"/>
        <v>16959951.869999997</v>
      </c>
      <c r="E485" s="191">
        <f t="shared" si="24"/>
        <v>3436442.6</v>
      </c>
      <c r="F485" s="191">
        <f t="shared" si="24"/>
        <v>4796169.8499999996</v>
      </c>
      <c r="G485" s="191">
        <f t="shared" si="24"/>
        <v>3938084.95</v>
      </c>
      <c r="H485" s="191">
        <f t="shared" si="24"/>
        <v>1805486.88</v>
      </c>
      <c r="I485" s="191">
        <f t="shared" si="24"/>
        <v>2794603.05</v>
      </c>
      <c r="J485" s="191">
        <f t="shared" si="24"/>
        <v>4502501.3899999997</v>
      </c>
      <c r="K485" s="191">
        <f t="shared" si="24"/>
        <v>28653821.459999997</v>
      </c>
      <c r="L485" s="191">
        <f t="shared" si="24"/>
        <v>8011704.5600000005</v>
      </c>
      <c r="M485" s="191">
        <f t="shared" si="24"/>
        <v>4046641.9800000004</v>
      </c>
      <c r="N485" s="191">
        <f t="shared" si="24"/>
        <v>4641776.22</v>
      </c>
      <c r="O485" s="191">
        <f t="shared" si="24"/>
        <v>1151829.8700000001</v>
      </c>
      <c r="P485" s="191">
        <f t="shared" si="24"/>
        <v>40400660.370000005</v>
      </c>
      <c r="Q485" s="191">
        <f t="shared" si="24"/>
        <v>3754697.87</v>
      </c>
      <c r="R485" s="191">
        <f t="shared" si="24"/>
        <v>13534459.939999999</v>
      </c>
      <c r="S485" s="191">
        <f t="shared" si="24"/>
        <v>8471114.5899999999</v>
      </c>
      <c r="T485" s="191">
        <f t="shared" si="24"/>
        <v>4488236.9000000004</v>
      </c>
      <c r="U485" s="191">
        <f t="shared" si="24"/>
        <v>4984914.9000000004</v>
      </c>
      <c r="V485" s="191">
        <f t="shared" si="24"/>
        <v>1858628.77</v>
      </c>
      <c r="W485" s="191">
        <f t="shared" si="24"/>
        <v>1122856.17</v>
      </c>
      <c r="X485" s="191">
        <f t="shared" si="24"/>
        <v>33353446.849999998</v>
      </c>
      <c r="Y485" s="191">
        <f t="shared" si="24"/>
        <v>2423015.38</v>
      </c>
      <c r="Z485" s="191">
        <f t="shared" si="24"/>
        <v>3214813.25</v>
      </c>
      <c r="AA485" s="191">
        <f t="shared" si="24"/>
        <v>6375767.9299999997</v>
      </c>
      <c r="AB485" s="191">
        <f t="shared" si="24"/>
        <v>990315.83</v>
      </c>
      <c r="AC485" s="191">
        <f t="shared" si="24"/>
        <v>2568233.29</v>
      </c>
      <c r="AD485" s="191">
        <f t="shared" si="24"/>
        <v>1955062.9900000002</v>
      </c>
      <c r="AE485" s="191">
        <f t="shared" si="24"/>
        <v>9733896.1300000008</v>
      </c>
      <c r="AF485" s="191">
        <f t="shared" si="24"/>
        <v>1436053.42</v>
      </c>
      <c r="AG485" s="191">
        <f t="shared" si="24"/>
        <v>2008536.13</v>
      </c>
      <c r="AH485" s="191">
        <f t="shared" si="24"/>
        <v>2365231.6500000004</v>
      </c>
      <c r="AI485" s="191">
        <f t="shared" si="24"/>
        <v>8991181.1699999999</v>
      </c>
      <c r="AJ485" s="191">
        <f t="shared" si="24"/>
        <v>3981337.87</v>
      </c>
      <c r="AK485" s="191">
        <f t="shared" si="24"/>
        <v>3219981.35</v>
      </c>
      <c r="AL485" s="191">
        <f t="shared" si="24"/>
        <v>132832564.33</v>
      </c>
      <c r="AM485" s="191">
        <f t="shared" si="24"/>
        <v>2749064.75</v>
      </c>
      <c r="AN485" s="191">
        <f t="shared" si="24"/>
        <v>3789373.23</v>
      </c>
      <c r="AO485" s="191">
        <f t="shared" si="24"/>
        <v>22111882.77</v>
      </c>
      <c r="AP485" s="191">
        <f t="shared" si="24"/>
        <v>4848935.2299999995</v>
      </c>
      <c r="AQ485" s="191">
        <f t="shared" si="24"/>
        <v>4041084.34</v>
      </c>
      <c r="AR485" s="191">
        <f t="shared" si="24"/>
        <v>1835497.8800000001</v>
      </c>
      <c r="AS485" s="191">
        <f t="shared" si="24"/>
        <v>47437033.460000001</v>
      </c>
      <c r="AT485" s="191">
        <f t="shared" si="24"/>
        <v>5311601.2300000004</v>
      </c>
      <c r="AU485" s="191">
        <f t="shared" si="24"/>
        <v>11057268.239999998</v>
      </c>
      <c r="AV485" s="191">
        <f t="shared" si="24"/>
        <v>10602287.16</v>
      </c>
      <c r="AW485" s="191">
        <f t="shared" si="24"/>
        <v>3127794.34</v>
      </c>
      <c r="AX485" s="191">
        <f t="shared" si="24"/>
        <v>656350.08000000007</v>
      </c>
      <c r="AY485" s="191">
        <f t="shared" si="24"/>
        <v>9395052.9900000002</v>
      </c>
      <c r="AZ485" s="191">
        <f t="shared" si="24"/>
        <v>4029864.57</v>
      </c>
      <c r="BA485" s="191">
        <f t="shared" si="24"/>
        <v>3479123.9800000004</v>
      </c>
      <c r="BB485" s="191">
        <f t="shared" si="24"/>
        <v>34465116.840000004</v>
      </c>
      <c r="BC485" s="191">
        <f t="shared" si="24"/>
        <v>3994776.06</v>
      </c>
      <c r="BD485" s="191">
        <f t="shared" si="24"/>
        <v>34238312</v>
      </c>
      <c r="BE485" s="191">
        <f t="shared" si="24"/>
        <v>10297115.859999999</v>
      </c>
      <c r="BF485" s="191">
        <f t="shared" si="24"/>
        <v>3649873.38</v>
      </c>
      <c r="BG485" s="191">
        <f t="shared" si="24"/>
        <v>2318691.41</v>
      </c>
      <c r="BH485" s="191">
        <f t="shared" si="24"/>
        <v>28533980.079999998</v>
      </c>
      <c r="BI485" s="191">
        <f t="shared" si="24"/>
        <v>1112087.78</v>
      </c>
      <c r="BJ485" s="191">
        <f t="shared" si="24"/>
        <v>2246551.12</v>
      </c>
      <c r="BK485" s="191">
        <f t="shared" si="24"/>
        <v>2499094.62</v>
      </c>
      <c r="BL485" s="191">
        <f t="shared" si="24"/>
        <v>1946106.5</v>
      </c>
      <c r="BM485" s="191">
        <f t="shared" si="24"/>
        <v>19208704.300000001</v>
      </c>
      <c r="BN485" s="191">
        <f t="shared" si="24"/>
        <v>4519564.6899999995</v>
      </c>
      <c r="BO485" s="191">
        <f t="shared" si="24"/>
        <v>5416718.9399999995</v>
      </c>
      <c r="BP485" s="191">
        <f t="shared" si="24"/>
        <v>5553316.5099999998</v>
      </c>
      <c r="BQ485" s="191">
        <f t="shared" si="25"/>
        <v>3647516.0700000003</v>
      </c>
      <c r="BR485" s="191">
        <f t="shared" si="25"/>
        <v>2929141.89</v>
      </c>
      <c r="BS485" s="191">
        <f t="shared" si="25"/>
        <v>136193025.99000001</v>
      </c>
      <c r="BT485" s="191">
        <f t="shared" si="25"/>
        <v>10078444.949999999</v>
      </c>
      <c r="BU485" s="191">
        <f t="shared" si="25"/>
        <v>1701828.17</v>
      </c>
      <c r="BV485" s="191">
        <f t="shared" si="25"/>
        <v>34986081.550000004</v>
      </c>
      <c r="BW485" s="191">
        <f t="shared" si="25"/>
        <v>1932865.53</v>
      </c>
      <c r="BX485" s="191">
        <f t="shared" si="25"/>
        <v>4525376.96</v>
      </c>
      <c r="BY485" s="191">
        <f t="shared" si="25"/>
        <v>16151325.15</v>
      </c>
      <c r="BZ485" s="191">
        <f t="shared" si="25"/>
        <v>1694005.3</v>
      </c>
      <c r="CA485" s="191">
        <f t="shared" si="25"/>
        <v>3216399.06</v>
      </c>
      <c r="CB485" s="191">
        <f t="shared" si="25"/>
        <v>2943088.63</v>
      </c>
      <c r="CC485" s="191">
        <f t="shared" si="25"/>
        <v>18109508.359999999</v>
      </c>
      <c r="CD485" s="191">
        <f t="shared" si="25"/>
        <v>8396331.7199999988</v>
      </c>
      <c r="CE485" s="191">
        <f t="shared" si="25"/>
        <v>4582675.5299999993</v>
      </c>
      <c r="CF485" s="191">
        <f t="shared" si="25"/>
        <v>18287032.120000001</v>
      </c>
      <c r="CG485" s="191">
        <f t="shared" si="25"/>
        <v>3422346.54</v>
      </c>
      <c r="CH485" s="191">
        <f t="shared" si="25"/>
        <v>1446566.46</v>
      </c>
      <c r="CI485" s="191">
        <f t="shared" si="25"/>
        <v>4044179.2199999997</v>
      </c>
      <c r="CJ485" s="191">
        <f t="shared" si="25"/>
        <v>2121517.7000000002</v>
      </c>
      <c r="CK485" s="191">
        <f t="shared" si="25"/>
        <v>23180427.789999999</v>
      </c>
      <c r="CL485" s="191">
        <f t="shared" si="25"/>
        <v>1137607.5299999998</v>
      </c>
      <c r="CM485" s="191">
        <f t="shared" si="25"/>
        <v>1362927.3399999999</v>
      </c>
    </row>
    <row r="486" spans="2:91" s="117" customFormat="1" ht="25.95" customHeight="1">
      <c r="B486" s="117">
        <v>30</v>
      </c>
      <c r="C486" s="194" t="s">
        <v>708</v>
      </c>
      <c r="D486" s="191">
        <f t="shared" si="12"/>
        <v>38283272</v>
      </c>
      <c r="E486" s="191">
        <f t="shared" si="24"/>
        <v>1787075</v>
      </c>
      <c r="F486" s="191">
        <f t="shared" si="24"/>
        <v>2138710</v>
      </c>
      <c r="G486" s="191">
        <f t="shared" si="24"/>
        <v>1171099</v>
      </c>
      <c r="H486" s="191">
        <f t="shared" si="24"/>
        <v>963270</v>
      </c>
      <c r="I486" s="191">
        <f t="shared" si="24"/>
        <v>968639</v>
      </c>
      <c r="J486" s="191">
        <f t="shared" si="24"/>
        <v>2125176.4500000002</v>
      </c>
      <c r="K486" s="191">
        <f t="shared" si="24"/>
        <v>6107263.2000000002</v>
      </c>
      <c r="L486" s="191">
        <f t="shared" si="24"/>
        <v>2269804.15</v>
      </c>
      <c r="M486" s="191">
        <f t="shared" si="24"/>
        <v>983550</v>
      </c>
      <c r="N486" s="191">
        <f t="shared" si="24"/>
        <v>8636166.4000000004</v>
      </c>
      <c r="O486" s="191">
        <f t="shared" si="24"/>
        <v>371528</v>
      </c>
      <c r="P486" s="191">
        <f t="shared" si="24"/>
        <v>23220183.5</v>
      </c>
      <c r="Q486" s="191">
        <f t="shared" si="24"/>
        <v>2632910</v>
      </c>
      <c r="R486" s="191">
        <f t="shared" si="24"/>
        <v>3949206</v>
      </c>
      <c r="S486" s="191">
        <f t="shared" si="24"/>
        <v>5127094</v>
      </c>
      <c r="T486" s="191">
        <f t="shared" si="24"/>
        <v>2383944.5</v>
      </c>
      <c r="U486" s="191">
        <f t="shared" si="24"/>
        <v>2801640</v>
      </c>
      <c r="V486" s="191">
        <f t="shared" si="24"/>
        <v>1708762.5</v>
      </c>
      <c r="W486" s="191">
        <f t="shared" si="24"/>
        <v>476059</v>
      </c>
      <c r="X486" s="191">
        <f t="shared" si="24"/>
        <v>54550404.600000001</v>
      </c>
      <c r="Y486" s="191">
        <f t="shared" si="24"/>
        <v>819703</v>
      </c>
      <c r="Z486" s="191">
        <f t="shared" si="24"/>
        <v>3383812.15</v>
      </c>
      <c r="AA486" s="191">
        <f t="shared" si="24"/>
        <v>1417932.5</v>
      </c>
      <c r="AB486" s="191">
        <f t="shared" si="24"/>
        <v>386744.6</v>
      </c>
      <c r="AC486" s="191">
        <f t="shared" si="24"/>
        <v>696349.7</v>
      </c>
      <c r="AD486" s="191">
        <f t="shared" si="24"/>
        <v>527410</v>
      </c>
      <c r="AE486" s="191">
        <f t="shared" si="24"/>
        <v>11511382.949999999</v>
      </c>
      <c r="AF486" s="191">
        <f t="shared" si="24"/>
        <v>1295987.5</v>
      </c>
      <c r="AG486" s="191">
        <f t="shared" si="24"/>
        <v>909017.5</v>
      </c>
      <c r="AH486" s="191">
        <f t="shared" si="24"/>
        <v>626492.9</v>
      </c>
      <c r="AI486" s="191">
        <f t="shared" si="24"/>
        <v>3320480.5</v>
      </c>
      <c r="AJ486" s="191">
        <f t="shared" si="24"/>
        <v>1832676.4</v>
      </c>
      <c r="AK486" s="191">
        <f t="shared" si="24"/>
        <v>766378.05</v>
      </c>
      <c r="AL486" s="191">
        <f t="shared" si="24"/>
        <v>85691763</v>
      </c>
      <c r="AM486" s="191">
        <f t="shared" si="24"/>
        <v>1208548.6499999999</v>
      </c>
      <c r="AN486" s="191">
        <f t="shared" si="24"/>
        <v>725818.5</v>
      </c>
      <c r="AO486" s="191">
        <f t="shared" si="24"/>
        <v>1953170</v>
      </c>
      <c r="AP486" s="191">
        <f t="shared" si="24"/>
        <v>6005896</v>
      </c>
      <c r="AQ486" s="191">
        <f t="shared" si="24"/>
        <v>1215630</v>
      </c>
      <c r="AR486" s="191">
        <f t="shared" si="24"/>
        <v>486812.9</v>
      </c>
      <c r="AS486" s="191">
        <f t="shared" si="24"/>
        <v>21234555</v>
      </c>
      <c r="AT486" s="191">
        <f t="shared" si="24"/>
        <v>2642400.6</v>
      </c>
      <c r="AU486" s="191">
        <f t="shared" si="24"/>
        <v>8666883</v>
      </c>
      <c r="AV486" s="191">
        <f t="shared" si="24"/>
        <v>2416767.5</v>
      </c>
      <c r="AW486" s="191">
        <f t="shared" si="24"/>
        <v>858499.2</v>
      </c>
      <c r="AX486" s="191">
        <f t="shared" si="24"/>
        <v>178580</v>
      </c>
      <c r="AY486" s="191">
        <f t="shared" si="24"/>
        <v>1128990</v>
      </c>
      <c r="AZ486" s="191">
        <f t="shared" si="24"/>
        <v>1059580</v>
      </c>
      <c r="BA486" s="191">
        <f t="shared" si="24"/>
        <v>591035</v>
      </c>
      <c r="BB486" s="191">
        <f t="shared" si="24"/>
        <v>20865080.699999999</v>
      </c>
      <c r="BC486" s="191">
        <f t="shared" si="24"/>
        <v>700002.8</v>
      </c>
      <c r="BD486" s="191">
        <f t="shared" si="24"/>
        <v>37700905.810000002</v>
      </c>
      <c r="BE486" s="191">
        <f t="shared" si="24"/>
        <v>7371380.7999999998</v>
      </c>
      <c r="BF486" s="191">
        <f t="shared" si="24"/>
        <v>1566386</v>
      </c>
      <c r="BG486" s="191">
        <f t="shared" si="24"/>
        <v>385348</v>
      </c>
      <c r="BH486" s="191">
        <f t="shared" si="24"/>
        <v>19002156.109999999</v>
      </c>
      <c r="BI486" s="191">
        <f t="shared" si="24"/>
        <v>704158</v>
      </c>
      <c r="BJ486" s="191">
        <f t="shared" si="24"/>
        <v>390403</v>
      </c>
      <c r="BK486" s="191">
        <f t="shared" si="24"/>
        <v>1067654.5</v>
      </c>
      <c r="BL486" s="191">
        <f t="shared" si="24"/>
        <v>1129080</v>
      </c>
      <c r="BM486" s="191">
        <f t="shared" si="24"/>
        <v>34413691.519999996</v>
      </c>
      <c r="BN486" s="191">
        <f t="shared" si="24"/>
        <v>5586234.5299999993</v>
      </c>
      <c r="BO486" s="191">
        <f t="shared" si="24"/>
        <v>2553668.2999999998</v>
      </c>
      <c r="BP486" s="191">
        <f t="shared" si="24"/>
        <v>7940058</v>
      </c>
      <c r="BQ486" s="191">
        <f t="shared" si="25"/>
        <v>2858516</v>
      </c>
      <c r="BR486" s="191">
        <f t="shared" si="25"/>
        <v>1453829.5</v>
      </c>
      <c r="BS486" s="191">
        <f t="shared" si="25"/>
        <v>131188889.88000001</v>
      </c>
      <c r="BT486" s="191">
        <f t="shared" si="25"/>
        <v>1730688.3</v>
      </c>
      <c r="BU486" s="191">
        <f t="shared" si="25"/>
        <v>800555</v>
      </c>
      <c r="BV486" s="191">
        <f t="shared" si="25"/>
        <v>15853123.550000001</v>
      </c>
      <c r="BW486" s="191">
        <f t="shared" si="25"/>
        <v>363005</v>
      </c>
      <c r="BX486" s="191">
        <f t="shared" si="25"/>
        <v>768810</v>
      </c>
      <c r="BY486" s="191">
        <f t="shared" si="25"/>
        <v>11209879</v>
      </c>
      <c r="BZ486" s="191">
        <f t="shared" si="25"/>
        <v>749160</v>
      </c>
      <c r="CA486" s="191">
        <f t="shared" si="25"/>
        <v>417065</v>
      </c>
      <c r="CB486" s="191">
        <f t="shared" si="25"/>
        <v>1075300</v>
      </c>
      <c r="CC486" s="191">
        <f t="shared" si="25"/>
        <v>1757595</v>
      </c>
      <c r="CD486" s="191">
        <f t="shared" si="25"/>
        <v>13462116.609999999</v>
      </c>
      <c r="CE486" s="191">
        <f t="shared" si="25"/>
        <v>689881</v>
      </c>
      <c r="CF486" s="191">
        <f t="shared" si="25"/>
        <v>9267483.0099999998</v>
      </c>
      <c r="CG486" s="191">
        <f t="shared" si="25"/>
        <v>480322.5</v>
      </c>
      <c r="CH486" s="191">
        <f t="shared" si="25"/>
        <v>85045</v>
      </c>
      <c r="CI486" s="191">
        <f t="shared" si="25"/>
        <v>169681</v>
      </c>
      <c r="CJ486" s="191">
        <f t="shared" si="25"/>
        <v>422446.1</v>
      </c>
      <c r="CK486" s="191">
        <f t="shared" si="25"/>
        <v>11097058.199999999</v>
      </c>
      <c r="CL486" s="191">
        <f t="shared" si="25"/>
        <v>802812.43</v>
      </c>
      <c r="CM486" s="191">
        <f t="shared" si="25"/>
        <v>446065.5</v>
      </c>
    </row>
    <row r="487" spans="2:91" s="117" customFormat="1" ht="25.95" customHeight="1">
      <c r="B487" s="117">
        <v>31</v>
      </c>
      <c r="C487" s="194" t="s">
        <v>709</v>
      </c>
      <c r="D487" s="191">
        <f t="shared" si="12"/>
        <v>21919744.719999999</v>
      </c>
      <c r="E487" s="191">
        <f t="shared" si="24"/>
        <v>2641162.5500000003</v>
      </c>
      <c r="F487" s="191">
        <f t="shared" si="24"/>
        <v>2296355.59</v>
      </c>
      <c r="G487" s="191">
        <f t="shared" si="24"/>
        <v>1945574.06</v>
      </c>
      <c r="H487" s="191">
        <f t="shared" si="24"/>
        <v>1074987.73</v>
      </c>
      <c r="I487" s="191">
        <f t="shared" si="24"/>
        <v>2052176.3100000003</v>
      </c>
      <c r="J487" s="191">
        <f t="shared" si="24"/>
        <v>1954174.42</v>
      </c>
      <c r="K487" s="191">
        <f t="shared" si="24"/>
        <v>5113770.83</v>
      </c>
      <c r="L487" s="191">
        <f t="shared" si="24"/>
        <v>1323285.6700000002</v>
      </c>
      <c r="M487" s="191">
        <f t="shared" si="24"/>
        <v>2507125.35</v>
      </c>
      <c r="N487" s="191">
        <f t="shared" si="24"/>
        <v>4450458.3600000003</v>
      </c>
      <c r="O487" s="191">
        <f t="shared" si="24"/>
        <v>711206.09</v>
      </c>
      <c r="P487" s="191">
        <f t="shared" si="24"/>
        <v>12592164.779999999</v>
      </c>
      <c r="Q487" s="191">
        <f t="shared" si="24"/>
        <v>1941328.75</v>
      </c>
      <c r="R487" s="191">
        <f t="shared" si="24"/>
        <v>3086439.1200000006</v>
      </c>
      <c r="S487" s="191">
        <f t="shared" si="24"/>
        <v>3890422.64</v>
      </c>
      <c r="T487" s="191">
        <f t="shared" si="24"/>
        <v>2405789.0500000003</v>
      </c>
      <c r="U487" s="191">
        <f t="shared" si="24"/>
        <v>1260222.8900000001</v>
      </c>
      <c r="V487" s="191">
        <f t="shared" si="24"/>
        <v>1794689.2300000002</v>
      </c>
      <c r="W487" s="191">
        <f t="shared" si="24"/>
        <v>1071937.01</v>
      </c>
      <c r="X487" s="191">
        <f t="shared" si="24"/>
        <v>19393437.099999998</v>
      </c>
      <c r="Y487" s="191">
        <f t="shared" si="24"/>
        <v>1485822.24</v>
      </c>
      <c r="Z487" s="191">
        <f t="shared" si="24"/>
        <v>2808743.95</v>
      </c>
      <c r="AA487" s="191">
        <f t="shared" si="24"/>
        <v>2778558.7900000005</v>
      </c>
      <c r="AB487" s="191">
        <f t="shared" si="24"/>
        <v>1000758.19</v>
      </c>
      <c r="AC487" s="191">
        <f t="shared" si="24"/>
        <v>1267241.72</v>
      </c>
      <c r="AD487" s="191">
        <f t="shared" si="24"/>
        <v>2727082.62</v>
      </c>
      <c r="AE487" s="191">
        <f t="shared" si="24"/>
        <v>5131277.9400000004</v>
      </c>
      <c r="AF487" s="191">
        <f t="shared" si="24"/>
        <v>1959542.6400000001</v>
      </c>
      <c r="AG487" s="191">
        <f t="shared" si="24"/>
        <v>1618975.56</v>
      </c>
      <c r="AH487" s="191">
        <f t="shared" si="24"/>
        <v>2507061.5100000002</v>
      </c>
      <c r="AI487" s="191">
        <f t="shared" si="24"/>
        <v>2395162.4</v>
      </c>
      <c r="AJ487" s="191">
        <f t="shared" si="24"/>
        <v>1991383.52</v>
      </c>
      <c r="AK487" s="191">
        <f t="shared" si="24"/>
        <v>1355392.44</v>
      </c>
      <c r="AL487" s="191">
        <f t="shared" si="24"/>
        <v>45418138.910000004</v>
      </c>
      <c r="AM487" s="191">
        <f t="shared" si="24"/>
        <v>2246328.7999999998</v>
      </c>
      <c r="AN487" s="191">
        <f t="shared" si="24"/>
        <v>1531674.3900000001</v>
      </c>
      <c r="AO487" s="191">
        <f t="shared" si="24"/>
        <v>4412396.74</v>
      </c>
      <c r="AP487" s="191">
        <f t="shared" si="24"/>
        <v>3977193.25</v>
      </c>
      <c r="AQ487" s="191">
        <f t="shared" si="24"/>
        <v>2252051</v>
      </c>
      <c r="AR487" s="191">
        <f t="shared" si="24"/>
        <v>779553.44</v>
      </c>
      <c r="AS487" s="191">
        <f t="shared" si="24"/>
        <v>9216604.3399999999</v>
      </c>
      <c r="AT487" s="191">
        <f t="shared" si="24"/>
        <v>2253162.7600000002</v>
      </c>
      <c r="AU487" s="191">
        <f t="shared" si="24"/>
        <v>4349510.49</v>
      </c>
      <c r="AV487" s="191">
        <f t="shared" si="24"/>
        <v>3670200.9800000004</v>
      </c>
      <c r="AW487" s="191">
        <f t="shared" si="24"/>
        <v>1715190.92</v>
      </c>
      <c r="AX487" s="191">
        <f t="shared" si="24"/>
        <v>903889.61</v>
      </c>
      <c r="AY487" s="191">
        <f t="shared" si="24"/>
        <v>2310231.6900000004</v>
      </c>
      <c r="AZ487" s="191">
        <f t="shared" si="24"/>
        <v>1685562.92</v>
      </c>
      <c r="BA487" s="191">
        <f t="shared" si="24"/>
        <v>1538660.5099999998</v>
      </c>
      <c r="BB487" s="191">
        <f t="shared" si="24"/>
        <v>13017224.939999999</v>
      </c>
      <c r="BC487" s="191">
        <f t="shared" si="24"/>
        <v>1751631.79</v>
      </c>
      <c r="BD487" s="191">
        <f t="shared" si="24"/>
        <v>19125831.149999995</v>
      </c>
      <c r="BE487" s="191">
        <f t="shared" si="24"/>
        <v>5508631.5300000003</v>
      </c>
      <c r="BF487" s="191">
        <f t="shared" si="24"/>
        <v>1239165.69</v>
      </c>
      <c r="BG487" s="191">
        <f t="shared" si="24"/>
        <v>2395393.3699999996</v>
      </c>
      <c r="BH487" s="191">
        <f t="shared" si="24"/>
        <v>11919931.33</v>
      </c>
      <c r="BI487" s="191">
        <f t="shared" si="24"/>
        <v>813941.3</v>
      </c>
      <c r="BJ487" s="191">
        <f t="shared" si="24"/>
        <v>696416.06</v>
      </c>
      <c r="BK487" s="191">
        <f t="shared" si="24"/>
        <v>1491607.24</v>
      </c>
      <c r="BL487" s="191">
        <f t="shared" si="24"/>
        <v>1267218.7499999998</v>
      </c>
      <c r="BM487" s="191">
        <f t="shared" si="24"/>
        <v>15115823.59</v>
      </c>
      <c r="BN487" s="191">
        <f t="shared" si="24"/>
        <v>4188356.45</v>
      </c>
      <c r="BO487" s="191">
        <f t="shared" si="24"/>
        <v>3030611.43</v>
      </c>
      <c r="BP487" s="191">
        <f t="shared" ref="BP487:CM490" si="26">SUMIF($A$4:$A$448,$B487,BP$4:BP$448)</f>
        <v>4084334.5699999994</v>
      </c>
      <c r="BQ487" s="191">
        <f t="shared" si="26"/>
        <v>2577514.7200000002</v>
      </c>
      <c r="BR487" s="191">
        <f t="shared" si="26"/>
        <v>2292427.83</v>
      </c>
      <c r="BS487" s="191">
        <f t="shared" si="26"/>
        <v>58136200.509999998</v>
      </c>
      <c r="BT487" s="191">
        <f t="shared" si="26"/>
        <v>2722201.54</v>
      </c>
      <c r="BU487" s="191">
        <f t="shared" si="26"/>
        <v>2196125.44</v>
      </c>
      <c r="BV487" s="191">
        <f t="shared" si="26"/>
        <v>14512540.17</v>
      </c>
      <c r="BW487" s="191">
        <f t="shared" si="26"/>
        <v>1139158.1000000001</v>
      </c>
      <c r="BX487" s="191">
        <f t="shared" si="26"/>
        <v>2263771.4200000004</v>
      </c>
      <c r="BY487" s="191">
        <f t="shared" si="26"/>
        <v>6945470.0099999998</v>
      </c>
      <c r="BZ487" s="191">
        <f t="shared" si="26"/>
        <v>1647520.7299999997</v>
      </c>
      <c r="CA487" s="191">
        <f t="shared" si="26"/>
        <v>1371567.1900000002</v>
      </c>
      <c r="CB487" s="191">
        <f t="shared" si="26"/>
        <v>1759016.74</v>
      </c>
      <c r="CC487" s="191">
        <f t="shared" si="26"/>
        <v>3039759.41</v>
      </c>
      <c r="CD487" s="191">
        <f t="shared" si="26"/>
        <v>5800495.3399999999</v>
      </c>
      <c r="CE487" s="191">
        <f t="shared" si="26"/>
        <v>3425948.2500000005</v>
      </c>
      <c r="CF487" s="191">
        <f t="shared" si="26"/>
        <v>5722172.540000001</v>
      </c>
      <c r="CG487" s="191">
        <f t="shared" si="26"/>
        <v>1979265.74</v>
      </c>
      <c r="CH487" s="191">
        <f t="shared" si="26"/>
        <v>1413218.66</v>
      </c>
      <c r="CI487" s="191">
        <f t="shared" si="26"/>
        <v>1678870.2000000002</v>
      </c>
      <c r="CJ487" s="191">
        <f t="shared" si="26"/>
        <v>1490365.88</v>
      </c>
      <c r="CK487" s="191">
        <f t="shared" si="26"/>
        <v>6036430.7700000005</v>
      </c>
      <c r="CL487" s="191">
        <f t="shared" si="26"/>
        <v>737531.88</v>
      </c>
      <c r="CM487" s="191">
        <f t="shared" si="26"/>
        <v>1371589.8199999998</v>
      </c>
    </row>
    <row r="488" spans="2:91" s="117" customFormat="1" ht="25.95" customHeight="1">
      <c r="B488" s="117">
        <v>32</v>
      </c>
      <c r="C488" s="194" t="s">
        <v>710</v>
      </c>
      <c r="D488" s="191">
        <f t="shared" si="12"/>
        <v>16272527.890000001</v>
      </c>
      <c r="E488" s="191">
        <f t="shared" ref="E488:BP491" si="27">SUMIF($A$4:$A$448,$B488,E$4:E$448)</f>
        <v>141195.79999999999</v>
      </c>
      <c r="F488" s="191">
        <f t="shared" si="27"/>
        <v>9959</v>
      </c>
      <c r="G488" s="191">
        <f t="shared" si="27"/>
        <v>369029.22</v>
      </c>
      <c r="H488" s="191">
        <f t="shared" si="27"/>
        <v>295018.46000000002</v>
      </c>
      <c r="I488" s="191">
        <f t="shared" si="27"/>
        <v>72077.490000000005</v>
      </c>
      <c r="J488" s="191">
        <f t="shared" si="27"/>
        <v>505113.54000000004</v>
      </c>
      <c r="K488" s="191">
        <f t="shared" si="27"/>
        <v>134028.29</v>
      </c>
      <c r="L488" s="191">
        <f t="shared" si="27"/>
        <v>215997.15</v>
      </c>
      <c r="M488" s="191">
        <f t="shared" si="27"/>
        <v>238114.36</v>
      </c>
      <c r="N488" s="191">
        <f t="shared" si="27"/>
        <v>744803.2</v>
      </c>
      <c r="O488" s="191">
        <f t="shared" si="27"/>
        <v>73151.88</v>
      </c>
      <c r="P488" s="191">
        <f t="shared" si="27"/>
        <v>4132037.34</v>
      </c>
      <c r="Q488" s="191">
        <f t="shared" si="27"/>
        <v>229403.11</v>
      </c>
      <c r="R488" s="191">
        <f t="shared" si="27"/>
        <v>311503.34999999998</v>
      </c>
      <c r="S488" s="191">
        <f t="shared" si="27"/>
        <v>156008.56</v>
      </c>
      <c r="T488" s="191">
        <f t="shared" si="27"/>
        <v>358905.91000000003</v>
      </c>
      <c r="U488" s="191">
        <f t="shared" si="27"/>
        <v>141924.08000000002</v>
      </c>
      <c r="V488" s="191">
        <f t="shared" si="27"/>
        <v>85118.79</v>
      </c>
      <c r="W488" s="191">
        <f t="shared" si="27"/>
        <v>71317.200000000012</v>
      </c>
      <c r="X488" s="191">
        <f t="shared" si="27"/>
        <v>34468158.969999999</v>
      </c>
      <c r="Y488" s="191">
        <f t="shared" si="27"/>
        <v>567558.36</v>
      </c>
      <c r="Z488" s="191">
        <f t="shared" si="27"/>
        <v>35645.18</v>
      </c>
      <c r="AA488" s="191">
        <f t="shared" si="27"/>
        <v>153999.42000000001</v>
      </c>
      <c r="AB488" s="191">
        <f t="shared" si="27"/>
        <v>407657.48</v>
      </c>
      <c r="AC488" s="191">
        <f t="shared" si="27"/>
        <v>132334.03999999998</v>
      </c>
      <c r="AD488" s="191">
        <f t="shared" si="27"/>
        <v>145245.53999999998</v>
      </c>
      <c r="AE488" s="191">
        <f t="shared" si="27"/>
        <v>108926.67</v>
      </c>
      <c r="AF488" s="191">
        <f t="shared" si="27"/>
        <v>40346.76</v>
      </c>
      <c r="AG488" s="191">
        <f t="shared" si="27"/>
        <v>293460.03999999998</v>
      </c>
      <c r="AH488" s="191">
        <f t="shared" si="27"/>
        <v>750502.8</v>
      </c>
      <c r="AI488" s="191">
        <f t="shared" si="27"/>
        <v>3278188.9299999997</v>
      </c>
      <c r="AJ488" s="191">
        <f t="shared" si="27"/>
        <v>746545.01</v>
      </c>
      <c r="AK488" s="191">
        <f t="shared" si="27"/>
        <v>917769.86</v>
      </c>
      <c r="AL488" s="191">
        <f t="shared" si="27"/>
        <v>524239</v>
      </c>
      <c r="AM488" s="191">
        <f t="shared" si="27"/>
        <v>998895.27</v>
      </c>
      <c r="AN488" s="191">
        <f t="shared" si="27"/>
        <v>77614.17</v>
      </c>
      <c r="AO488" s="191">
        <f t="shared" si="27"/>
        <v>108664.23000000001</v>
      </c>
      <c r="AP488" s="191">
        <f t="shared" si="27"/>
        <v>469670.8</v>
      </c>
      <c r="AQ488" s="191">
        <f t="shared" si="27"/>
        <v>149634.87</v>
      </c>
      <c r="AR488" s="191">
        <f t="shared" si="27"/>
        <v>58360.87</v>
      </c>
      <c r="AS488" s="191">
        <f t="shared" si="27"/>
        <v>100980.37</v>
      </c>
      <c r="AT488" s="191">
        <f t="shared" si="27"/>
        <v>133713.76</v>
      </c>
      <c r="AU488" s="191">
        <f t="shared" si="27"/>
        <v>129072.43</v>
      </c>
      <c r="AV488" s="191">
        <f t="shared" si="27"/>
        <v>114512.24</v>
      </c>
      <c r="AW488" s="191">
        <f t="shared" si="27"/>
        <v>462743.85</v>
      </c>
      <c r="AX488" s="191">
        <f t="shared" si="27"/>
        <v>78381.05</v>
      </c>
      <c r="AY488" s="191">
        <f t="shared" si="27"/>
        <v>465749.72</v>
      </c>
      <c r="AZ488" s="191">
        <f t="shared" si="27"/>
        <v>128506.56</v>
      </c>
      <c r="BA488" s="191">
        <f t="shared" si="27"/>
        <v>276375.27</v>
      </c>
      <c r="BB488" s="191">
        <f t="shared" si="27"/>
        <v>1314234.77</v>
      </c>
      <c r="BC488" s="191">
        <f t="shared" si="27"/>
        <v>58310.62</v>
      </c>
      <c r="BD488" s="191">
        <f t="shared" si="27"/>
        <v>25214145.41</v>
      </c>
      <c r="BE488" s="191">
        <f t="shared" si="27"/>
        <v>1081522.8400000001</v>
      </c>
      <c r="BF488" s="191">
        <f t="shared" si="27"/>
        <v>10783.6</v>
      </c>
      <c r="BG488" s="191">
        <f t="shared" si="27"/>
        <v>90</v>
      </c>
      <c r="BH488" s="191">
        <f t="shared" si="27"/>
        <v>170364.86</v>
      </c>
      <c r="BI488" s="191">
        <f t="shared" si="27"/>
        <v>46743.4</v>
      </c>
      <c r="BJ488" s="191">
        <f t="shared" si="27"/>
        <v>131559.66</v>
      </c>
      <c r="BK488" s="191">
        <f t="shared" si="27"/>
        <v>112682.92</v>
      </c>
      <c r="BL488" s="191">
        <f t="shared" si="27"/>
        <v>714862.4</v>
      </c>
      <c r="BM488" s="191">
        <f t="shared" si="27"/>
        <v>2026215.48</v>
      </c>
      <c r="BN488" s="191">
        <f t="shared" si="27"/>
        <v>492802.35</v>
      </c>
      <c r="BO488" s="191">
        <f t="shared" si="27"/>
        <v>464286.76</v>
      </c>
      <c r="BP488" s="191">
        <f t="shared" si="27"/>
        <v>862517.25</v>
      </c>
      <c r="BQ488" s="191">
        <f t="shared" si="26"/>
        <v>919278.8899999999</v>
      </c>
      <c r="BR488" s="191">
        <f t="shared" si="26"/>
        <v>1111942.3399999999</v>
      </c>
      <c r="BS488" s="191">
        <f t="shared" si="26"/>
        <v>3230927.84</v>
      </c>
      <c r="BT488" s="191">
        <f t="shared" si="26"/>
        <v>16859</v>
      </c>
      <c r="BU488" s="191">
        <f t="shared" si="26"/>
        <v>34556.94</v>
      </c>
      <c r="BV488" s="191">
        <f t="shared" si="26"/>
        <v>1436837.29</v>
      </c>
      <c r="BW488" s="191">
        <f t="shared" si="26"/>
        <v>79389.53</v>
      </c>
      <c r="BX488" s="191">
        <f t="shared" si="26"/>
        <v>237387.58</v>
      </c>
      <c r="BY488" s="191">
        <f t="shared" si="26"/>
        <v>1356973.8900000001</v>
      </c>
      <c r="BZ488" s="191">
        <f t="shared" si="26"/>
        <v>562628.99</v>
      </c>
      <c r="CA488" s="191">
        <f t="shared" si="26"/>
        <v>803588.24</v>
      </c>
      <c r="CB488" s="191">
        <f t="shared" si="26"/>
        <v>91423.08</v>
      </c>
      <c r="CC488" s="191">
        <f t="shared" si="26"/>
        <v>85303.91</v>
      </c>
      <c r="CD488" s="191">
        <f t="shared" si="26"/>
        <v>26814.77</v>
      </c>
      <c r="CE488" s="191">
        <f t="shared" si="26"/>
        <v>150592.04999999999</v>
      </c>
      <c r="CF488" s="191">
        <f t="shared" si="26"/>
        <v>594005.42999999993</v>
      </c>
      <c r="CG488" s="191">
        <f t="shared" si="26"/>
        <v>213006.71</v>
      </c>
      <c r="CH488" s="191">
        <f t="shared" si="26"/>
        <v>108154.74</v>
      </c>
      <c r="CI488" s="191">
        <f t="shared" si="26"/>
        <v>218761.1</v>
      </c>
      <c r="CJ488" s="191">
        <f t="shared" si="26"/>
        <v>100741.31</v>
      </c>
      <c r="CK488" s="191">
        <f t="shared" si="26"/>
        <v>235267.41</v>
      </c>
      <c r="CL488" s="191">
        <f t="shared" si="26"/>
        <v>958938.5</v>
      </c>
      <c r="CM488" s="191">
        <f t="shared" si="26"/>
        <v>35791.769999999997</v>
      </c>
    </row>
    <row r="489" spans="2:91" s="117" customFormat="1" ht="25.95" customHeight="1">
      <c r="B489" s="117">
        <v>33</v>
      </c>
      <c r="C489" s="195" t="s">
        <v>711</v>
      </c>
      <c r="D489" s="191">
        <f t="shared" si="12"/>
        <v>1159987</v>
      </c>
      <c r="E489" s="191">
        <f t="shared" si="27"/>
        <v>2518045.88</v>
      </c>
      <c r="F489" s="191">
        <f t="shared" si="27"/>
        <v>2413132.19</v>
      </c>
      <c r="G489" s="191">
        <f t="shared" si="27"/>
        <v>1428607.1500000001</v>
      </c>
      <c r="H489" s="191">
        <f t="shared" si="27"/>
        <v>1028632</v>
      </c>
      <c r="I489" s="191">
        <f t="shared" si="27"/>
        <v>2643128.38</v>
      </c>
      <c r="J489" s="191">
        <f t="shared" si="27"/>
        <v>2687903.04</v>
      </c>
      <c r="K489" s="191">
        <f t="shared" si="27"/>
        <v>2104491.5</v>
      </c>
      <c r="L489" s="191">
        <f t="shared" si="27"/>
        <v>3687426.96</v>
      </c>
      <c r="M489" s="191">
        <f t="shared" si="27"/>
        <v>1609580.35</v>
      </c>
      <c r="N489" s="191">
        <f t="shared" si="27"/>
        <v>7302542.8199999994</v>
      </c>
      <c r="O489" s="191">
        <f t="shared" si="27"/>
        <v>615265.80000000005</v>
      </c>
      <c r="P489" s="191">
        <f t="shared" si="27"/>
        <v>6449596.71</v>
      </c>
      <c r="Q489" s="191">
        <f t="shared" si="27"/>
        <v>9855992.7599999998</v>
      </c>
      <c r="R489" s="191">
        <f t="shared" si="27"/>
        <v>10073579.77</v>
      </c>
      <c r="S489" s="191">
        <f t="shared" si="27"/>
        <v>2576762.25</v>
      </c>
      <c r="T489" s="191">
        <f t="shared" si="27"/>
        <v>6371382.6099999994</v>
      </c>
      <c r="U489" s="191">
        <f t="shared" si="27"/>
        <v>3965498.4000000004</v>
      </c>
      <c r="V489" s="191">
        <f t="shared" si="27"/>
        <v>6772740.8799999999</v>
      </c>
      <c r="W489" s="191">
        <f t="shared" si="27"/>
        <v>1501849.85</v>
      </c>
      <c r="X489" s="191">
        <f t="shared" si="27"/>
        <v>3239486</v>
      </c>
      <c r="Y489" s="191">
        <f t="shared" si="27"/>
        <v>2388044.3199999998</v>
      </c>
      <c r="Z489" s="191">
        <f t="shared" si="27"/>
        <v>2030761.75</v>
      </c>
      <c r="AA489" s="191">
        <f t="shared" si="27"/>
        <v>4624008.07</v>
      </c>
      <c r="AB489" s="191">
        <f t="shared" si="27"/>
        <v>369846.5</v>
      </c>
      <c r="AC489" s="191">
        <f t="shared" si="27"/>
        <v>2707240.71</v>
      </c>
      <c r="AD489" s="191">
        <f t="shared" si="27"/>
        <v>892427.75</v>
      </c>
      <c r="AE489" s="191">
        <f t="shared" si="27"/>
        <v>7885850.7999999998</v>
      </c>
      <c r="AF489" s="191">
        <f t="shared" si="27"/>
        <v>1557313.5</v>
      </c>
      <c r="AG489" s="191">
        <f t="shared" si="27"/>
        <v>2747633.24</v>
      </c>
      <c r="AH489" s="191">
        <f t="shared" si="27"/>
        <v>2704513.6</v>
      </c>
      <c r="AI489" s="191">
        <f t="shared" si="27"/>
        <v>3756295.78</v>
      </c>
      <c r="AJ489" s="191">
        <f t="shared" si="27"/>
        <v>1469077.5</v>
      </c>
      <c r="AK489" s="191">
        <f t="shared" si="27"/>
        <v>2166677</v>
      </c>
      <c r="AL489" s="191">
        <f t="shared" si="27"/>
        <v>5311976.6399999997</v>
      </c>
      <c r="AM489" s="191">
        <f t="shared" si="27"/>
        <v>2293955.25</v>
      </c>
      <c r="AN489" s="191">
        <f t="shared" si="27"/>
        <v>474082.5</v>
      </c>
      <c r="AO489" s="191">
        <f t="shared" si="27"/>
        <v>1254032.6499999999</v>
      </c>
      <c r="AP489" s="191">
        <f t="shared" si="27"/>
        <v>3024521.77</v>
      </c>
      <c r="AQ489" s="191">
        <f t="shared" si="27"/>
        <v>3903437.82</v>
      </c>
      <c r="AR489" s="191">
        <f t="shared" si="27"/>
        <v>698081.53</v>
      </c>
      <c r="AS489" s="191">
        <f t="shared" si="27"/>
        <v>4624137.95</v>
      </c>
      <c r="AT489" s="191">
        <f t="shared" si="27"/>
        <v>2657366.65</v>
      </c>
      <c r="AU489" s="191">
        <f t="shared" si="27"/>
        <v>3356043.9899999998</v>
      </c>
      <c r="AV489" s="191">
        <f t="shared" si="27"/>
        <v>1977611.5</v>
      </c>
      <c r="AW489" s="191">
        <f t="shared" si="27"/>
        <v>1268982.75</v>
      </c>
      <c r="AX489" s="191">
        <f t="shared" si="27"/>
        <v>835795.75</v>
      </c>
      <c r="AY489" s="191">
        <f t="shared" si="27"/>
        <v>1711983.4</v>
      </c>
      <c r="AZ489" s="191">
        <f t="shared" si="27"/>
        <v>1160273.5</v>
      </c>
      <c r="BA489" s="191">
        <f t="shared" si="27"/>
        <v>2218591.5</v>
      </c>
      <c r="BB489" s="191">
        <f t="shared" si="27"/>
        <v>2796620.06</v>
      </c>
      <c r="BC489" s="191">
        <f t="shared" si="27"/>
        <v>579230.5</v>
      </c>
      <c r="BD489" s="191">
        <f t="shared" si="27"/>
        <v>4778117.2</v>
      </c>
      <c r="BE489" s="191">
        <f t="shared" si="27"/>
        <v>967844.58</v>
      </c>
      <c r="BF489" s="191">
        <f t="shared" si="27"/>
        <v>2562539.19</v>
      </c>
      <c r="BG489" s="191">
        <f t="shared" si="27"/>
        <v>3123889.6300000004</v>
      </c>
      <c r="BH489" s="191">
        <f t="shared" si="27"/>
        <v>3947362.48</v>
      </c>
      <c r="BI489" s="191">
        <f t="shared" si="27"/>
        <v>4547764.0900000008</v>
      </c>
      <c r="BJ489" s="191">
        <f t="shared" si="27"/>
        <v>360757.25</v>
      </c>
      <c r="BK489" s="191">
        <f t="shared" si="27"/>
        <v>1963914.25</v>
      </c>
      <c r="BL489" s="191">
        <f t="shared" si="27"/>
        <v>1433373.09</v>
      </c>
      <c r="BM489" s="191">
        <f t="shared" si="27"/>
        <v>5641469.5899999999</v>
      </c>
      <c r="BN489" s="191">
        <f t="shared" si="27"/>
        <v>3211048.41</v>
      </c>
      <c r="BO489" s="191">
        <f t="shared" si="27"/>
        <v>3093933.26</v>
      </c>
      <c r="BP489" s="191">
        <f t="shared" si="27"/>
        <v>3204911.6799999997</v>
      </c>
      <c r="BQ489" s="191">
        <f t="shared" si="26"/>
        <v>2526923.79</v>
      </c>
      <c r="BR489" s="191">
        <f t="shared" si="26"/>
        <v>3135416.25</v>
      </c>
      <c r="BS489" s="191">
        <f t="shared" si="26"/>
        <v>11127317.050000001</v>
      </c>
      <c r="BT489" s="191">
        <f t="shared" si="26"/>
        <v>4109970.32</v>
      </c>
      <c r="BU489" s="191">
        <f t="shared" si="26"/>
        <v>2558956.19</v>
      </c>
      <c r="BV489" s="191">
        <f t="shared" si="26"/>
        <v>3930043.3199999994</v>
      </c>
      <c r="BW489" s="191">
        <f t="shared" si="26"/>
        <v>977873.93</v>
      </c>
      <c r="BX489" s="191">
        <f t="shared" si="26"/>
        <v>2580498.7199999997</v>
      </c>
      <c r="BY489" s="191">
        <f t="shared" si="26"/>
        <v>2661434.3199999998</v>
      </c>
      <c r="BZ489" s="191">
        <f t="shared" si="26"/>
        <v>4136106.24</v>
      </c>
      <c r="CA489" s="191">
        <f t="shared" si="26"/>
        <v>726065.75</v>
      </c>
      <c r="CB489" s="191">
        <f t="shared" si="26"/>
        <v>4583580.3100000005</v>
      </c>
      <c r="CC489" s="191">
        <f t="shared" si="26"/>
        <v>3439762.2800000003</v>
      </c>
      <c r="CD489" s="191">
        <f t="shared" si="26"/>
        <v>4705407.6500000004</v>
      </c>
      <c r="CE489" s="191">
        <f t="shared" si="26"/>
        <v>3874333.64</v>
      </c>
      <c r="CF489" s="191">
        <f t="shared" si="26"/>
        <v>3319380.88</v>
      </c>
      <c r="CG489" s="191">
        <f t="shared" si="26"/>
        <v>2177823.67</v>
      </c>
      <c r="CH489" s="191">
        <f t="shared" si="26"/>
        <v>879453.5</v>
      </c>
      <c r="CI489" s="191">
        <f t="shared" si="26"/>
        <v>2650987.44</v>
      </c>
      <c r="CJ489" s="191">
        <f t="shared" si="26"/>
        <v>4519109.8499999996</v>
      </c>
      <c r="CK489" s="191">
        <f t="shared" si="26"/>
        <v>5675030.0099999998</v>
      </c>
      <c r="CL489" s="191">
        <f t="shared" si="26"/>
        <v>2675176.7600000002</v>
      </c>
      <c r="CM489" s="191">
        <f t="shared" si="26"/>
        <v>3675282.26</v>
      </c>
    </row>
    <row r="490" spans="2:91" s="117" customFormat="1" ht="25.95" customHeight="1">
      <c r="B490" s="117">
        <v>34</v>
      </c>
      <c r="C490" s="194" t="s">
        <v>712</v>
      </c>
      <c r="D490" s="191">
        <f t="shared" si="12"/>
        <v>0</v>
      </c>
      <c r="E490" s="191">
        <f t="shared" si="27"/>
        <v>0</v>
      </c>
      <c r="F490" s="191">
        <f t="shared" si="27"/>
        <v>0</v>
      </c>
      <c r="G490" s="191">
        <f t="shared" si="27"/>
        <v>0</v>
      </c>
      <c r="H490" s="191">
        <f t="shared" si="27"/>
        <v>0</v>
      </c>
      <c r="I490" s="191">
        <f t="shared" si="27"/>
        <v>0</v>
      </c>
      <c r="J490" s="191">
        <f t="shared" si="27"/>
        <v>0</v>
      </c>
      <c r="K490" s="191">
        <f t="shared" si="27"/>
        <v>0</v>
      </c>
      <c r="L490" s="191">
        <f t="shared" si="27"/>
        <v>0</v>
      </c>
      <c r="M490" s="191">
        <f t="shared" si="27"/>
        <v>0</v>
      </c>
      <c r="N490" s="191">
        <f t="shared" si="27"/>
        <v>0</v>
      </c>
      <c r="O490" s="191">
        <f t="shared" si="27"/>
        <v>0</v>
      </c>
      <c r="P490" s="191">
        <f t="shared" si="27"/>
        <v>0</v>
      </c>
      <c r="Q490" s="191">
        <f t="shared" si="27"/>
        <v>0</v>
      </c>
      <c r="R490" s="191">
        <f t="shared" si="27"/>
        <v>0</v>
      </c>
      <c r="S490" s="191">
        <f t="shared" si="27"/>
        <v>0</v>
      </c>
      <c r="T490" s="191">
        <f t="shared" si="27"/>
        <v>0</v>
      </c>
      <c r="U490" s="191">
        <f t="shared" si="27"/>
        <v>0</v>
      </c>
      <c r="V490" s="191">
        <f t="shared" si="27"/>
        <v>0</v>
      </c>
      <c r="W490" s="191">
        <f t="shared" si="27"/>
        <v>0</v>
      </c>
      <c r="X490" s="191">
        <f t="shared" si="27"/>
        <v>0</v>
      </c>
      <c r="Y490" s="191">
        <f t="shared" si="27"/>
        <v>0</v>
      </c>
      <c r="Z490" s="191">
        <f t="shared" si="27"/>
        <v>0</v>
      </c>
      <c r="AA490" s="191">
        <f t="shared" si="27"/>
        <v>0</v>
      </c>
      <c r="AB490" s="191">
        <f t="shared" si="27"/>
        <v>0</v>
      </c>
      <c r="AC490" s="191">
        <f t="shared" si="27"/>
        <v>0</v>
      </c>
      <c r="AD490" s="191">
        <f t="shared" si="27"/>
        <v>0</v>
      </c>
      <c r="AE490" s="191">
        <f t="shared" si="27"/>
        <v>0</v>
      </c>
      <c r="AF490" s="191">
        <f t="shared" si="27"/>
        <v>0</v>
      </c>
      <c r="AG490" s="191">
        <f t="shared" si="27"/>
        <v>0</v>
      </c>
      <c r="AH490" s="191">
        <f t="shared" si="27"/>
        <v>0</v>
      </c>
      <c r="AI490" s="191">
        <f t="shared" si="27"/>
        <v>0</v>
      </c>
      <c r="AJ490" s="191">
        <f t="shared" si="27"/>
        <v>0</v>
      </c>
      <c r="AK490" s="191">
        <f t="shared" si="27"/>
        <v>0</v>
      </c>
      <c r="AL490" s="191">
        <f t="shared" si="27"/>
        <v>0</v>
      </c>
      <c r="AM490" s="191">
        <f t="shared" si="27"/>
        <v>110380</v>
      </c>
      <c r="AN490" s="191">
        <f t="shared" si="27"/>
        <v>0</v>
      </c>
      <c r="AO490" s="191">
        <f t="shared" si="27"/>
        <v>0</v>
      </c>
      <c r="AP490" s="191">
        <f t="shared" si="27"/>
        <v>0</v>
      </c>
      <c r="AQ490" s="191">
        <f t="shared" si="27"/>
        <v>0</v>
      </c>
      <c r="AR490" s="191">
        <f t="shared" si="27"/>
        <v>0</v>
      </c>
      <c r="AS490" s="191">
        <f t="shared" si="27"/>
        <v>1156713.48</v>
      </c>
      <c r="AT490" s="191">
        <f t="shared" si="27"/>
        <v>0</v>
      </c>
      <c r="AU490" s="191">
        <f t="shared" si="27"/>
        <v>0</v>
      </c>
      <c r="AV490" s="191">
        <f t="shared" si="27"/>
        <v>0</v>
      </c>
      <c r="AW490" s="191">
        <f t="shared" si="27"/>
        <v>0</v>
      </c>
      <c r="AX490" s="191">
        <f t="shared" si="27"/>
        <v>248430</v>
      </c>
      <c r="AY490" s="191">
        <f t="shared" si="27"/>
        <v>196840</v>
      </c>
      <c r="AZ490" s="191">
        <f t="shared" si="27"/>
        <v>0</v>
      </c>
      <c r="BA490" s="191">
        <f t="shared" si="27"/>
        <v>0</v>
      </c>
      <c r="BB490" s="191">
        <f t="shared" si="27"/>
        <v>0</v>
      </c>
      <c r="BC490" s="191">
        <f t="shared" si="27"/>
        <v>0</v>
      </c>
      <c r="BD490" s="191">
        <f t="shared" si="27"/>
        <v>0</v>
      </c>
      <c r="BE490" s="191">
        <f t="shared" si="27"/>
        <v>500500</v>
      </c>
      <c r="BF490" s="191">
        <f t="shared" si="27"/>
        <v>0</v>
      </c>
      <c r="BG490" s="191">
        <f t="shared" si="27"/>
        <v>0</v>
      </c>
      <c r="BH490" s="191">
        <f t="shared" si="27"/>
        <v>354400</v>
      </c>
      <c r="BI490" s="191">
        <f t="shared" si="27"/>
        <v>0</v>
      </c>
      <c r="BJ490" s="191">
        <f t="shared" si="27"/>
        <v>502000</v>
      </c>
      <c r="BK490" s="191">
        <f t="shared" si="27"/>
        <v>0</v>
      </c>
      <c r="BL490" s="191">
        <f t="shared" si="27"/>
        <v>0</v>
      </c>
      <c r="BM490" s="191">
        <f t="shared" si="27"/>
        <v>0</v>
      </c>
      <c r="BN490" s="191">
        <f t="shared" si="27"/>
        <v>0</v>
      </c>
      <c r="BO490" s="191">
        <f t="shared" si="27"/>
        <v>0</v>
      </c>
      <c r="BP490" s="191">
        <f t="shared" si="27"/>
        <v>0</v>
      </c>
      <c r="BQ490" s="191">
        <f t="shared" si="26"/>
        <v>0</v>
      </c>
      <c r="BR490" s="191">
        <f t="shared" si="26"/>
        <v>0</v>
      </c>
      <c r="BS490" s="191">
        <f t="shared" si="26"/>
        <v>13524000</v>
      </c>
      <c r="BT490" s="191">
        <f t="shared" si="26"/>
        <v>0</v>
      </c>
      <c r="BU490" s="191">
        <f t="shared" si="26"/>
        <v>0</v>
      </c>
      <c r="BV490" s="191">
        <f t="shared" si="26"/>
        <v>0</v>
      </c>
      <c r="BW490" s="191">
        <f t="shared" si="26"/>
        <v>0</v>
      </c>
      <c r="BX490" s="191">
        <f t="shared" si="26"/>
        <v>0</v>
      </c>
      <c r="BY490" s="191">
        <f t="shared" si="26"/>
        <v>30600</v>
      </c>
      <c r="BZ490" s="191">
        <f t="shared" si="26"/>
        <v>0</v>
      </c>
      <c r="CA490" s="191">
        <f t="shared" si="26"/>
        <v>0</v>
      </c>
      <c r="CB490" s="191">
        <f t="shared" si="26"/>
        <v>0</v>
      </c>
      <c r="CC490" s="191">
        <f t="shared" si="26"/>
        <v>0</v>
      </c>
      <c r="CD490" s="191">
        <f t="shared" si="26"/>
        <v>0</v>
      </c>
      <c r="CE490" s="191">
        <f t="shared" si="26"/>
        <v>0</v>
      </c>
      <c r="CF490" s="191">
        <f t="shared" si="26"/>
        <v>0</v>
      </c>
      <c r="CG490" s="191">
        <f t="shared" si="26"/>
        <v>0</v>
      </c>
      <c r="CH490" s="191">
        <f t="shared" si="26"/>
        <v>6400</v>
      </c>
      <c r="CI490" s="191">
        <f t="shared" si="26"/>
        <v>0</v>
      </c>
      <c r="CJ490" s="191">
        <f t="shared" si="26"/>
        <v>0</v>
      </c>
      <c r="CK490" s="191">
        <f t="shared" si="26"/>
        <v>0</v>
      </c>
      <c r="CL490" s="191">
        <f t="shared" si="26"/>
        <v>0</v>
      </c>
      <c r="CM490" s="191">
        <f t="shared" si="26"/>
        <v>0</v>
      </c>
    </row>
    <row r="491" spans="2:91" s="117" customFormat="1" ht="25.95" customHeight="1">
      <c r="B491" s="117">
        <v>35</v>
      </c>
      <c r="C491" s="195" t="s">
        <v>713</v>
      </c>
      <c r="D491" s="191">
        <f t="shared" si="12"/>
        <v>6747704.1100000003</v>
      </c>
      <c r="E491" s="191">
        <f t="shared" si="27"/>
        <v>8312001.4199999999</v>
      </c>
      <c r="F491" s="191">
        <f t="shared" si="27"/>
        <v>5128487.53</v>
      </c>
      <c r="G491" s="191">
        <f t="shared" si="27"/>
        <v>1624740.29</v>
      </c>
      <c r="H491" s="191">
        <f t="shared" si="27"/>
        <v>2205062.4300000002</v>
      </c>
      <c r="I491" s="191">
        <f t="shared" si="27"/>
        <v>5751074.9700000007</v>
      </c>
      <c r="J491" s="191">
        <f t="shared" si="27"/>
        <v>12868071</v>
      </c>
      <c r="K491" s="191">
        <f t="shared" si="27"/>
        <v>3941591.29</v>
      </c>
      <c r="L491" s="191">
        <f t="shared" si="27"/>
        <v>2061880.6400000001</v>
      </c>
      <c r="M491" s="191">
        <f t="shared" si="27"/>
        <v>2998464.12</v>
      </c>
      <c r="N491" s="191">
        <f t="shared" si="27"/>
        <v>825060.12</v>
      </c>
      <c r="O491" s="191">
        <f t="shared" si="27"/>
        <v>4649610.7</v>
      </c>
      <c r="P491" s="191">
        <f t="shared" si="27"/>
        <v>12219790.369999999</v>
      </c>
      <c r="Q491" s="191">
        <f t="shared" si="27"/>
        <v>4099033.57</v>
      </c>
      <c r="R491" s="191">
        <f t="shared" si="27"/>
        <v>6718945.4100000001</v>
      </c>
      <c r="S491" s="191">
        <f t="shared" si="27"/>
        <v>11492056.229999999</v>
      </c>
      <c r="T491" s="191">
        <f t="shared" si="27"/>
        <v>297364.81</v>
      </c>
      <c r="U491" s="191">
        <f t="shared" si="27"/>
        <v>2700973.34</v>
      </c>
      <c r="V491" s="191">
        <f t="shared" si="27"/>
        <v>1479222.55</v>
      </c>
      <c r="W491" s="191">
        <f t="shared" si="27"/>
        <v>1489565.33</v>
      </c>
      <c r="X491" s="191">
        <f t="shared" si="27"/>
        <v>18084665.73</v>
      </c>
      <c r="Y491" s="191">
        <f t="shared" si="27"/>
        <v>1704932.96</v>
      </c>
      <c r="Z491" s="191">
        <f t="shared" si="27"/>
        <v>6007708.4199999999</v>
      </c>
      <c r="AA491" s="191">
        <f t="shared" si="27"/>
        <v>1646383.73</v>
      </c>
      <c r="AB491" s="191">
        <f t="shared" si="27"/>
        <v>766681.63</v>
      </c>
      <c r="AC491" s="191">
        <f t="shared" si="27"/>
        <v>2846409.41</v>
      </c>
      <c r="AD491" s="191">
        <f t="shared" si="27"/>
        <v>3299415.55</v>
      </c>
      <c r="AE491" s="191">
        <f t="shared" si="27"/>
        <v>3151791.29</v>
      </c>
      <c r="AF491" s="191">
        <f t="shared" si="27"/>
        <v>2051600.22</v>
      </c>
      <c r="AG491" s="191">
        <f t="shared" si="27"/>
        <v>1151231.54</v>
      </c>
      <c r="AH491" s="191">
        <f t="shared" si="27"/>
        <v>4316826.3</v>
      </c>
      <c r="AI491" s="191">
        <f t="shared" si="27"/>
        <v>2903612.88</v>
      </c>
      <c r="AJ491" s="191">
        <f t="shared" si="27"/>
        <v>3469286.87</v>
      </c>
      <c r="AK491" s="191">
        <f t="shared" si="27"/>
        <v>1675485.88</v>
      </c>
      <c r="AL491" s="191">
        <f t="shared" si="27"/>
        <v>4586131.9400000004</v>
      </c>
      <c r="AM491" s="191">
        <f t="shared" si="27"/>
        <v>610749</v>
      </c>
      <c r="AN491" s="191">
        <f t="shared" si="27"/>
        <v>421298</v>
      </c>
      <c r="AO491" s="191">
        <f t="shared" si="27"/>
        <v>7994561.5800000001</v>
      </c>
      <c r="AP491" s="191">
        <f t="shared" si="27"/>
        <v>1176980.6800000002</v>
      </c>
      <c r="AQ491" s="191">
        <f t="shared" si="27"/>
        <v>1180938</v>
      </c>
      <c r="AR491" s="191">
        <f t="shared" si="27"/>
        <v>570278</v>
      </c>
      <c r="AS491" s="191">
        <f t="shared" si="27"/>
        <v>1189633.3</v>
      </c>
      <c r="AT491" s="191">
        <f t="shared" si="27"/>
        <v>1097620.58</v>
      </c>
      <c r="AU491" s="191">
        <f t="shared" si="27"/>
        <v>996633</v>
      </c>
      <c r="AV491" s="191">
        <f t="shared" si="27"/>
        <v>645007.99</v>
      </c>
      <c r="AW491" s="191">
        <f t="shared" si="27"/>
        <v>575496.02</v>
      </c>
      <c r="AX491" s="191">
        <f t="shared" si="27"/>
        <v>189982</v>
      </c>
      <c r="AY491" s="191">
        <f t="shared" si="27"/>
        <v>27021</v>
      </c>
      <c r="AZ491" s="191">
        <f t="shared" si="27"/>
        <v>1257073</v>
      </c>
      <c r="BA491" s="191">
        <f t="shared" si="27"/>
        <v>593843</v>
      </c>
      <c r="BB491" s="191">
        <f t="shared" si="27"/>
        <v>1831051.37</v>
      </c>
      <c r="BC491" s="191">
        <f t="shared" si="27"/>
        <v>800770.03</v>
      </c>
      <c r="BD491" s="191">
        <f t="shared" si="27"/>
        <v>6992095.6800000006</v>
      </c>
      <c r="BE491" s="191">
        <f t="shared" si="27"/>
        <v>0</v>
      </c>
      <c r="BF491" s="191">
        <f t="shared" si="27"/>
        <v>448750</v>
      </c>
      <c r="BG491" s="191">
        <f t="shared" si="27"/>
        <v>2914154</v>
      </c>
      <c r="BH491" s="191">
        <f t="shared" si="27"/>
        <v>508130.57</v>
      </c>
      <c r="BI491" s="191">
        <f t="shared" si="27"/>
        <v>142400</v>
      </c>
      <c r="BJ491" s="191">
        <f t="shared" si="27"/>
        <v>75500</v>
      </c>
      <c r="BK491" s="191">
        <f t="shared" si="27"/>
        <v>1366493.13</v>
      </c>
      <c r="BL491" s="191">
        <f t="shared" si="27"/>
        <v>303977</v>
      </c>
      <c r="BM491" s="191">
        <f t="shared" si="27"/>
        <v>2816333</v>
      </c>
      <c r="BN491" s="191">
        <f t="shared" si="27"/>
        <v>779434.22</v>
      </c>
      <c r="BO491" s="191">
        <f t="shared" si="27"/>
        <v>1220060.19</v>
      </c>
      <c r="BP491" s="191">
        <f t="shared" ref="BP491:CM494" si="28">SUMIF($A$4:$A$448,$B491,BP$4:BP$448)</f>
        <v>1236080</v>
      </c>
      <c r="BQ491" s="191">
        <f t="shared" si="28"/>
        <v>584618.46</v>
      </c>
      <c r="BR491" s="191">
        <f t="shared" si="28"/>
        <v>1486020.17</v>
      </c>
      <c r="BS491" s="191">
        <f t="shared" si="28"/>
        <v>24618782.060000002</v>
      </c>
      <c r="BT491" s="191">
        <f t="shared" si="28"/>
        <v>1641581.72</v>
      </c>
      <c r="BU491" s="191">
        <f t="shared" si="28"/>
        <v>574377.74</v>
      </c>
      <c r="BV491" s="191">
        <f t="shared" si="28"/>
        <v>6253216.5</v>
      </c>
      <c r="BW491" s="191">
        <f t="shared" si="28"/>
        <v>10200</v>
      </c>
      <c r="BX491" s="191">
        <f t="shared" si="28"/>
        <v>1858050.5</v>
      </c>
      <c r="BY491" s="191">
        <f t="shared" si="28"/>
        <v>4294156.67</v>
      </c>
      <c r="BZ491" s="191">
        <f t="shared" si="28"/>
        <v>554008</v>
      </c>
      <c r="CA491" s="191">
        <f t="shared" si="28"/>
        <v>2448607</v>
      </c>
      <c r="CB491" s="191">
        <f t="shared" si="28"/>
        <v>2891545.02</v>
      </c>
      <c r="CC491" s="191">
        <f t="shared" si="28"/>
        <v>4447141.8600000003</v>
      </c>
      <c r="CD491" s="191">
        <f t="shared" si="28"/>
        <v>2781079.12</v>
      </c>
      <c r="CE491" s="191">
        <f t="shared" si="28"/>
        <v>2730072.6</v>
      </c>
      <c r="CF491" s="191">
        <f t="shared" si="28"/>
        <v>5225452.29</v>
      </c>
      <c r="CG491" s="191">
        <f t="shared" si="28"/>
        <v>576392</v>
      </c>
      <c r="CH491" s="191">
        <f t="shared" si="28"/>
        <v>1408689.8299999998</v>
      </c>
      <c r="CI491" s="191">
        <f t="shared" si="28"/>
        <v>65483.17</v>
      </c>
      <c r="CJ491" s="191">
        <f t="shared" si="28"/>
        <v>1337175.29</v>
      </c>
      <c r="CK491" s="191">
        <f t="shared" si="28"/>
        <v>1082675.8</v>
      </c>
      <c r="CL491" s="191">
        <f t="shared" si="28"/>
        <v>6676992.8700000001</v>
      </c>
      <c r="CM491" s="191">
        <f t="shared" si="28"/>
        <v>1188684.33</v>
      </c>
    </row>
    <row r="492" spans="2:91" s="117" customFormat="1" ht="25.95" customHeight="1">
      <c r="B492" s="117">
        <v>36</v>
      </c>
      <c r="C492" s="194" t="s">
        <v>714</v>
      </c>
      <c r="D492" s="191">
        <f t="shared" si="12"/>
        <v>382755458.38</v>
      </c>
      <c r="E492" s="191">
        <f t="shared" ref="E492:BP494" si="29">SUMIF($A$4:$A$448,$B492,E$4:E$448)</f>
        <v>0</v>
      </c>
      <c r="F492" s="191">
        <f t="shared" si="29"/>
        <v>0</v>
      </c>
      <c r="G492" s="191">
        <f t="shared" si="29"/>
        <v>0</v>
      </c>
      <c r="H492" s="191">
        <f t="shared" si="29"/>
        <v>0</v>
      </c>
      <c r="I492" s="191">
        <f t="shared" si="29"/>
        <v>0</v>
      </c>
      <c r="J492" s="191">
        <f t="shared" si="29"/>
        <v>564.72</v>
      </c>
      <c r="K492" s="191">
        <f t="shared" si="29"/>
        <v>0</v>
      </c>
      <c r="L492" s="191">
        <f t="shared" si="29"/>
        <v>0</v>
      </c>
      <c r="M492" s="191">
        <f t="shared" si="29"/>
        <v>0</v>
      </c>
      <c r="N492" s="191">
        <f t="shared" si="29"/>
        <v>0</v>
      </c>
      <c r="O492" s="191">
        <f t="shared" si="29"/>
        <v>0</v>
      </c>
      <c r="P492" s="191">
        <f t="shared" si="29"/>
        <v>211880.34</v>
      </c>
      <c r="Q492" s="191">
        <f t="shared" si="29"/>
        <v>0</v>
      </c>
      <c r="R492" s="191">
        <f t="shared" si="29"/>
        <v>0</v>
      </c>
      <c r="S492" s="191">
        <f t="shared" si="29"/>
        <v>0</v>
      </c>
      <c r="T492" s="191">
        <f t="shared" si="29"/>
        <v>0</v>
      </c>
      <c r="U492" s="191">
        <f t="shared" si="29"/>
        <v>0</v>
      </c>
      <c r="V492" s="191">
        <f t="shared" si="29"/>
        <v>0</v>
      </c>
      <c r="W492" s="191">
        <f t="shared" si="29"/>
        <v>0</v>
      </c>
      <c r="X492" s="191">
        <f t="shared" si="29"/>
        <v>1461934.62</v>
      </c>
      <c r="Y492" s="191">
        <f t="shared" si="29"/>
        <v>0</v>
      </c>
      <c r="Z492" s="191">
        <f t="shared" si="29"/>
        <v>0</v>
      </c>
      <c r="AA492" s="191">
        <f t="shared" si="29"/>
        <v>0</v>
      </c>
      <c r="AB492" s="191">
        <f t="shared" si="29"/>
        <v>0</v>
      </c>
      <c r="AC492" s="191">
        <f t="shared" si="29"/>
        <v>0</v>
      </c>
      <c r="AD492" s="191">
        <f t="shared" si="29"/>
        <v>0</v>
      </c>
      <c r="AE492" s="191">
        <f t="shared" si="29"/>
        <v>0</v>
      </c>
      <c r="AF492" s="191">
        <f t="shared" si="29"/>
        <v>0</v>
      </c>
      <c r="AG492" s="191">
        <f t="shared" si="29"/>
        <v>0</v>
      </c>
      <c r="AH492" s="191">
        <f t="shared" si="29"/>
        <v>0</v>
      </c>
      <c r="AI492" s="191">
        <f t="shared" si="29"/>
        <v>0</v>
      </c>
      <c r="AJ492" s="191">
        <f t="shared" si="29"/>
        <v>0</v>
      </c>
      <c r="AK492" s="191">
        <f t="shared" si="29"/>
        <v>0</v>
      </c>
      <c r="AL492" s="191">
        <f t="shared" si="29"/>
        <v>36416278.799999997</v>
      </c>
      <c r="AM492" s="191">
        <f t="shared" si="29"/>
        <v>0</v>
      </c>
      <c r="AN492" s="191">
        <f t="shared" si="29"/>
        <v>0</v>
      </c>
      <c r="AO492" s="191">
        <f t="shared" si="29"/>
        <v>0</v>
      </c>
      <c r="AP492" s="191">
        <f t="shared" si="29"/>
        <v>0</v>
      </c>
      <c r="AQ492" s="191">
        <f t="shared" si="29"/>
        <v>0</v>
      </c>
      <c r="AR492" s="191">
        <f t="shared" si="29"/>
        <v>0</v>
      </c>
      <c r="AS492" s="191">
        <f t="shared" si="29"/>
        <v>3402038.58</v>
      </c>
      <c r="AT492" s="191">
        <f t="shared" si="29"/>
        <v>0</v>
      </c>
      <c r="AU492" s="191">
        <f t="shared" si="29"/>
        <v>0</v>
      </c>
      <c r="AV492" s="191">
        <f t="shared" si="29"/>
        <v>0</v>
      </c>
      <c r="AW492" s="191">
        <f t="shared" si="29"/>
        <v>0</v>
      </c>
      <c r="AX492" s="191">
        <f t="shared" si="29"/>
        <v>0</v>
      </c>
      <c r="AY492" s="191">
        <f t="shared" si="29"/>
        <v>0</v>
      </c>
      <c r="AZ492" s="191">
        <f t="shared" si="29"/>
        <v>0</v>
      </c>
      <c r="BA492" s="191">
        <f t="shared" si="29"/>
        <v>0</v>
      </c>
      <c r="BB492" s="191">
        <f t="shared" si="29"/>
        <v>79188.42</v>
      </c>
      <c r="BC492" s="191">
        <f t="shared" si="29"/>
        <v>0</v>
      </c>
      <c r="BD492" s="191">
        <f t="shared" si="29"/>
        <v>621017.72</v>
      </c>
      <c r="BE492" s="191">
        <f t="shared" si="29"/>
        <v>0</v>
      </c>
      <c r="BF492" s="191">
        <f t="shared" si="29"/>
        <v>0</v>
      </c>
      <c r="BG492" s="191">
        <f t="shared" si="29"/>
        <v>0</v>
      </c>
      <c r="BH492" s="191">
        <f t="shared" si="29"/>
        <v>3206.45</v>
      </c>
      <c r="BI492" s="191">
        <f t="shared" si="29"/>
        <v>0</v>
      </c>
      <c r="BJ492" s="191">
        <f t="shared" si="29"/>
        <v>0</v>
      </c>
      <c r="BK492" s="191">
        <f t="shared" si="29"/>
        <v>0</v>
      </c>
      <c r="BL492" s="191">
        <f t="shared" si="29"/>
        <v>0</v>
      </c>
      <c r="BM492" s="191">
        <f t="shared" si="29"/>
        <v>247248145.13999999</v>
      </c>
      <c r="BN492" s="191">
        <f t="shared" si="29"/>
        <v>0</v>
      </c>
      <c r="BO492" s="191">
        <f t="shared" si="29"/>
        <v>0</v>
      </c>
      <c r="BP492" s="191">
        <f t="shared" si="29"/>
        <v>0</v>
      </c>
      <c r="BQ492" s="191">
        <f t="shared" si="28"/>
        <v>0</v>
      </c>
      <c r="BR492" s="191">
        <f t="shared" si="28"/>
        <v>0</v>
      </c>
      <c r="BS492" s="191">
        <f t="shared" si="28"/>
        <v>12045664.42</v>
      </c>
      <c r="BT492" s="191">
        <f t="shared" si="28"/>
        <v>0</v>
      </c>
      <c r="BU492" s="191">
        <f t="shared" si="28"/>
        <v>0</v>
      </c>
      <c r="BV492" s="191">
        <f t="shared" si="28"/>
        <v>0</v>
      </c>
      <c r="BW492" s="191">
        <f t="shared" si="28"/>
        <v>0</v>
      </c>
      <c r="BX492" s="191">
        <f t="shared" si="28"/>
        <v>0</v>
      </c>
      <c r="BY492" s="191">
        <f t="shared" si="28"/>
        <v>0</v>
      </c>
      <c r="BZ492" s="191">
        <f t="shared" si="28"/>
        <v>0</v>
      </c>
      <c r="CA492" s="191">
        <f t="shared" si="28"/>
        <v>0</v>
      </c>
      <c r="CB492" s="191">
        <f t="shared" si="28"/>
        <v>0</v>
      </c>
      <c r="CC492" s="191">
        <f t="shared" si="28"/>
        <v>0</v>
      </c>
      <c r="CD492" s="191">
        <f t="shared" si="28"/>
        <v>0</v>
      </c>
      <c r="CE492" s="191">
        <f t="shared" si="28"/>
        <v>0</v>
      </c>
      <c r="CF492" s="191">
        <f t="shared" si="28"/>
        <v>0</v>
      </c>
      <c r="CG492" s="191">
        <f t="shared" si="28"/>
        <v>0</v>
      </c>
      <c r="CH492" s="191">
        <f t="shared" si="28"/>
        <v>0</v>
      </c>
      <c r="CI492" s="191">
        <f t="shared" si="28"/>
        <v>0</v>
      </c>
      <c r="CJ492" s="191">
        <f t="shared" si="28"/>
        <v>0</v>
      </c>
      <c r="CK492" s="191">
        <f t="shared" si="28"/>
        <v>0</v>
      </c>
      <c r="CL492" s="191">
        <f t="shared" si="28"/>
        <v>2</v>
      </c>
      <c r="CM492" s="191">
        <f t="shared" si="28"/>
        <v>0</v>
      </c>
    </row>
    <row r="493" spans="2:91" s="117" customFormat="1" ht="25.95" customHeight="1">
      <c r="B493" s="117">
        <v>37</v>
      </c>
      <c r="C493" s="194" t="s">
        <v>715</v>
      </c>
      <c r="D493" s="191">
        <f t="shared" si="12"/>
        <v>2378582.0099999998</v>
      </c>
      <c r="E493" s="191">
        <f t="shared" si="29"/>
        <v>62262.770000000004</v>
      </c>
      <c r="F493" s="191">
        <f t="shared" si="29"/>
        <v>147068.37</v>
      </c>
      <c r="G493" s="191">
        <f t="shared" si="29"/>
        <v>89921.67</v>
      </c>
      <c r="H493" s="191">
        <f t="shared" si="29"/>
        <v>28456.760000000002</v>
      </c>
      <c r="I493" s="191">
        <f t="shared" si="29"/>
        <v>134995.99</v>
      </c>
      <c r="J493" s="191">
        <f t="shared" si="29"/>
        <v>23705.59</v>
      </c>
      <c r="K493" s="191">
        <f t="shared" si="29"/>
        <v>1393631.12</v>
      </c>
      <c r="L493" s="191">
        <f t="shared" si="29"/>
        <v>63443.02</v>
      </c>
      <c r="M493" s="191">
        <f t="shared" si="29"/>
        <v>86654.69</v>
      </c>
      <c r="N493" s="191">
        <f t="shared" si="29"/>
        <v>288913.22000000003</v>
      </c>
      <c r="O493" s="191">
        <f t="shared" si="29"/>
        <v>5840.38</v>
      </c>
      <c r="P493" s="191">
        <f t="shared" si="29"/>
        <v>1088648.04</v>
      </c>
      <c r="Q493" s="191">
        <f t="shared" si="29"/>
        <v>343136.4</v>
      </c>
      <c r="R493" s="191">
        <f t="shared" si="29"/>
        <v>325699.07</v>
      </c>
      <c r="S493" s="191">
        <f t="shared" si="29"/>
        <v>100194.65</v>
      </c>
      <c r="T493" s="191">
        <f t="shared" si="29"/>
        <v>181549.02</v>
      </c>
      <c r="U493" s="191">
        <f t="shared" si="29"/>
        <v>195569.79</v>
      </c>
      <c r="V493" s="191">
        <f t="shared" si="29"/>
        <v>134269.16999999998</v>
      </c>
      <c r="W493" s="191">
        <f t="shared" si="29"/>
        <v>121927.84</v>
      </c>
      <c r="X493" s="191">
        <f t="shared" si="29"/>
        <v>5490680.8900000006</v>
      </c>
      <c r="Y493" s="191">
        <f t="shared" si="29"/>
        <v>214772.21</v>
      </c>
      <c r="Z493" s="191">
        <f t="shared" si="29"/>
        <v>87223.67</v>
      </c>
      <c r="AA493" s="191">
        <f t="shared" si="29"/>
        <v>80830.87</v>
      </c>
      <c r="AB493" s="191">
        <f t="shared" si="29"/>
        <v>37549.4</v>
      </c>
      <c r="AC493" s="191">
        <f t="shared" si="29"/>
        <v>149718.59</v>
      </c>
      <c r="AD493" s="191">
        <f t="shared" si="29"/>
        <v>124612.08</v>
      </c>
      <c r="AE493" s="191">
        <f t="shared" si="29"/>
        <v>404707.58</v>
      </c>
      <c r="AF493" s="191">
        <f t="shared" si="29"/>
        <v>66673.350000000006</v>
      </c>
      <c r="AG493" s="191">
        <f t="shared" si="29"/>
        <v>190154.08000000002</v>
      </c>
      <c r="AH493" s="191">
        <f t="shared" si="29"/>
        <v>92735.14</v>
      </c>
      <c r="AI493" s="191">
        <f t="shared" si="29"/>
        <v>336003.95</v>
      </c>
      <c r="AJ493" s="191">
        <f t="shared" si="29"/>
        <v>89481.7</v>
      </c>
      <c r="AK493" s="191">
        <f t="shared" si="29"/>
        <v>169313.27999999997</v>
      </c>
      <c r="AL493" s="191">
        <f t="shared" si="29"/>
        <v>2622544.7599999998</v>
      </c>
      <c r="AM493" s="191">
        <f t="shared" si="29"/>
        <v>661369.94999999995</v>
      </c>
      <c r="AN493" s="191">
        <f t="shared" si="29"/>
        <v>80799.5</v>
      </c>
      <c r="AO493" s="191">
        <f t="shared" si="29"/>
        <v>726116.1100000001</v>
      </c>
      <c r="AP493" s="191">
        <f t="shared" si="29"/>
        <v>218333.90000000002</v>
      </c>
      <c r="AQ493" s="191">
        <f t="shared" si="29"/>
        <v>67181.929999999993</v>
      </c>
      <c r="AR493" s="191">
        <f t="shared" si="29"/>
        <v>7579.56</v>
      </c>
      <c r="AS493" s="191">
        <f t="shared" si="29"/>
        <v>1285557.07</v>
      </c>
      <c r="AT493" s="191">
        <f t="shared" si="29"/>
        <v>1122809.48</v>
      </c>
      <c r="AU493" s="191">
        <f t="shared" si="29"/>
        <v>255386.41</v>
      </c>
      <c r="AV493" s="191">
        <f t="shared" si="29"/>
        <v>81800.899999999994</v>
      </c>
      <c r="AW493" s="191">
        <f t="shared" si="29"/>
        <v>56587.5</v>
      </c>
      <c r="AX493" s="191">
        <f t="shared" si="29"/>
        <v>66041.53</v>
      </c>
      <c r="AY493" s="191">
        <f t="shared" si="29"/>
        <v>372363.97</v>
      </c>
      <c r="AZ493" s="191">
        <f t="shared" si="29"/>
        <v>484427.2</v>
      </c>
      <c r="BA493" s="191">
        <f t="shared" si="29"/>
        <v>230118.02</v>
      </c>
      <c r="BB493" s="191">
        <f t="shared" si="29"/>
        <v>1724783.84</v>
      </c>
      <c r="BC493" s="191">
        <f t="shared" si="29"/>
        <v>70525.929999999993</v>
      </c>
      <c r="BD493" s="191">
        <f t="shared" si="29"/>
        <v>1794972.3199999998</v>
      </c>
      <c r="BE493" s="191">
        <f t="shared" si="29"/>
        <v>809644.65</v>
      </c>
      <c r="BF493" s="191">
        <f t="shared" si="29"/>
        <v>420600.53</v>
      </c>
      <c r="BG493" s="191">
        <f t="shared" si="29"/>
        <v>557610.31000000006</v>
      </c>
      <c r="BH493" s="191">
        <f t="shared" si="29"/>
        <v>875015.63</v>
      </c>
      <c r="BI493" s="191">
        <f t="shared" si="29"/>
        <v>14074.88</v>
      </c>
      <c r="BJ493" s="191">
        <f t="shared" si="29"/>
        <v>91697.600000000006</v>
      </c>
      <c r="BK493" s="191">
        <f t="shared" si="29"/>
        <v>642261.04</v>
      </c>
      <c r="BL493" s="191">
        <f t="shared" si="29"/>
        <v>48593.530000000006</v>
      </c>
      <c r="BM493" s="191">
        <f t="shared" si="29"/>
        <v>2449398.52</v>
      </c>
      <c r="BN493" s="191">
        <f t="shared" si="29"/>
        <v>138986.72</v>
      </c>
      <c r="BO493" s="191">
        <f t="shared" si="29"/>
        <v>29482.659999999996</v>
      </c>
      <c r="BP493" s="191">
        <f t="shared" si="29"/>
        <v>111169.33999999998</v>
      </c>
      <c r="BQ493" s="191">
        <f t="shared" si="28"/>
        <v>151785.79</v>
      </c>
      <c r="BR493" s="191">
        <f t="shared" si="28"/>
        <v>626381.26</v>
      </c>
      <c r="BS493" s="191">
        <f t="shared" si="28"/>
        <v>7886162.0499999998</v>
      </c>
      <c r="BT493" s="191">
        <f t="shared" si="28"/>
        <v>344589.45999999996</v>
      </c>
      <c r="BU493" s="191">
        <f t="shared" si="28"/>
        <v>124731.26000000001</v>
      </c>
      <c r="BV493" s="191">
        <f t="shared" si="28"/>
        <v>1576798.49</v>
      </c>
      <c r="BW493" s="191">
        <f t="shared" si="28"/>
        <v>32732.21</v>
      </c>
      <c r="BX493" s="191">
        <f t="shared" si="28"/>
        <v>135378.46</v>
      </c>
      <c r="BY493" s="191">
        <f t="shared" si="28"/>
        <v>657224.21</v>
      </c>
      <c r="BZ493" s="191">
        <f t="shared" si="28"/>
        <v>58298.009999999995</v>
      </c>
      <c r="CA493" s="191">
        <f t="shared" si="28"/>
        <v>264406.98</v>
      </c>
      <c r="CB493" s="191">
        <f t="shared" si="28"/>
        <v>167658.79999999999</v>
      </c>
      <c r="CC493" s="191">
        <f t="shared" si="28"/>
        <v>1618563.42</v>
      </c>
      <c r="CD493" s="191">
        <f t="shared" si="28"/>
        <v>597106.33000000007</v>
      </c>
      <c r="CE493" s="191">
        <f t="shared" si="28"/>
        <v>270890.33999999997</v>
      </c>
      <c r="CF493" s="191">
        <f t="shared" si="28"/>
        <v>336542.58999999997</v>
      </c>
      <c r="CG493" s="191">
        <f t="shared" si="28"/>
        <v>37810.239999999998</v>
      </c>
      <c r="CH493" s="191">
        <f t="shared" si="28"/>
        <v>61351.42</v>
      </c>
      <c r="CI493" s="191">
        <f t="shared" si="28"/>
        <v>47530.55</v>
      </c>
      <c r="CJ493" s="191">
        <f t="shared" si="28"/>
        <v>69747.8</v>
      </c>
      <c r="CK493" s="191">
        <f t="shared" si="28"/>
        <v>320299</v>
      </c>
      <c r="CL493" s="191">
        <f t="shared" si="28"/>
        <v>155077.73000000001</v>
      </c>
      <c r="CM493" s="191">
        <f t="shared" si="28"/>
        <v>405888.77999999997</v>
      </c>
    </row>
    <row r="494" spans="2:91" s="117" customFormat="1" ht="25.95" customHeight="1">
      <c r="B494" s="117">
        <v>38</v>
      </c>
      <c r="C494" s="194" t="s">
        <v>716</v>
      </c>
      <c r="D494" s="191">
        <f t="shared" si="12"/>
        <v>58135896.789999992</v>
      </c>
      <c r="E494" s="191">
        <f t="shared" si="29"/>
        <v>6695240.6999999993</v>
      </c>
      <c r="F494" s="191">
        <f t="shared" si="29"/>
        <v>3761048.83</v>
      </c>
      <c r="G494" s="191">
        <f t="shared" si="29"/>
        <v>7152551.5300000003</v>
      </c>
      <c r="H494" s="191">
        <f t="shared" si="29"/>
        <v>5090153.05</v>
      </c>
      <c r="I494" s="191">
        <f t="shared" si="29"/>
        <v>4993319.2500000009</v>
      </c>
      <c r="J494" s="191">
        <f t="shared" si="29"/>
        <v>5641381.4199999999</v>
      </c>
      <c r="K494" s="191">
        <f t="shared" si="29"/>
        <v>12362656.800000001</v>
      </c>
      <c r="L494" s="191">
        <f t="shared" si="29"/>
        <v>8181740.2400000012</v>
      </c>
      <c r="M494" s="191">
        <f t="shared" si="29"/>
        <v>9947920.4500000011</v>
      </c>
      <c r="N494" s="191">
        <f t="shared" si="29"/>
        <v>28164621.860000007</v>
      </c>
      <c r="O494" s="191">
        <f t="shared" si="29"/>
        <v>5043609.92</v>
      </c>
      <c r="P494" s="191">
        <f t="shared" si="29"/>
        <v>52063075.18</v>
      </c>
      <c r="Q494" s="191">
        <f t="shared" si="29"/>
        <v>6078890.8199999994</v>
      </c>
      <c r="R494" s="191">
        <f t="shared" si="29"/>
        <v>9312637.3100000005</v>
      </c>
      <c r="S494" s="191">
        <f t="shared" si="29"/>
        <v>19703758.289999999</v>
      </c>
      <c r="T494" s="191">
        <f t="shared" si="29"/>
        <v>6849739.4800000004</v>
      </c>
      <c r="U494" s="191">
        <f t="shared" si="29"/>
        <v>7979313.3500000015</v>
      </c>
      <c r="V494" s="191">
        <f t="shared" si="29"/>
        <v>3910719.35</v>
      </c>
      <c r="W494" s="191">
        <f t="shared" si="29"/>
        <v>3624440.99</v>
      </c>
      <c r="X494" s="191">
        <f t="shared" si="29"/>
        <v>114058265.68999998</v>
      </c>
      <c r="Y494" s="191">
        <f t="shared" si="29"/>
        <v>8256497.8600000013</v>
      </c>
      <c r="Z494" s="191">
        <f t="shared" si="29"/>
        <v>11873087.000000002</v>
      </c>
      <c r="AA494" s="191">
        <f t="shared" si="29"/>
        <v>8779525.2599999998</v>
      </c>
      <c r="AB494" s="191">
        <f t="shared" si="29"/>
        <v>3871304.5500000003</v>
      </c>
      <c r="AC494" s="191">
        <f t="shared" si="29"/>
        <v>4144429.2899999996</v>
      </c>
      <c r="AD494" s="191">
        <f t="shared" si="29"/>
        <v>6293102</v>
      </c>
      <c r="AE494" s="191">
        <f t="shared" si="29"/>
        <v>19383195.059999999</v>
      </c>
      <c r="AF494" s="191">
        <f t="shared" si="29"/>
        <v>6675552.9899999993</v>
      </c>
      <c r="AG494" s="191">
        <f t="shared" si="29"/>
        <v>5629632.5200000005</v>
      </c>
      <c r="AH494" s="191">
        <f t="shared" si="29"/>
        <v>6590166.79</v>
      </c>
      <c r="AI494" s="191">
        <f t="shared" si="29"/>
        <v>9281685.3299999982</v>
      </c>
      <c r="AJ494" s="191">
        <f t="shared" si="29"/>
        <v>7199001.2800000003</v>
      </c>
      <c r="AK494" s="191">
        <f t="shared" si="29"/>
        <v>7257616.7300000004</v>
      </c>
      <c r="AL494" s="191">
        <f t="shared" si="29"/>
        <v>104402401.16999999</v>
      </c>
      <c r="AM494" s="191">
        <f t="shared" si="29"/>
        <v>5421844.46</v>
      </c>
      <c r="AN494" s="191">
        <f t="shared" si="29"/>
        <v>4451040.87</v>
      </c>
      <c r="AO494" s="191">
        <f t="shared" si="29"/>
        <v>13619152.430000002</v>
      </c>
      <c r="AP494" s="191">
        <f t="shared" si="29"/>
        <v>10767041.91</v>
      </c>
      <c r="AQ494" s="191">
        <f t="shared" si="29"/>
        <v>7985307.7800000003</v>
      </c>
      <c r="AR494" s="191">
        <f t="shared" si="29"/>
        <v>3414590.5700000003</v>
      </c>
      <c r="AS494" s="191">
        <f t="shared" si="29"/>
        <v>40424555.279999994</v>
      </c>
      <c r="AT494" s="191">
        <f t="shared" si="29"/>
        <v>6992928.8399999999</v>
      </c>
      <c r="AU494" s="191">
        <f t="shared" si="29"/>
        <v>11978007.749999998</v>
      </c>
      <c r="AV494" s="191">
        <f t="shared" si="29"/>
        <v>8958072.7000000011</v>
      </c>
      <c r="AW494" s="191">
        <f t="shared" si="29"/>
        <v>5382246.7700000005</v>
      </c>
      <c r="AX494" s="191">
        <f t="shared" si="29"/>
        <v>3645911.7299999995</v>
      </c>
      <c r="AY494" s="191">
        <f t="shared" si="29"/>
        <v>6367501.9399999995</v>
      </c>
      <c r="AZ494" s="191">
        <f t="shared" si="29"/>
        <v>7810307.7799999984</v>
      </c>
      <c r="BA494" s="191">
        <f t="shared" si="29"/>
        <v>8143764.4100000011</v>
      </c>
      <c r="BB494" s="191">
        <f t="shared" si="29"/>
        <v>65017811.339999981</v>
      </c>
      <c r="BC494" s="191">
        <f t="shared" si="29"/>
        <v>8326492.209999999</v>
      </c>
      <c r="BD494" s="191">
        <f t="shared" si="29"/>
        <v>80275168.25999999</v>
      </c>
      <c r="BE494" s="191">
        <f t="shared" si="29"/>
        <v>16635004.950000001</v>
      </c>
      <c r="BF494" s="191">
        <f t="shared" si="29"/>
        <v>3509415.3200000008</v>
      </c>
      <c r="BG494" s="191">
        <f t="shared" si="29"/>
        <v>13554660.540000001</v>
      </c>
      <c r="BH494" s="191">
        <f t="shared" si="29"/>
        <v>62415821.790000007</v>
      </c>
      <c r="BI494" s="191">
        <f t="shared" si="29"/>
        <v>4777667.79</v>
      </c>
      <c r="BJ494" s="191">
        <f t="shared" si="29"/>
        <v>6535031.8200000003</v>
      </c>
      <c r="BK494" s="191">
        <f t="shared" si="29"/>
        <v>4866082.83</v>
      </c>
      <c r="BL494" s="191">
        <f t="shared" si="29"/>
        <v>6785910.7599999988</v>
      </c>
      <c r="BM494" s="191">
        <f t="shared" si="29"/>
        <v>38011558.56000001</v>
      </c>
      <c r="BN494" s="191">
        <f t="shared" si="29"/>
        <v>11979217.179999998</v>
      </c>
      <c r="BO494" s="191">
        <f t="shared" si="29"/>
        <v>9681810.1500000022</v>
      </c>
      <c r="BP494" s="191">
        <f t="shared" si="29"/>
        <v>13914575.619999999</v>
      </c>
      <c r="BQ494" s="191">
        <f t="shared" si="28"/>
        <v>10304008.289999999</v>
      </c>
      <c r="BR494" s="191">
        <f t="shared" si="28"/>
        <v>7490596.2400000002</v>
      </c>
      <c r="BS494" s="191">
        <f t="shared" si="28"/>
        <v>196642024.99999997</v>
      </c>
      <c r="BT494" s="191">
        <f t="shared" si="28"/>
        <v>8369153.8099999996</v>
      </c>
      <c r="BU494" s="191">
        <f t="shared" si="28"/>
        <v>5238010.1399999997</v>
      </c>
      <c r="BV494" s="191">
        <f t="shared" si="28"/>
        <v>52928988.780000001</v>
      </c>
      <c r="BW494" s="191">
        <f t="shared" si="28"/>
        <v>6490052.5600000005</v>
      </c>
      <c r="BX494" s="191">
        <f t="shared" si="28"/>
        <v>8756592.8199999984</v>
      </c>
      <c r="BY494" s="191">
        <f t="shared" si="28"/>
        <v>30301199.77</v>
      </c>
      <c r="BZ494" s="191">
        <f t="shared" si="28"/>
        <v>5547812.5899999999</v>
      </c>
      <c r="CA494" s="191">
        <f t="shared" si="28"/>
        <v>4456927.8499999996</v>
      </c>
      <c r="CB494" s="191">
        <f t="shared" si="28"/>
        <v>8609179.4600000009</v>
      </c>
      <c r="CC494" s="191">
        <f t="shared" si="28"/>
        <v>8148204.3599999994</v>
      </c>
      <c r="CD494" s="191">
        <f t="shared" si="28"/>
        <v>23796311.25</v>
      </c>
      <c r="CE494" s="191">
        <f t="shared" si="28"/>
        <v>7232564.4600000009</v>
      </c>
      <c r="CF494" s="191">
        <f t="shared" si="28"/>
        <v>22745645.009999998</v>
      </c>
      <c r="CG494" s="191">
        <f t="shared" si="28"/>
        <v>5391802.4899999993</v>
      </c>
      <c r="CH494" s="191">
        <f t="shared" si="28"/>
        <v>3474387.1100000003</v>
      </c>
      <c r="CI494" s="191">
        <f t="shared" si="28"/>
        <v>4887491.2699999996</v>
      </c>
      <c r="CJ494" s="191">
        <f t="shared" si="28"/>
        <v>2976131.45</v>
      </c>
      <c r="CK494" s="191">
        <f t="shared" si="28"/>
        <v>25473920.369999997</v>
      </c>
      <c r="CL494" s="191">
        <f t="shared" si="28"/>
        <v>5944242</v>
      </c>
      <c r="CM494" s="191">
        <f t="shared" si="28"/>
        <v>4924304.09</v>
      </c>
    </row>
    <row r="495" spans="2:91" s="197" customFormat="1" ht="25.95" customHeight="1">
      <c r="C495" s="198" t="s">
        <v>717</v>
      </c>
      <c r="D495" s="196">
        <f>+D473+D477+D478+D479+D483+D484+D485+D486+D487+D488+D489+D490+D491+D492+D493+D494</f>
        <v>1208112118.49</v>
      </c>
      <c r="E495" s="196">
        <f t="shared" ref="E495:BP495" si="30">+E473+E477+E478+E479+E483+E484+E485+E486+E487+E488+E489+E490+E491+E492+E493+E494</f>
        <v>105667379.83</v>
      </c>
      <c r="F495" s="196">
        <f t="shared" si="30"/>
        <v>95582034.899999991</v>
      </c>
      <c r="G495" s="196">
        <f t="shared" si="30"/>
        <v>97848997.360000029</v>
      </c>
      <c r="H495" s="196">
        <f t="shared" si="30"/>
        <v>69701582.579999998</v>
      </c>
      <c r="I495" s="196">
        <f t="shared" si="30"/>
        <v>115386264.83999999</v>
      </c>
      <c r="J495" s="196">
        <f t="shared" si="30"/>
        <v>139832664.01000002</v>
      </c>
      <c r="K495" s="196">
        <f t="shared" si="30"/>
        <v>207554191.39000005</v>
      </c>
      <c r="L495" s="196">
        <f t="shared" si="30"/>
        <v>108451279.17</v>
      </c>
      <c r="M495" s="196">
        <f t="shared" si="30"/>
        <v>116746891.94999999</v>
      </c>
      <c r="N495" s="196">
        <f t="shared" si="30"/>
        <v>274633613.76999998</v>
      </c>
      <c r="O495" s="196">
        <f t="shared" si="30"/>
        <v>45323717.020000011</v>
      </c>
      <c r="P495" s="196">
        <f t="shared" si="30"/>
        <v>599392708.37999988</v>
      </c>
      <c r="Q495" s="196">
        <f t="shared" si="30"/>
        <v>111742480.57000001</v>
      </c>
      <c r="R495" s="196">
        <f t="shared" si="30"/>
        <v>147398032.98999998</v>
      </c>
      <c r="S495" s="196">
        <f t="shared" si="30"/>
        <v>201692753.53999999</v>
      </c>
      <c r="T495" s="196">
        <f t="shared" si="30"/>
        <v>100287829.36000001</v>
      </c>
      <c r="U495" s="196">
        <f t="shared" si="30"/>
        <v>104245712.76000002</v>
      </c>
      <c r="V495" s="196">
        <f t="shared" si="30"/>
        <v>90184829.919999987</v>
      </c>
      <c r="W495" s="196">
        <f t="shared" si="30"/>
        <v>53416648.140000001</v>
      </c>
      <c r="X495" s="196">
        <f t="shared" si="30"/>
        <v>1103826393.4100001</v>
      </c>
      <c r="Y495" s="196">
        <f t="shared" si="30"/>
        <v>77526443.729999974</v>
      </c>
      <c r="Z495" s="196">
        <f t="shared" si="30"/>
        <v>136866417.26000002</v>
      </c>
      <c r="AA495" s="196">
        <f t="shared" si="30"/>
        <v>109442965.28000003</v>
      </c>
      <c r="AB495" s="196">
        <f t="shared" si="30"/>
        <v>54475594.169999994</v>
      </c>
      <c r="AC495" s="196">
        <f t="shared" si="30"/>
        <v>69815718.270000011</v>
      </c>
      <c r="AD495" s="196">
        <f t="shared" si="30"/>
        <v>83992754.5</v>
      </c>
      <c r="AE495" s="196">
        <f t="shared" si="30"/>
        <v>271520288.83999991</v>
      </c>
      <c r="AF495" s="196">
        <f t="shared" si="30"/>
        <v>79432318.189999983</v>
      </c>
      <c r="AG495" s="196">
        <f t="shared" si="30"/>
        <v>80496182.310000002</v>
      </c>
      <c r="AH495" s="196">
        <f t="shared" si="30"/>
        <v>105715032.23000002</v>
      </c>
      <c r="AI495" s="196">
        <f t="shared" si="30"/>
        <v>161208428.41999996</v>
      </c>
      <c r="AJ495" s="196">
        <f t="shared" si="30"/>
        <v>88728678.640000015</v>
      </c>
      <c r="AK495" s="196">
        <f t="shared" si="30"/>
        <v>76645993.589999989</v>
      </c>
      <c r="AL495" s="196">
        <f t="shared" si="30"/>
        <v>2247341217.0999999</v>
      </c>
      <c r="AM495" s="196">
        <f t="shared" si="30"/>
        <v>101364935.42999999</v>
      </c>
      <c r="AN495" s="196">
        <f t="shared" si="30"/>
        <v>72632700.179999992</v>
      </c>
      <c r="AO495" s="196">
        <f t="shared" si="30"/>
        <v>205630975.94000009</v>
      </c>
      <c r="AP495" s="196">
        <f t="shared" si="30"/>
        <v>181705299.91000006</v>
      </c>
      <c r="AQ495" s="196">
        <f t="shared" si="30"/>
        <v>103366101.02000001</v>
      </c>
      <c r="AR495" s="196">
        <f t="shared" si="30"/>
        <v>46866769.800000004</v>
      </c>
      <c r="AS495" s="196">
        <f t="shared" si="30"/>
        <v>506950658.79999995</v>
      </c>
      <c r="AT495" s="196">
        <f t="shared" si="30"/>
        <v>101277415.30000003</v>
      </c>
      <c r="AU495" s="196">
        <f t="shared" si="30"/>
        <v>177720891.91000003</v>
      </c>
      <c r="AV495" s="196">
        <f t="shared" si="30"/>
        <v>173310862.40999997</v>
      </c>
      <c r="AW495" s="196">
        <f t="shared" si="30"/>
        <v>87443332.749999985</v>
      </c>
      <c r="AX495" s="196">
        <f t="shared" si="30"/>
        <v>59412188.499999993</v>
      </c>
      <c r="AY495" s="196">
        <f t="shared" si="30"/>
        <v>104861371.33999999</v>
      </c>
      <c r="AZ495" s="196">
        <f t="shared" si="30"/>
        <v>94800698.379999995</v>
      </c>
      <c r="BA495" s="196">
        <f t="shared" si="30"/>
        <v>85255283.810000002</v>
      </c>
      <c r="BB495" s="196">
        <f t="shared" si="30"/>
        <v>540806902.88</v>
      </c>
      <c r="BC495" s="196">
        <f t="shared" si="30"/>
        <v>85208141.290000007</v>
      </c>
      <c r="BD495" s="196">
        <f t="shared" si="30"/>
        <v>1050008751.2499998</v>
      </c>
      <c r="BE495" s="196">
        <f t="shared" si="30"/>
        <v>239393709.40999997</v>
      </c>
      <c r="BF495" s="196">
        <f t="shared" si="30"/>
        <v>76245132.700000003</v>
      </c>
      <c r="BG495" s="196">
        <f t="shared" si="30"/>
        <v>100861691.75</v>
      </c>
      <c r="BH495" s="196">
        <f t="shared" si="30"/>
        <v>574324848.92999995</v>
      </c>
      <c r="BI495" s="196">
        <f t="shared" si="30"/>
        <v>65728931.720000006</v>
      </c>
      <c r="BJ495" s="196">
        <f t="shared" si="30"/>
        <v>49252174.779999994</v>
      </c>
      <c r="BK495" s="196">
        <f t="shared" si="30"/>
        <v>70895610.730000004</v>
      </c>
      <c r="BL495" s="196">
        <f t="shared" si="30"/>
        <v>65045016.130000003</v>
      </c>
      <c r="BM495" s="196">
        <f t="shared" si="30"/>
        <v>927090686.39999998</v>
      </c>
      <c r="BN495" s="196">
        <f t="shared" si="30"/>
        <v>154118700.35999998</v>
      </c>
      <c r="BO495" s="196">
        <f t="shared" si="30"/>
        <v>119633462.18000001</v>
      </c>
      <c r="BP495" s="196">
        <f t="shared" si="30"/>
        <v>180810430.33000001</v>
      </c>
      <c r="BQ495" s="196">
        <f t="shared" ref="BQ495:CM495" si="31">+BQ473+BQ477+BQ478+BQ479+BQ483+BQ484+BQ485+BQ486+BQ487+BQ488+BQ489+BQ490+BQ491+BQ492+BQ493+BQ494</f>
        <v>123116412.05000001</v>
      </c>
      <c r="BR495" s="196">
        <f t="shared" si="31"/>
        <v>95902935.219999999</v>
      </c>
      <c r="BS495" s="196">
        <f t="shared" si="31"/>
        <v>3394112636.8700004</v>
      </c>
      <c r="BT495" s="196">
        <f t="shared" si="31"/>
        <v>127337389.28</v>
      </c>
      <c r="BU495" s="196">
        <f t="shared" si="31"/>
        <v>106484218.11999999</v>
      </c>
      <c r="BV495" s="196">
        <f t="shared" si="31"/>
        <v>533190500.2700001</v>
      </c>
      <c r="BW495" s="196">
        <f t="shared" si="31"/>
        <v>37533658.900000006</v>
      </c>
      <c r="BX495" s="196">
        <f t="shared" si="31"/>
        <v>101279770.13999997</v>
      </c>
      <c r="BY495" s="196">
        <f t="shared" si="31"/>
        <v>312117173.69999993</v>
      </c>
      <c r="BZ495" s="196">
        <f t="shared" si="31"/>
        <v>72336575.579999998</v>
      </c>
      <c r="CA495" s="196">
        <f t="shared" si="31"/>
        <v>75566012.039999992</v>
      </c>
      <c r="CB495" s="196">
        <f t="shared" si="31"/>
        <v>99528909.139999986</v>
      </c>
      <c r="CC495" s="196">
        <f t="shared" si="31"/>
        <v>144686545.01999998</v>
      </c>
      <c r="CD495" s="196">
        <f t="shared" si="31"/>
        <v>257092941.10000002</v>
      </c>
      <c r="CE495" s="196">
        <f t="shared" si="31"/>
        <v>122540684.82000002</v>
      </c>
      <c r="CF495" s="196">
        <f t="shared" si="31"/>
        <v>235373724.57999995</v>
      </c>
      <c r="CG495" s="196">
        <f t="shared" si="31"/>
        <v>68178249.719999999</v>
      </c>
      <c r="CH495" s="196">
        <f t="shared" si="31"/>
        <v>62846832.949999996</v>
      </c>
      <c r="CI495" s="196">
        <f t="shared" si="31"/>
        <v>74333770.520000011</v>
      </c>
      <c r="CJ495" s="196">
        <f t="shared" si="31"/>
        <v>68158618.960000008</v>
      </c>
      <c r="CK495" s="196">
        <f t="shared" si="31"/>
        <v>315031453.46000004</v>
      </c>
      <c r="CL495" s="196">
        <f t="shared" si="31"/>
        <v>62276603.68999999</v>
      </c>
      <c r="CM495" s="196">
        <f t="shared" si="31"/>
        <v>53000929.629999995</v>
      </c>
    </row>
    <row r="496" spans="2:91" s="117" customFormat="1" ht="25.95" customHeight="1"/>
    <row r="497" spans="1:91" s="250" customFormat="1" ht="25.95" hidden="1" customHeight="1">
      <c r="A497" s="401" t="s">
        <v>1324</v>
      </c>
      <c r="C497" s="243" t="s">
        <v>1332</v>
      </c>
    </row>
    <row r="498" spans="1:91" s="117" customFormat="1" ht="25.95" hidden="1" customHeight="1">
      <c r="A498" s="401"/>
      <c r="C498" s="243" t="s">
        <v>1331</v>
      </c>
      <c r="D498" s="247"/>
      <c r="E498" s="247"/>
      <c r="F498" s="247"/>
      <c r="G498" s="247"/>
      <c r="H498" s="247"/>
      <c r="I498" s="247"/>
      <c r="J498" s="247"/>
      <c r="K498" s="247"/>
      <c r="L498" s="247"/>
      <c r="M498" s="247"/>
      <c r="N498" s="247"/>
      <c r="O498" s="247"/>
      <c r="P498" s="247"/>
      <c r="Q498" s="247"/>
      <c r="R498" s="247"/>
      <c r="S498" s="247"/>
      <c r="T498" s="247"/>
      <c r="U498" s="247"/>
      <c r="V498" s="247"/>
      <c r="W498" s="247"/>
      <c r="X498" s="247"/>
      <c r="Y498" s="247"/>
      <c r="Z498" s="247"/>
      <c r="AA498" s="247"/>
      <c r="AB498" s="247"/>
      <c r="AC498" s="247"/>
      <c r="AD498" s="247"/>
      <c r="AE498" s="247"/>
      <c r="AF498" s="247"/>
      <c r="AG498" s="247"/>
      <c r="AH498" s="247"/>
      <c r="AI498" s="247"/>
      <c r="AJ498" s="247"/>
      <c r="AK498" s="247"/>
      <c r="AL498" s="247"/>
      <c r="AM498" s="247"/>
      <c r="AN498" s="247"/>
      <c r="AO498" s="247"/>
      <c r="AP498" s="247"/>
      <c r="AQ498" s="247"/>
      <c r="AR498" s="247"/>
      <c r="AS498" s="247"/>
      <c r="AT498" s="247"/>
      <c r="AU498" s="247"/>
      <c r="AV498" s="247"/>
      <c r="AW498" s="247"/>
      <c r="AX498" s="247"/>
      <c r="AY498" s="247"/>
      <c r="AZ498" s="247"/>
      <c r="BA498" s="247"/>
      <c r="BB498" s="247"/>
      <c r="BC498" s="247"/>
      <c r="BD498" s="247"/>
      <c r="BE498" s="247"/>
      <c r="BF498" s="247"/>
      <c r="BG498" s="247"/>
      <c r="BH498" s="247"/>
      <c r="BI498" s="247"/>
      <c r="BJ498" s="247"/>
      <c r="BK498" s="247"/>
      <c r="BL498" s="247"/>
      <c r="BM498" s="247"/>
      <c r="BN498" s="247"/>
      <c r="BO498" s="247"/>
      <c r="BP498" s="247"/>
      <c r="BQ498" s="247"/>
      <c r="BR498" s="247"/>
      <c r="BS498" s="247"/>
      <c r="BT498" s="247"/>
      <c r="BU498" s="247"/>
      <c r="BV498" s="247"/>
      <c r="BW498" s="247"/>
      <c r="BX498" s="247"/>
      <c r="BY498" s="247"/>
      <c r="BZ498" s="247"/>
      <c r="CA498" s="247"/>
      <c r="CB498" s="247"/>
      <c r="CC498" s="247"/>
      <c r="CD498" s="247"/>
      <c r="CE498" s="247"/>
      <c r="CF498" s="247"/>
      <c r="CG498" s="247"/>
      <c r="CH498" s="247"/>
      <c r="CI498" s="247"/>
      <c r="CJ498" s="247"/>
      <c r="CK498" s="247"/>
      <c r="CL498" s="247"/>
      <c r="CM498" s="247"/>
    </row>
    <row r="499" spans="1:91" s="117" customFormat="1" ht="27" hidden="1" customHeight="1">
      <c r="A499" s="401"/>
      <c r="C499" s="243" t="s">
        <v>247</v>
      </c>
      <c r="D499" s="247"/>
      <c r="E499" s="247"/>
      <c r="F499" s="247"/>
      <c r="G499" s="247"/>
      <c r="H499" s="247"/>
      <c r="I499" s="247"/>
      <c r="J499" s="247"/>
      <c r="K499" s="247"/>
      <c r="L499" s="247"/>
      <c r="M499" s="247"/>
      <c r="N499" s="247"/>
      <c r="O499" s="247"/>
      <c r="P499" s="247"/>
      <c r="Q499" s="247"/>
      <c r="R499" s="247"/>
      <c r="S499" s="247"/>
      <c r="T499" s="247"/>
      <c r="U499" s="247"/>
      <c r="V499" s="247"/>
      <c r="W499" s="247"/>
      <c r="X499" s="247"/>
      <c r="Y499" s="247"/>
      <c r="Z499" s="247"/>
      <c r="AA499" s="247"/>
      <c r="AB499" s="247"/>
      <c r="AC499" s="247"/>
      <c r="AD499" s="247"/>
      <c r="AE499" s="247"/>
      <c r="AF499" s="247"/>
      <c r="AG499" s="247"/>
      <c r="AH499" s="247"/>
      <c r="AI499" s="247"/>
      <c r="AJ499" s="247"/>
      <c r="AK499" s="247"/>
      <c r="AL499" s="247"/>
      <c r="AM499" s="247"/>
      <c r="AN499" s="247"/>
      <c r="AO499" s="247"/>
      <c r="AP499" s="247"/>
      <c r="AQ499" s="247"/>
      <c r="AR499" s="247"/>
      <c r="AS499" s="247"/>
      <c r="AT499" s="247"/>
      <c r="AU499" s="247"/>
      <c r="AV499" s="247"/>
      <c r="AW499" s="247"/>
      <c r="AX499" s="247"/>
      <c r="AY499" s="247"/>
      <c r="AZ499" s="247"/>
      <c r="BA499" s="247"/>
      <c r="BB499" s="247"/>
      <c r="BC499" s="247"/>
      <c r="BD499" s="247"/>
      <c r="BE499" s="247"/>
      <c r="BF499" s="247"/>
      <c r="BG499" s="247"/>
      <c r="BH499" s="247"/>
      <c r="BI499" s="247"/>
      <c r="BJ499" s="247"/>
      <c r="BK499" s="247"/>
      <c r="BL499" s="247"/>
      <c r="BM499" s="247"/>
      <c r="BN499" s="247"/>
      <c r="BO499" s="247"/>
      <c r="BP499" s="247"/>
      <c r="BQ499" s="247"/>
      <c r="BR499" s="247"/>
      <c r="BS499" s="247"/>
      <c r="BT499" s="247"/>
      <c r="BU499" s="247"/>
      <c r="BV499" s="247"/>
      <c r="BW499" s="247"/>
      <c r="BX499" s="247"/>
      <c r="BY499" s="247"/>
      <c r="BZ499" s="247"/>
      <c r="CA499" s="247"/>
      <c r="CB499" s="247"/>
      <c r="CC499" s="247"/>
      <c r="CD499" s="247"/>
      <c r="CE499" s="247"/>
      <c r="CF499" s="247"/>
      <c r="CG499" s="247"/>
      <c r="CH499" s="247"/>
      <c r="CI499" s="247"/>
      <c r="CJ499" s="247"/>
      <c r="CK499" s="247"/>
      <c r="CL499" s="247"/>
      <c r="CM499" s="247"/>
    </row>
    <row r="500" spans="1:91" s="117" customFormat="1" ht="25.95" hidden="1" customHeight="1">
      <c r="A500" s="401"/>
      <c r="C500" s="243" t="s">
        <v>42</v>
      </c>
      <c r="D500" s="191"/>
      <c r="E500" s="191"/>
      <c r="F500" s="191"/>
      <c r="G500" s="191"/>
      <c r="H500" s="191"/>
      <c r="I500" s="191"/>
      <c r="J500" s="191"/>
      <c r="K500" s="191"/>
      <c r="L500" s="191"/>
      <c r="M500" s="191"/>
      <c r="N500" s="191"/>
      <c r="O500" s="191"/>
      <c r="P500" s="191"/>
      <c r="Q500" s="191"/>
      <c r="R500" s="191"/>
      <c r="S500" s="191"/>
      <c r="T500" s="191"/>
      <c r="U500" s="191"/>
      <c r="V500" s="191"/>
      <c r="W500" s="191"/>
      <c r="X500" s="191"/>
      <c r="Y500" s="191"/>
      <c r="Z500" s="191"/>
      <c r="AA500" s="191"/>
      <c r="AB500" s="191"/>
      <c r="AC500" s="191"/>
      <c r="AD500" s="191"/>
      <c r="AE500" s="191"/>
      <c r="AF500" s="191"/>
      <c r="AG500" s="191"/>
      <c r="AH500" s="191"/>
      <c r="AI500" s="191"/>
      <c r="AJ500" s="191"/>
      <c r="AK500" s="191"/>
      <c r="AL500" s="191"/>
      <c r="AM500" s="191"/>
      <c r="AN500" s="191"/>
      <c r="AO500" s="191"/>
      <c r="AP500" s="191"/>
      <c r="AQ500" s="191"/>
      <c r="AR500" s="191"/>
      <c r="AS500" s="191"/>
      <c r="AT500" s="191"/>
      <c r="AU500" s="191"/>
      <c r="AV500" s="191"/>
      <c r="AW500" s="191"/>
      <c r="AX500" s="191"/>
      <c r="AY500" s="191"/>
      <c r="AZ500" s="191"/>
      <c r="BA500" s="191"/>
      <c r="BB500" s="191"/>
      <c r="BC500" s="191"/>
      <c r="BD500" s="191"/>
      <c r="BE500" s="191"/>
      <c r="BF500" s="191"/>
      <c r="BG500" s="191"/>
      <c r="BH500" s="191"/>
      <c r="BI500" s="191"/>
      <c r="BJ500" s="191"/>
      <c r="BK500" s="191"/>
      <c r="BL500" s="191"/>
      <c r="BM500" s="191"/>
      <c r="BN500" s="191"/>
      <c r="BO500" s="191"/>
      <c r="BP500" s="191"/>
      <c r="BQ500" s="191"/>
      <c r="BR500" s="191"/>
      <c r="BS500" s="191"/>
      <c r="BT500" s="191"/>
      <c r="BU500" s="191"/>
      <c r="BV500" s="191"/>
      <c r="BW500" s="191"/>
      <c r="BX500" s="191"/>
      <c r="BY500" s="191"/>
      <c r="BZ500" s="191"/>
      <c r="CA500" s="191"/>
      <c r="CB500" s="191"/>
      <c r="CC500" s="191"/>
      <c r="CD500" s="191"/>
      <c r="CE500" s="191"/>
      <c r="CF500" s="191"/>
      <c r="CG500" s="191"/>
      <c r="CH500" s="191"/>
      <c r="CI500" s="191"/>
      <c r="CJ500" s="191"/>
      <c r="CK500" s="191"/>
      <c r="CL500" s="191"/>
      <c r="CM500" s="191"/>
    </row>
    <row r="501" spans="1:91" s="117" customFormat="1" ht="25.95" hidden="1" customHeight="1">
      <c r="A501" s="401"/>
      <c r="C501" s="243" t="s">
        <v>164</v>
      </c>
      <c r="D501" s="191"/>
      <c r="E501" s="191"/>
      <c r="F501" s="191"/>
      <c r="G501" s="191"/>
      <c r="H501" s="191"/>
      <c r="I501" s="191"/>
      <c r="J501" s="191"/>
      <c r="K501" s="191"/>
      <c r="L501" s="191"/>
      <c r="M501" s="191"/>
      <c r="N501" s="191"/>
      <c r="O501" s="191"/>
      <c r="P501" s="191"/>
      <c r="Q501" s="191"/>
      <c r="R501" s="191"/>
      <c r="S501" s="191"/>
      <c r="T501" s="191"/>
      <c r="U501" s="191"/>
      <c r="V501" s="191"/>
      <c r="W501" s="191"/>
      <c r="X501" s="191"/>
      <c r="Y501" s="191"/>
      <c r="Z501" s="191"/>
      <c r="AA501" s="191"/>
      <c r="AB501" s="191"/>
      <c r="AC501" s="191"/>
      <c r="AD501" s="191"/>
      <c r="AE501" s="191"/>
      <c r="AF501" s="191"/>
      <c r="AG501" s="191"/>
      <c r="AH501" s="191"/>
      <c r="AI501" s="191"/>
      <c r="AJ501" s="191"/>
      <c r="AK501" s="191"/>
      <c r="AL501" s="191"/>
      <c r="AM501" s="191"/>
      <c r="AN501" s="191"/>
      <c r="AO501" s="191"/>
      <c r="AP501" s="191"/>
      <c r="AQ501" s="191"/>
      <c r="AR501" s="191"/>
      <c r="AS501" s="191"/>
      <c r="AT501" s="191"/>
      <c r="AU501" s="191"/>
      <c r="AV501" s="191"/>
      <c r="AW501" s="191"/>
      <c r="AX501" s="191"/>
      <c r="AY501" s="191"/>
      <c r="AZ501" s="191"/>
      <c r="BA501" s="191"/>
      <c r="BB501" s="191"/>
      <c r="BC501" s="191"/>
      <c r="BD501" s="191"/>
      <c r="BE501" s="191"/>
      <c r="BF501" s="191"/>
      <c r="BG501" s="191"/>
      <c r="BH501" s="191"/>
      <c r="BI501" s="191"/>
      <c r="BJ501" s="191"/>
      <c r="BK501" s="191"/>
      <c r="BL501" s="191"/>
      <c r="BM501" s="191"/>
      <c r="BN501" s="191"/>
      <c r="BO501" s="191"/>
      <c r="BP501" s="191"/>
      <c r="BQ501" s="191"/>
      <c r="BR501" s="191"/>
      <c r="BS501" s="191"/>
      <c r="BT501" s="191"/>
      <c r="BU501" s="191"/>
      <c r="BV501" s="191"/>
      <c r="BW501" s="191"/>
      <c r="BX501" s="191"/>
      <c r="BY501" s="191"/>
      <c r="BZ501" s="191"/>
      <c r="CA501" s="191"/>
      <c r="CB501" s="191"/>
      <c r="CC501" s="191"/>
      <c r="CD501" s="191"/>
      <c r="CE501" s="191"/>
      <c r="CF501" s="191"/>
      <c r="CG501" s="191"/>
      <c r="CH501" s="191"/>
      <c r="CI501" s="191"/>
      <c r="CJ501" s="191"/>
      <c r="CK501" s="191"/>
      <c r="CL501" s="191"/>
      <c r="CM501" s="191"/>
    </row>
    <row r="502" spans="1:91" s="117" customFormat="1" ht="25.95" hidden="1" customHeight="1">
      <c r="A502" s="401"/>
      <c r="C502" s="243" t="s">
        <v>1330</v>
      </c>
      <c r="D502" s="242"/>
      <c r="E502" s="242"/>
      <c r="F502" s="242"/>
      <c r="G502" s="242"/>
      <c r="H502" s="242"/>
      <c r="I502" s="242"/>
      <c r="J502" s="242"/>
      <c r="K502" s="242"/>
      <c r="L502" s="242"/>
      <c r="M502" s="242"/>
      <c r="N502" s="242"/>
      <c r="O502" s="242"/>
      <c r="P502" s="242"/>
      <c r="Q502" s="242"/>
      <c r="R502" s="242"/>
      <c r="S502" s="242"/>
      <c r="T502" s="242"/>
      <c r="U502" s="242"/>
      <c r="V502" s="242"/>
      <c r="W502" s="242"/>
      <c r="X502" s="242"/>
      <c r="Y502" s="242"/>
      <c r="Z502" s="242"/>
      <c r="AA502" s="242"/>
      <c r="AB502" s="242"/>
      <c r="AC502" s="242"/>
      <c r="AD502" s="242"/>
      <c r="AE502" s="242"/>
      <c r="AF502" s="242"/>
      <c r="AG502" s="242"/>
      <c r="AH502" s="242"/>
      <c r="AI502" s="242"/>
      <c r="AJ502" s="242"/>
      <c r="AK502" s="242"/>
      <c r="AL502" s="242"/>
      <c r="AM502" s="242"/>
      <c r="AN502" s="242"/>
      <c r="AO502" s="242"/>
      <c r="AP502" s="242"/>
      <c r="AQ502" s="242"/>
      <c r="AR502" s="242"/>
      <c r="AS502" s="242"/>
      <c r="AT502" s="242"/>
      <c r="AU502" s="242"/>
      <c r="AV502" s="242"/>
      <c r="AW502" s="242"/>
      <c r="AX502" s="242"/>
      <c r="AY502" s="242"/>
      <c r="AZ502" s="242"/>
      <c r="BA502" s="242"/>
      <c r="BB502" s="242"/>
      <c r="BC502" s="242"/>
      <c r="BD502" s="242"/>
      <c r="BE502" s="242"/>
      <c r="BF502" s="242"/>
      <c r="BG502" s="242"/>
      <c r="BH502" s="242"/>
      <c r="BI502" s="242"/>
      <c r="BJ502" s="242"/>
      <c r="BK502" s="242"/>
      <c r="BL502" s="242"/>
      <c r="BM502" s="242"/>
      <c r="BN502" s="242"/>
      <c r="BO502" s="242"/>
      <c r="BP502" s="242"/>
      <c r="BQ502" s="242"/>
      <c r="BR502" s="242"/>
      <c r="BS502" s="242"/>
      <c r="BT502" s="242"/>
      <c r="BU502" s="242"/>
      <c r="BV502" s="242"/>
      <c r="BW502" s="242"/>
      <c r="BX502" s="242"/>
      <c r="BY502" s="242"/>
      <c r="BZ502" s="242"/>
      <c r="CA502" s="242"/>
      <c r="CB502" s="242"/>
      <c r="CC502" s="242"/>
      <c r="CD502" s="242"/>
      <c r="CE502" s="242"/>
      <c r="CF502" s="242"/>
      <c r="CG502" s="242"/>
      <c r="CH502" s="242"/>
      <c r="CI502" s="242"/>
      <c r="CJ502" s="242"/>
      <c r="CK502" s="242"/>
      <c r="CL502" s="242"/>
      <c r="CM502" s="242"/>
    </row>
    <row r="503" spans="1:91" s="117" customFormat="1" ht="25.95" hidden="1" customHeight="1">
      <c r="A503" s="401"/>
      <c r="C503" s="187" t="s">
        <v>692</v>
      </c>
      <c r="D503" s="192">
        <v>237923471.37999991</v>
      </c>
      <c r="E503" s="192">
        <v>32253621.760000002</v>
      </c>
      <c r="F503" s="192">
        <v>37983833.199999988</v>
      </c>
      <c r="G503" s="192">
        <v>28874745.249999993</v>
      </c>
      <c r="H503" s="192">
        <v>24331148.809999999</v>
      </c>
      <c r="I503" s="192">
        <v>23621170.460000001</v>
      </c>
      <c r="J503" s="192">
        <v>45561611.719999984</v>
      </c>
      <c r="K503" s="192">
        <v>62926053.980000004</v>
      </c>
      <c r="L503" s="192">
        <v>43976361.379999995</v>
      </c>
      <c r="M503" s="192">
        <v>46254929.590000018</v>
      </c>
      <c r="N503" s="192">
        <v>84349504.00000003</v>
      </c>
      <c r="O503" s="192">
        <v>12851779.73</v>
      </c>
      <c r="P503" s="192">
        <v>152328281.43000001</v>
      </c>
      <c r="Q503" s="192">
        <v>44738493.189999983</v>
      </c>
      <c r="R503" s="192">
        <v>71441472.460000008</v>
      </c>
      <c r="S503" s="192">
        <v>47250020.160000011</v>
      </c>
      <c r="T503" s="192">
        <v>34713507.369999997</v>
      </c>
      <c r="U503" s="192">
        <v>44801535.090000004</v>
      </c>
      <c r="V503" s="192">
        <v>34597708.519999988</v>
      </c>
      <c r="W503" s="192">
        <v>9543351.6099999994</v>
      </c>
      <c r="X503" s="192">
        <v>238073478.06999993</v>
      </c>
      <c r="Y503" s="192">
        <v>35165994.269999996</v>
      </c>
      <c r="Z503" s="192">
        <v>53288033.230000019</v>
      </c>
      <c r="AA503" s="192">
        <v>58513752.010000005</v>
      </c>
      <c r="AB503" s="192">
        <v>10890341.969999999</v>
      </c>
      <c r="AC503" s="192">
        <v>22409865.25</v>
      </c>
      <c r="AD503" s="192">
        <v>20499888.600000001</v>
      </c>
      <c r="AE503" s="192">
        <v>99274664.910000026</v>
      </c>
      <c r="AF503" s="192">
        <v>33018556.930000003</v>
      </c>
      <c r="AG503" s="192">
        <v>35412718.579999998</v>
      </c>
      <c r="AH503" s="192">
        <v>47851283.409999989</v>
      </c>
      <c r="AI503" s="192">
        <v>43200453.049999997</v>
      </c>
      <c r="AJ503" s="192">
        <v>37201947.95000001</v>
      </c>
      <c r="AK503" s="192">
        <v>25795654.339999989</v>
      </c>
      <c r="AL503" s="192">
        <v>499075415.86000025</v>
      </c>
      <c r="AM503" s="192">
        <v>53098559.93</v>
      </c>
      <c r="AN503" s="192">
        <v>31241535.860000003</v>
      </c>
      <c r="AO503" s="192">
        <v>57626079.469999984</v>
      </c>
      <c r="AP503" s="192">
        <v>57259025.560000002</v>
      </c>
      <c r="AQ503" s="192">
        <v>31469640.640000008</v>
      </c>
      <c r="AR503" s="192">
        <v>9265942.7200000025</v>
      </c>
      <c r="AS503" s="192">
        <v>170934958.97</v>
      </c>
      <c r="AT503" s="192">
        <v>47469068.780000001</v>
      </c>
      <c r="AU503" s="192">
        <v>82629491.590000004</v>
      </c>
      <c r="AV503" s="192">
        <v>62838212.690000005</v>
      </c>
      <c r="AW503" s="192">
        <v>33033472.579999994</v>
      </c>
      <c r="AX503" s="192">
        <v>23130614.77999999</v>
      </c>
      <c r="AY503" s="192">
        <v>31098102.659999996</v>
      </c>
      <c r="AZ503" s="192">
        <v>39541972.06000001</v>
      </c>
      <c r="BA503" s="192">
        <v>32822139.630000014</v>
      </c>
      <c r="BB503" s="192">
        <v>157056620.46999994</v>
      </c>
      <c r="BC503" s="192">
        <v>33829735.750000007</v>
      </c>
      <c r="BD503" s="192">
        <v>214605716.92000017</v>
      </c>
      <c r="BE503" s="192">
        <v>68627791.610000044</v>
      </c>
      <c r="BF503" s="192">
        <v>32577013.100000005</v>
      </c>
      <c r="BG503" s="192">
        <v>31820134.469999995</v>
      </c>
      <c r="BH503" s="192">
        <v>167187986.24999997</v>
      </c>
      <c r="BI503" s="192">
        <v>36940709.970000006</v>
      </c>
      <c r="BJ503" s="192">
        <v>17687282.309999999</v>
      </c>
      <c r="BK503" s="192">
        <v>52598004.279999986</v>
      </c>
      <c r="BL503" s="192">
        <v>33562057.640000001</v>
      </c>
      <c r="BM503" s="192">
        <v>181684701.64000008</v>
      </c>
      <c r="BN503" s="192">
        <v>64262953.030000001</v>
      </c>
      <c r="BO503" s="192">
        <v>48028553.640000008</v>
      </c>
      <c r="BP503" s="192">
        <v>82232715.629999995</v>
      </c>
      <c r="BQ503" s="192">
        <v>46709009.940000013</v>
      </c>
      <c r="BR503" s="192">
        <v>39097177.720000006</v>
      </c>
      <c r="BS503" s="192">
        <v>932579005.12000024</v>
      </c>
      <c r="BT503" s="192">
        <v>50804268.099999972</v>
      </c>
      <c r="BU503" s="192">
        <v>45583570.790000007</v>
      </c>
      <c r="BV503" s="192">
        <v>192990415.49000004</v>
      </c>
      <c r="BW503" s="192">
        <v>9006331.0499999989</v>
      </c>
      <c r="BX503" s="192">
        <v>43716855.060000002</v>
      </c>
      <c r="BY503" s="192">
        <v>132406056.14000002</v>
      </c>
      <c r="BZ503" s="192">
        <v>31468268.009999994</v>
      </c>
      <c r="CA503" s="192">
        <v>36264840.770000003</v>
      </c>
      <c r="CB503" s="192">
        <v>34796071.710000001</v>
      </c>
      <c r="CC503" s="192">
        <v>61127274.250000015</v>
      </c>
      <c r="CD503" s="192">
        <v>110719644.01000001</v>
      </c>
      <c r="CE503" s="192">
        <v>55994192.140000001</v>
      </c>
      <c r="CF503" s="192">
        <v>93140120.039999992</v>
      </c>
      <c r="CG503" s="192">
        <v>28323104.010000005</v>
      </c>
      <c r="CH503" s="192">
        <v>24027326.119999994</v>
      </c>
      <c r="CI503" s="192">
        <v>33379222.680000007</v>
      </c>
      <c r="CJ503" s="192">
        <v>24793347.5</v>
      </c>
      <c r="CK503" s="192">
        <v>137047299.19999999</v>
      </c>
      <c r="CL503" s="192">
        <v>24389471.699999996</v>
      </c>
      <c r="CM503" s="192">
        <v>27395605.270000003</v>
      </c>
    </row>
    <row r="504" spans="1:91" s="117" customFormat="1" ht="25.95" hidden="1" customHeight="1">
      <c r="A504" s="401"/>
      <c r="C504" s="187" t="s">
        <v>693</v>
      </c>
      <c r="D504" s="191">
        <v>54843349.009999983</v>
      </c>
      <c r="E504" s="191">
        <v>9453355.8599999994</v>
      </c>
      <c r="F504" s="191">
        <v>1346877.5599999998</v>
      </c>
      <c r="G504" s="191">
        <v>1653688.73</v>
      </c>
      <c r="H504" s="191">
        <v>2866406.7199999997</v>
      </c>
      <c r="I504" s="191">
        <v>10825037.85</v>
      </c>
      <c r="J504" s="191">
        <v>5934471.0099999998</v>
      </c>
      <c r="K504" s="191">
        <v>47581927.379999995</v>
      </c>
      <c r="L504" s="191">
        <v>3706568.92</v>
      </c>
      <c r="M504" s="191">
        <v>1556421.45</v>
      </c>
      <c r="N504" s="191">
        <v>18940029.110000003</v>
      </c>
      <c r="O504" s="191">
        <v>609985.43999999994</v>
      </c>
      <c r="P504" s="191">
        <v>111684210.08</v>
      </c>
      <c r="Q504" s="191">
        <v>3021046.0700000003</v>
      </c>
      <c r="R504" s="191">
        <v>23815830.34</v>
      </c>
      <c r="S504" s="191">
        <v>9715230.6699999999</v>
      </c>
      <c r="T504" s="191">
        <v>7148238.7599999998</v>
      </c>
      <c r="U504" s="191">
        <v>2721025.5</v>
      </c>
      <c r="V504" s="191">
        <v>3425490.34</v>
      </c>
      <c r="W504" s="191">
        <v>914839.2</v>
      </c>
      <c r="X504" s="191">
        <v>222338503.67000005</v>
      </c>
      <c r="Y504" s="191">
        <v>1213059.1800000004</v>
      </c>
      <c r="Z504" s="191">
        <v>4797744.32</v>
      </c>
      <c r="AA504" s="191">
        <v>2275839.35</v>
      </c>
      <c r="AB504" s="191">
        <v>972740.75</v>
      </c>
      <c r="AC504" s="191">
        <v>2514060.0700000003</v>
      </c>
      <c r="AD504" s="191">
        <v>1033861.16</v>
      </c>
      <c r="AE504" s="191">
        <v>7237562.5</v>
      </c>
      <c r="AF504" s="191">
        <v>1197676.3500000001</v>
      </c>
      <c r="AG504" s="191">
        <v>1097976.3700000001</v>
      </c>
      <c r="AH504" s="191">
        <v>4234041.91</v>
      </c>
      <c r="AI504" s="191">
        <v>10080522.16</v>
      </c>
      <c r="AJ504" s="191">
        <v>2444119.08</v>
      </c>
      <c r="AK504" s="191">
        <v>4226400.67</v>
      </c>
      <c r="AL504" s="191">
        <v>539784140.73000002</v>
      </c>
      <c r="AM504" s="191">
        <v>2489341</v>
      </c>
      <c r="AN504" s="191">
        <v>3144562.52</v>
      </c>
      <c r="AO504" s="191">
        <v>31284418.02</v>
      </c>
      <c r="AP504" s="191">
        <v>6971040.5300000003</v>
      </c>
      <c r="AQ504" s="191">
        <v>3053089.8699999996</v>
      </c>
      <c r="AR504" s="191">
        <v>717805.48</v>
      </c>
      <c r="AS504" s="191">
        <v>86619960.930000007</v>
      </c>
      <c r="AT504" s="191">
        <v>1066330.9200000002</v>
      </c>
      <c r="AU504" s="191">
        <v>8335210.6099999994</v>
      </c>
      <c r="AV504" s="191">
        <v>4784787.79</v>
      </c>
      <c r="AW504" s="191">
        <v>1530702.1099999999</v>
      </c>
      <c r="AX504" s="191">
        <v>2232027.92</v>
      </c>
      <c r="AY504" s="191">
        <v>6733534.8899999987</v>
      </c>
      <c r="AZ504" s="191">
        <v>4132738.4400000004</v>
      </c>
      <c r="BA504" s="191">
        <v>1596971.08</v>
      </c>
      <c r="BB504" s="191">
        <v>94976522.060000002</v>
      </c>
      <c r="BC504" s="191">
        <v>5978946.7199999997</v>
      </c>
      <c r="BD504" s="191">
        <v>160146242.13</v>
      </c>
      <c r="BE504" s="191">
        <v>13029117.640000001</v>
      </c>
      <c r="BF504" s="191">
        <v>1427435.0300000003</v>
      </c>
      <c r="BG504" s="191">
        <v>12918788.790000001</v>
      </c>
      <c r="BH504" s="191">
        <v>91555709.010000005</v>
      </c>
      <c r="BI504" s="191">
        <v>1170749.71</v>
      </c>
      <c r="BJ504" s="191">
        <v>2965646.4999999995</v>
      </c>
      <c r="BK504" s="191">
        <v>2608683.25</v>
      </c>
      <c r="BL504" s="191">
        <v>2978667.22</v>
      </c>
      <c r="BM504" s="191">
        <v>148677040.50999999</v>
      </c>
      <c r="BN504" s="191">
        <v>2589972.2599999998</v>
      </c>
      <c r="BO504" s="191">
        <v>8718123.2399999984</v>
      </c>
      <c r="BP504" s="191">
        <v>3457655.5900000003</v>
      </c>
      <c r="BQ504" s="191">
        <v>1647293.57</v>
      </c>
      <c r="BR504" s="191">
        <v>6514924.9399999995</v>
      </c>
      <c r="BS504" s="191">
        <v>599761879.24000001</v>
      </c>
      <c r="BT504" s="191">
        <v>7530504.5499999998</v>
      </c>
      <c r="BU504" s="191">
        <v>1761072.7000000004</v>
      </c>
      <c r="BV504" s="191">
        <v>72332976.839999989</v>
      </c>
      <c r="BW504" s="191">
        <v>1943820.4599999997</v>
      </c>
      <c r="BX504" s="191">
        <v>1889636.05</v>
      </c>
      <c r="BY504" s="191">
        <v>24233665.75</v>
      </c>
      <c r="BZ504" s="191">
        <v>1838619.56</v>
      </c>
      <c r="CA504" s="191">
        <v>2813952.48</v>
      </c>
      <c r="CB504" s="191">
        <v>4891510.8600000003</v>
      </c>
      <c r="CC504" s="191">
        <v>17768875.529999997</v>
      </c>
      <c r="CD504" s="191">
        <v>11078666.789999999</v>
      </c>
      <c r="CE504" s="191">
        <v>3742141.2200000007</v>
      </c>
      <c r="CF504" s="191">
        <v>11367409.339999998</v>
      </c>
      <c r="CG504" s="191">
        <v>6054946.21</v>
      </c>
      <c r="CH504" s="191">
        <v>2698214.32</v>
      </c>
      <c r="CI504" s="191">
        <v>733861.28</v>
      </c>
      <c r="CJ504" s="191">
        <v>5195984.97</v>
      </c>
      <c r="CK504" s="191">
        <v>37229696.909999996</v>
      </c>
      <c r="CL504" s="191">
        <v>4555746.88</v>
      </c>
      <c r="CM504" s="191">
        <v>4410590.5399999991</v>
      </c>
    </row>
    <row r="505" spans="1:91" s="117" customFormat="1" ht="25.95" hidden="1" customHeight="1">
      <c r="A505" s="401"/>
      <c r="C505" s="187" t="s">
        <v>694</v>
      </c>
      <c r="D505" s="192">
        <v>78893556.180000007</v>
      </c>
      <c r="E505" s="192">
        <v>5532829.4100000001</v>
      </c>
      <c r="F505" s="192">
        <v>8652429.629999999</v>
      </c>
      <c r="G505" s="192">
        <v>7960171.3000000007</v>
      </c>
      <c r="H505" s="192">
        <v>8571835.5899999999</v>
      </c>
      <c r="I505" s="192">
        <v>10108284.83</v>
      </c>
      <c r="J505" s="192">
        <v>16628070.82</v>
      </c>
      <c r="K505" s="192">
        <v>15178093.779999999</v>
      </c>
      <c r="L505" s="192">
        <v>7156825.4199999999</v>
      </c>
      <c r="M505" s="192">
        <v>14463706.15</v>
      </c>
      <c r="N505" s="192">
        <v>12794433.289999999</v>
      </c>
      <c r="O505" s="192">
        <v>5614962.8499999996</v>
      </c>
      <c r="P505" s="192">
        <v>54574829.189999998</v>
      </c>
      <c r="Q505" s="192">
        <v>12607968.640000001</v>
      </c>
      <c r="R505" s="192">
        <v>12835460.35</v>
      </c>
      <c r="S505" s="192">
        <v>14150368.27</v>
      </c>
      <c r="T505" s="192">
        <v>10141140.080000002</v>
      </c>
      <c r="U505" s="192">
        <v>11588380.010000002</v>
      </c>
      <c r="V505" s="192">
        <v>6976418.0600000005</v>
      </c>
      <c r="W505" s="192">
        <v>7830740.0500000007</v>
      </c>
      <c r="X505" s="192">
        <v>54668115.780000001</v>
      </c>
      <c r="Y505" s="192">
        <v>6333976.7699999996</v>
      </c>
      <c r="Z505" s="192">
        <v>8603624.5399999991</v>
      </c>
      <c r="AA505" s="192">
        <v>11570223.609999999</v>
      </c>
      <c r="AB505" s="192">
        <v>11280955.140000001</v>
      </c>
      <c r="AC505" s="192">
        <v>6143090.0600000005</v>
      </c>
      <c r="AD505" s="192">
        <v>5441000.0099999998</v>
      </c>
      <c r="AE505" s="192">
        <v>21062991.670000002</v>
      </c>
      <c r="AF505" s="192">
        <v>4263190.12</v>
      </c>
      <c r="AG505" s="192">
        <v>9340646.3500000015</v>
      </c>
      <c r="AH505" s="192">
        <v>13895081.74</v>
      </c>
      <c r="AI505" s="192">
        <v>14884157</v>
      </c>
      <c r="AJ505" s="192">
        <v>3882853.3100000005</v>
      </c>
      <c r="AK505" s="192">
        <v>3881575.87</v>
      </c>
      <c r="AL505" s="192">
        <v>116566567.36</v>
      </c>
      <c r="AM505" s="192">
        <v>9648030.3000000007</v>
      </c>
      <c r="AN505" s="192">
        <v>7664844.8799999999</v>
      </c>
      <c r="AO505" s="192">
        <v>14734691.850000001</v>
      </c>
      <c r="AP505" s="192">
        <v>9082071.9399999995</v>
      </c>
      <c r="AQ505" s="192">
        <v>8554055.0999999996</v>
      </c>
      <c r="AR505" s="192">
        <v>5532710.3099999996</v>
      </c>
      <c r="AS505" s="192">
        <v>35915959.020000003</v>
      </c>
      <c r="AT505" s="192">
        <v>5186988.47</v>
      </c>
      <c r="AU505" s="192">
        <v>26398066.380000003</v>
      </c>
      <c r="AV505" s="192">
        <v>14075658.130000001</v>
      </c>
      <c r="AW505" s="192">
        <v>8798967.4699999988</v>
      </c>
      <c r="AX505" s="192">
        <v>4603508.0199999996</v>
      </c>
      <c r="AY505" s="192">
        <v>8152931.5</v>
      </c>
      <c r="AZ505" s="192">
        <v>14875332.17</v>
      </c>
      <c r="BA505" s="192">
        <v>4644246.3499999996</v>
      </c>
      <c r="BB505" s="192">
        <v>27845686.120000001</v>
      </c>
      <c r="BC505" s="192">
        <v>3658336.83</v>
      </c>
      <c r="BD505" s="192">
        <v>30786814.509999998</v>
      </c>
      <c r="BE505" s="192">
        <v>14360183.539999999</v>
      </c>
      <c r="BF505" s="192">
        <v>5005023.129999999</v>
      </c>
      <c r="BG505" s="192">
        <v>9978363.4800000004</v>
      </c>
      <c r="BH505" s="192">
        <v>16402432.369999997</v>
      </c>
      <c r="BI505" s="192">
        <v>6583177.5999999996</v>
      </c>
      <c r="BJ505" s="192">
        <v>2001556.63</v>
      </c>
      <c r="BK505" s="192">
        <v>3646966.9600000004</v>
      </c>
      <c r="BL505" s="192">
        <v>5945043.7599999998</v>
      </c>
      <c r="BM505" s="192">
        <v>35770609.75</v>
      </c>
      <c r="BN505" s="192">
        <v>13003557.319999998</v>
      </c>
      <c r="BO505" s="192">
        <v>8626980.5899999999</v>
      </c>
      <c r="BP505" s="192">
        <v>16454749.039999999</v>
      </c>
      <c r="BQ505" s="192">
        <v>16012380.489999998</v>
      </c>
      <c r="BR505" s="192">
        <v>6401153.6399999997</v>
      </c>
      <c r="BS505" s="192">
        <v>100143548.91</v>
      </c>
      <c r="BT505" s="192">
        <v>12628976.710000001</v>
      </c>
      <c r="BU505" s="192">
        <v>15658076.92</v>
      </c>
      <c r="BV505" s="192">
        <v>30136847.66</v>
      </c>
      <c r="BW505" s="192">
        <v>1364334.13</v>
      </c>
      <c r="BX505" s="192">
        <v>9422894.2899999991</v>
      </c>
      <c r="BY505" s="192">
        <v>29085274.960000001</v>
      </c>
      <c r="BZ505" s="192">
        <v>6603427.6799999997</v>
      </c>
      <c r="CA505" s="192">
        <v>8874522.879999999</v>
      </c>
      <c r="CB505" s="192">
        <v>7352959.9099999992</v>
      </c>
      <c r="CC505" s="192">
        <v>11531189.869999999</v>
      </c>
      <c r="CD505" s="192">
        <v>16936588.630000003</v>
      </c>
      <c r="CE505" s="192">
        <v>22538372.829999998</v>
      </c>
      <c r="CF505" s="192">
        <v>15762250.9</v>
      </c>
      <c r="CG505" s="192">
        <v>8793724.0300000012</v>
      </c>
      <c r="CH505" s="192">
        <v>7528641.3200000003</v>
      </c>
      <c r="CI505" s="192">
        <v>13777480.33</v>
      </c>
      <c r="CJ505" s="192">
        <v>6666869.9299999997</v>
      </c>
      <c r="CK505" s="192">
        <v>28284809.129999999</v>
      </c>
      <c r="CL505" s="192">
        <v>12084942.129999999</v>
      </c>
      <c r="CM505" s="192">
        <v>5147338.7699999996</v>
      </c>
    </row>
    <row r="506" spans="1:91" s="117" customFormat="1" ht="25.95" hidden="1" customHeight="1">
      <c r="A506" s="401"/>
      <c r="C506" s="187" t="s">
        <v>695</v>
      </c>
      <c r="D506" s="191">
        <v>2456828</v>
      </c>
      <c r="E506" s="191">
        <v>151150</v>
      </c>
      <c r="F506" s="191">
        <v>307900</v>
      </c>
      <c r="G506" s="191">
        <v>123950</v>
      </c>
      <c r="H506" s="191">
        <v>84600</v>
      </c>
      <c r="I506" s="191">
        <v>202750</v>
      </c>
      <c r="J506" s="191">
        <v>141850</v>
      </c>
      <c r="K506" s="191">
        <v>287450</v>
      </c>
      <c r="L506" s="191">
        <v>185300</v>
      </c>
      <c r="M506" s="191">
        <v>157750</v>
      </c>
      <c r="N506" s="191">
        <v>657450</v>
      </c>
      <c r="O506" s="191">
        <v>89900</v>
      </c>
      <c r="P506" s="191">
        <v>819150</v>
      </c>
      <c r="Q506" s="191">
        <v>342000</v>
      </c>
      <c r="R506" s="191">
        <v>343200</v>
      </c>
      <c r="S506" s="191">
        <v>61900</v>
      </c>
      <c r="T506" s="191">
        <v>111300</v>
      </c>
      <c r="U506" s="191">
        <v>121300</v>
      </c>
      <c r="V506" s="191">
        <v>206800</v>
      </c>
      <c r="W506" s="191">
        <v>156950</v>
      </c>
      <c r="X506" s="191">
        <v>1861900</v>
      </c>
      <c r="Y506" s="191">
        <v>286400</v>
      </c>
      <c r="Z506" s="191">
        <v>875800</v>
      </c>
      <c r="AA506" s="191">
        <v>516350</v>
      </c>
      <c r="AB506" s="191">
        <v>192000</v>
      </c>
      <c r="AC506" s="191">
        <v>143400</v>
      </c>
      <c r="AD506" s="191">
        <v>117500</v>
      </c>
      <c r="AE506" s="191">
        <v>1168050</v>
      </c>
      <c r="AF506" s="191">
        <v>537700</v>
      </c>
      <c r="AG506" s="191">
        <v>254450</v>
      </c>
      <c r="AH506" s="191">
        <v>425600</v>
      </c>
      <c r="AI506" s="191">
        <v>449300</v>
      </c>
      <c r="AJ506" s="191">
        <v>234850</v>
      </c>
      <c r="AK506" s="191">
        <v>723250</v>
      </c>
      <c r="AL506" s="191">
        <v>1818100</v>
      </c>
      <c r="AM506" s="191">
        <v>91850</v>
      </c>
      <c r="AN506" s="191">
        <v>113850</v>
      </c>
      <c r="AO506" s="191">
        <v>315150</v>
      </c>
      <c r="AP506" s="191">
        <v>611750</v>
      </c>
      <c r="AQ506" s="191">
        <v>338700</v>
      </c>
      <c r="AR506" s="191">
        <v>195050</v>
      </c>
      <c r="AS506" s="191">
        <v>1008500</v>
      </c>
      <c r="AT506" s="191">
        <v>378700</v>
      </c>
      <c r="AU506" s="191">
        <v>570300</v>
      </c>
      <c r="AV506" s="191">
        <v>438400</v>
      </c>
      <c r="AW506" s="191">
        <v>683400</v>
      </c>
      <c r="AX506" s="191">
        <v>75900</v>
      </c>
      <c r="AY506" s="191">
        <v>99700</v>
      </c>
      <c r="AZ506" s="191">
        <v>141750</v>
      </c>
      <c r="BA506" s="191">
        <v>52450</v>
      </c>
      <c r="BB506" s="191">
        <v>966000</v>
      </c>
      <c r="BC506" s="191">
        <v>277950</v>
      </c>
      <c r="BD506" s="191">
        <v>906700</v>
      </c>
      <c r="BE506" s="191">
        <v>343850</v>
      </c>
      <c r="BF506" s="191">
        <v>83700</v>
      </c>
      <c r="BG506" s="191">
        <v>44700</v>
      </c>
      <c r="BH506" s="191">
        <v>240800</v>
      </c>
      <c r="BI506" s="191">
        <v>214800</v>
      </c>
      <c r="BJ506" s="191">
        <v>20700</v>
      </c>
      <c r="BK506" s="191">
        <v>156450</v>
      </c>
      <c r="BL506" s="191">
        <v>67150</v>
      </c>
      <c r="BM506" s="191">
        <v>2130750</v>
      </c>
      <c r="BN506" s="191">
        <v>360800</v>
      </c>
      <c r="BO506" s="191">
        <v>299900</v>
      </c>
      <c r="BP506" s="191">
        <v>148500</v>
      </c>
      <c r="BQ506" s="191">
        <v>304850</v>
      </c>
      <c r="BR506" s="191">
        <v>193850</v>
      </c>
      <c r="BS506" s="191">
        <v>2103250</v>
      </c>
      <c r="BT506" s="191">
        <v>317600</v>
      </c>
      <c r="BU506" s="191">
        <v>208750</v>
      </c>
      <c r="BV506" s="191">
        <v>1265350</v>
      </c>
      <c r="BW506" s="191">
        <v>0</v>
      </c>
      <c r="BX506" s="191">
        <v>196750</v>
      </c>
      <c r="BY506" s="191">
        <v>899100</v>
      </c>
      <c r="BZ506" s="191">
        <v>353800</v>
      </c>
      <c r="CA506" s="191">
        <v>223250</v>
      </c>
      <c r="CB506" s="191">
        <v>126650</v>
      </c>
      <c r="CC506" s="191">
        <v>179000</v>
      </c>
      <c r="CD506" s="191">
        <v>373950</v>
      </c>
      <c r="CE506" s="191">
        <v>68950</v>
      </c>
      <c r="CF506" s="191">
        <v>226700</v>
      </c>
      <c r="CG506" s="191">
        <v>267300</v>
      </c>
      <c r="CH506" s="191">
        <v>99650</v>
      </c>
      <c r="CI506" s="191">
        <v>198950</v>
      </c>
      <c r="CJ506" s="191">
        <v>114900</v>
      </c>
      <c r="CK506" s="191">
        <v>436800</v>
      </c>
      <c r="CL506" s="191">
        <v>70100</v>
      </c>
      <c r="CM506" s="191">
        <v>55950</v>
      </c>
    </row>
    <row r="507" spans="1:91" s="117" customFormat="1" ht="25.95" hidden="1" customHeight="1">
      <c r="A507" s="401"/>
      <c r="C507" s="188">
        <v>5</v>
      </c>
      <c r="D507" s="191">
        <v>82581382.390000015</v>
      </c>
      <c r="E507" s="191">
        <v>1745212.6900000004</v>
      </c>
      <c r="F507" s="191">
        <v>1111171.7</v>
      </c>
      <c r="G507" s="191">
        <v>1078815.95</v>
      </c>
      <c r="H507" s="191">
        <v>495010.4499999999</v>
      </c>
      <c r="I507" s="191">
        <v>2208988.2399999998</v>
      </c>
      <c r="J507" s="191">
        <v>1334582.6500000004</v>
      </c>
      <c r="K507" s="191">
        <v>5695625.6799999988</v>
      </c>
      <c r="L507" s="191">
        <v>846478.6</v>
      </c>
      <c r="M507" s="191">
        <v>865791.22999999975</v>
      </c>
      <c r="N507" s="191">
        <v>6764667.2999999998</v>
      </c>
      <c r="O507" s="191">
        <v>431327.87000000011</v>
      </c>
      <c r="P507" s="191">
        <v>18432975.260000002</v>
      </c>
      <c r="Q507" s="191">
        <v>1392108.4600000007</v>
      </c>
      <c r="R507" s="191">
        <v>5174075.2200000007</v>
      </c>
      <c r="S507" s="191">
        <v>3014324.1900000004</v>
      </c>
      <c r="T507" s="191">
        <v>1745370.0400000003</v>
      </c>
      <c r="U507" s="191">
        <v>1725544.2199999997</v>
      </c>
      <c r="V507" s="191">
        <v>1371422.9499999995</v>
      </c>
      <c r="W507" s="191">
        <v>818389.46000000008</v>
      </c>
      <c r="X507" s="191">
        <v>76702564.670000002</v>
      </c>
      <c r="Y507" s="191">
        <v>1286148.0399999998</v>
      </c>
      <c r="Z507" s="191">
        <v>2443834.98</v>
      </c>
      <c r="AA507" s="191">
        <v>1494947.58</v>
      </c>
      <c r="AB507" s="191">
        <v>795859.24999999988</v>
      </c>
      <c r="AC507" s="191">
        <v>1639995.4</v>
      </c>
      <c r="AD507" s="191">
        <v>793130.25</v>
      </c>
      <c r="AE507" s="191">
        <v>5846199.7999999998</v>
      </c>
      <c r="AF507" s="191">
        <v>1267287.46</v>
      </c>
      <c r="AG507" s="191">
        <v>1496962.2899999996</v>
      </c>
      <c r="AH507" s="191">
        <v>1258601.8399999996</v>
      </c>
      <c r="AI507" s="191">
        <v>4634402.7</v>
      </c>
      <c r="AJ507" s="191">
        <v>1326533.8800000001</v>
      </c>
      <c r="AK507" s="191">
        <v>844439.90000000014</v>
      </c>
      <c r="AL507" s="191">
        <v>202535554.86000001</v>
      </c>
      <c r="AM507" s="191">
        <v>1791334.5799999998</v>
      </c>
      <c r="AN507" s="191">
        <v>1148378.25</v>
      </c>
      <c r="AO507" s="191">
        <v>2358403.6399999997</v>
      </c>
      <c r="AP507" s="191">
        <v>5467115.2999999998</v>
      </c>
      <c r="AQ507" s="191">
        <v>1125463.7300000002</v>
      </c>
      <c r="AR507" s="191">
        <v>624607.25999999989</v>
      </c>
      <c r="AS507" s="191">
        <v>21778541.34</v>
      </c>
      <c r="AT507" s="191">
        <v>1557871.1400000001</v>
      </c>
      <c r="AU507" s="191">
        <v>3798039.77</v>
      </c>
      <c r="AV507" s="191">
        <v>2937989.3599999994</v>
      </c>
      <c r="AW507" s="191">
        <v>979398.13999999966</v>
      </c>
      <c r="AX507" s="191">
        <v>1332029.7100000002</v>
      </c>
      <c r="AY507" s="191">
        <v>2159793.4</v>
      </c>
      <c r="AZ507" s="191">
        <v>705516.07</v>
      </c>
      <c r="BA507" s="191">
        <v>1725988.49</v>
      </c>
      <c r="BB507" s="191">
        <v>23953883.919999994</v>
      </c>
      <c r="BC507" s="191">
        <v>1435238.0599999998</v>
      </c>
      <c r="BD507" s="191">
        <v>94015653.540000007</v>
      </c>
      <c r="BE507" s="191">
        <v>2489836.7199999997</v>
      </c>
      <c r="BF507" s="191">
        <v>1393664.0899999999</v>
      </c>
      <c r="BG507" s="191">
        <v>2022823.4500000004</v>
      </c>
      <c r="BH507" s="191">
        <v>23059676.780000005</v>
      </c>
      <c r="BI507" s="191">
        <v>1485056.6400000001</v>
      </c>
      <c r="BJ507" s="191">
        <v>420292.48</v>
      </c>
      <c r="BK507" s="191">
        <v>726586.63</v>
      </c>
      <c r="BL507" s="191">
        <v>925204.97000000009</v>
      </c>
      <c r="BM507" s="191">
        <v>41445988.070000008</v>
      </c>
      <c r="BN507" s="191">
        <v>2773114.4299999992</v>
      </c>
      <c r="BO507" s="191">
        <v>2501430.8899999997</v>
      </c>
      <c r="BP507" s="191">
        <v>2826120</v>
      </c>
      <c r="BQ507" s="191">
        <v>1107948.2500000002</v>
      </c>
      <c r="BR507" s="191">
        <v>893838.5</v>
      </c>
      <c r="BS507" s="191">
        <v>251070780.78999999</v>
      </c>
      <c r="BT507" s="191">
        <v>3245045.16</v>
      </c>
      <c r="BU507" s="191">
        <v>2064929.4800000004</v>
      </c>
      <c r="BV507" s="191">
        <v>18333462.650000002</v>
      </c>
      <c r="BW507" s="191">
        <v>606375</v>
      </c>
      <c r="BX507" s="191">
        <v>1666720</v>
      </c>
      <c r="BY507" s="191">
        <v>6913202.5099999998</v>
      </c>
      <c r="BZ507" s="191">
        <v>1222170.9000000001</v>
      </c>
      <c r="CA507" s="191">
        <v>1232083.69</v>
      </c>
      <c r="CB507" s="191">
        <v>1394559.98</v>
      </c>
      <c r="CC507" s="191">
        <v>1807051.49</v>
      </c>
      <c r="CD507" s="191">
        <v>7155163.9699999997</v>
      </c>
      <c r="CE507" s="191">
        <v>2422219.9500000007</v>
      </c>
      <c r="CF507" s="191">
        <v>8928151.1099999994</v>
      </c>
      <c r="CG507" s="191">
        <v>1224662</v>
      </c>
      <c r="CH507" s="191">
        <v>1544415.95</v>
      </c>
      <c r="CI507" s="191">
        <v>1201066.78</v>
      </c>
      <c r="CJ507" s="191">
        <v>1460003</v>
      </c>
      <c r="CK507" s="191">
        <v>10229470.950000001</v>
      </c>
      <c r="CL507" s="191">
        <v>1563835.2799999998</v>
      </c>
      <c r="CM507" s="191">
        <v>1537448.6199999999</v>
      </c>
    </row>
    <row r="508" spans="1:91" s="117" customFormat="1" ht="25.95" hidden="1" customHeight="1">
      <c r="A508" s="401"/>
      <c r="C508" s="188">
        <v>6</v>
      </c>
      <c r="D508" s="192">
        <v>142938499.31999996</v>
      </c>
      <c r="E508" s="192">
        <v>9430128.1500000004</v>
      </c>
      <c r="F508" s="192">
        <v>6965062.4400000004</v>
      </c>
      <c r="G508" s="192">
        <v>7144611.1399999997</v>
      </c>
      <c r="H508" s="192">
        <v>3264932.08</v>
      </c>
      <c r="I508" s="192">
        <v>18528621.59</v>
      </c>
      <c r="J508" s="192">
        <v>8298569.9899999993</v>
      </c>
      <c r="K508" s="192">
        <v>22961427.530000001</v>
      </c>
      <c r="L508" s="192">
        <v>6329821.7299999995</v>
      </c>
      <c r="M508" s="192">
        <v>5663589.2200000007</v>
      </c>
      <c r="N508" s="192">
        <v>47242070.340000004</v>
      </c>
      <c r="O508" s="192">
        <v>2423124.0100000002</v>
      </c>
      <c r="P508" s="192">
        <v>84449491.539999992</v>
      </c>
      <c r="Q508" s="192">
        <v>9574583.25</v>
      </c>
      <c r="R508" s="192">
        <v>15251761.539999999</v>
      </c>
      <c r="S508" s="192">
        <v>30702960.490000002</v>
      </c>
      <c r="T508" s="192">
        <v>9358382.0199999996</v>
      </c>
      <c r="U508" s="192">
        <v>12352335.400000002</v>
      </c>
      <c r="V508" s="192">
        <v>7321058.8799999999</v>
      </c>
      <c r="W508" s="192">
        <v>4990719.07</v>
      </c>
      <c r="X508" s="192">
        <v>177422400.15000001</v>
      </c>
      <c r="Y508" s="192">
        <v>3563242.3499999996</v>
      </c>
      <c r="Z508" s="192">
        <v>10711257.959999999</v>
      </c>
      <c r="AA508" s="192">
        <v>7577126.8300000001</v>
      </c>
      <c r="AB508" s="192">
        <v>3974774.4</v>
      </c>
      <c r="AC508" s="192">
        <v>4600909.3900000006</v>
      </c>
      <c r="AD508" s="192">
        <v>6788054.2600000007</v>
      </c>
      <c r="AE508" s="192">
        <v>26769344.109999999</v>
      </c>
      <c r="AF508" s="192">
        <v>4288138.7600000007</v>
      </c>
      <c r="AG508" s="192">
        <v>5168714.5200000005</v>
      </c>
      <c r="AH508" s="192">
        <v>4919925.6900000004</v>
      </c>
      <c r="AI508" s="192">
        <v>19600036.959999997</v>
      </c>
      <c r="AJ508" s="192">
        <v>4893695.2399999993</v>
      </c>
      <c r="AK508" s="192">
        <v>3325993.8</v>
      </c>
      <c r="AL508" s="192">
        <v>577605870.30999994</v>
      </c>
      <c r="AM508" s="192">
        <v>6565369.4000000004</v>
      </c>
      <c r="AN508" s="192">
        <v>9611842.6900000013</v>
      </c>
      <c r="AO508" s="192">
        <v>24149432.18</v>
      </c>
      <c r="AP508" s="192">
        <v>23045404.09</v>
      </c>
      <c r="AQ508" s="192">
        <v>14560282.26</v>
      </c>
      <c r="AR508" s="192">
        <v>3708846.5599999996</v>
      </c>
      <c r="AS508" s="192">
        <v>90397348.5</v>
      </c>
      <c r="AT508" s="192">
        <v>7574636.4500000002</v>
      </c>
      <c r="AU508" s="192">
        <v>22193938.680000003</v>
      </c>
      <c r="AV508" s="192">
        <v>19163434.669999998</v>
      </c>
      <c r="AW508" s="192">
        <v>6765487.2700000005</v>
      </c>
      <c r="AX508" s="192">
        <v>3849570.8900000006</v>
      </c>
      <c r="AY508" s="192">
        <v>10387075.07</v>
      </c>
      <c r="AZ508" s="192">
        <v>11301804.499999998</v>
      </c>
      <c r="BA508" s="192">
        <v>5768345.7300000004</v>
      </c>
      <c r="BB508" s="192">
        <v>88839130.749999985</v>
      </c>
      <c r="BC508" s="192">
        <v>5202525.5</v>
      </c>
      <c r="BD508" s="192">
        <v>240801205.16</v>
      </c>
      <c r="BE508" s="192">
        <v>25387758.170000002</v>
      </c>
      <c r="BF508" s="192">
        <v>6481369.3200000003</v>
      </c>
      <c r="BG508" s="192">
        <v>8470679.7200000007</v>
      </c>
      <c r="BH508" s="192">
        <v>104012866.61000001</v>
      </c>
      <c r="BI508" s="192">
        <v>3235835.4599999995</v>
      </c>
      <c r="BJ508" s="192">
        <v>4537348.76</v>
      </c>
      <c r="BK508" s="192">
        <v>3615191.55</v>
      </c>
      <c r="BL508" s="192">
        <v>4263498.97</v>
      </c>
      <c r="BM508" s="192">
        <v>111790546.69</v>
      </c>
      <c r="BN508" s="192">
        <v>11006227.639999999</v>
      </c>
      <c r="BO508" s="192">
        <v>7606580.6200000001</v>
      </c>
      <c r="BP508" s="192">
        <v>13023456.390000001</v>
      </c>
      <c r="BQ508" s="192">
        <v>5549790.9099999992</v>
      </c>
      <c r="BR508" s="192">
        <v>5452142.1200000001</v>
      </c>
      <c r="BS508" s="192">
        <v>768062170.83999991</v>
      </c>
      <c r="BT508" s="192">
        <v>8378242.3599999994</v>
      </c>
      <c r="BU508" s="192">
        <v>6389763.4099999992</v>
      </c>
      <c r="BV508" s="192">
        <v>78120103.579999998</v>
      </c>
      <c r="BW508" s="192">
        <v>7814723.8799999999</v>
      </c>
      <c r="BX508" s="192">
        <v>7471172.3900000006</v>
      </c>
      <c r="BY508" s="192">
        <v>33107038.710000001</v>
      </c>
      <c r="BZ508" s="192">
        <v>4776411.4799999995</v>
      </c>
      <c r="CA508" s="192">
        <v>3912010.6700000004</v>
      </c>
      <c r="CB508" s="192">
        <v>9023778.9499999993</v>
      </c>
      <c r="CC508" s="192">
        <v>21362184.110000003</v>
      </c>
      <c r="CD508" s="192">
        <v>29361356.41</v>
      </c>
      <c r="CE508" s="192">
        <v>6415896.3900000006</v>
      </c>
      <c r="CF508" s="192">
        <v>23682045.810000002</v>
      </c>
      <c r="CG508" s="192">
        <v>7104545.7300000004</v>
      </c>
      <c r="CH508" s="192">
        <v>3678327.76</v>
      </c>
      <c r="CI508" s="192">
        <v>3437036.33</v>
      </c>
      <c r="CJ508" s="192">
        <v>4234858.54</v>
      </c>
      <c r="CK508" s="192">
        <v>34773715.920000002</v>
      </c>
      <c r="CL508" s="192">
        <v>4678484.29</v>
      </c>
      <c r="CM508" s="192">
        <v>3629446.83</v>
      </c>
    </row>
    <row r="509" spans="1:91" s="117" customFormat="1" ht="25.95" hidden="1" customHeight="1">
      <c r="A509" s="401"/>
      <c r="C509" s="188">
        <v>7</v>
      </c>
      <c r="D509" s="191">
        <v>17357975.530000001</v>
      </c>
      <c r="E509" s="191">
        <v>183919.75</v>
      </c>
      <c r="F509" s="191">
        <v>132150</v>
      </c>
      <c r="G509" s="191">
        <v>94818</v>
      </c>
      <c r="H509" s="191">
        <v>319947.5</v>
      </c>
      <c r="I509" s="191">
        <v>369238</v>
      </c>
      <c r="J509" s="191">
        <v>746400</v>
      </c>
      <c r="K509" s="191">
        <v>499398</v>
      </c>
      <c r="L509" s="191">
        <v>234368.64000000001</v>
      </c>
      <c r="M509" s="191">
        <v>675298</v>
      </c>
      <c r="N509" s="191">
        <v>2004806</v>
      </c>
      <c r="O509" s="191">
        <v>187597</v>
      </c>
      <c r="P509" s="191">
        <v>9895234.040000001</v>
      </c>
      <c r="Q509" s="191">
        <v>804882.14999999991</v>
      </c>
      <c r="R509" s="191">
        <v>1165211.25</v>
      </c>
      <c r="S509" s="191">
        <v>801638.25</v>
      </c>
      <c r="T509" s="191">
        <v>907443.25</v>
      </c>
      <c r="U509" s="191">
        <v>742194.47</v>
      </c>
      <c r="V509" s="191">
        <v>666270</v>
      </c>
      <c r="W509" s="191">
        <v>148572.5</v>
      </c>
      <c r="X509" s="191">
        <v>27449812.210000001</v>
      </c>
      <c r="Y509" s="191">
        <v>442577.3</v>
      </c>
      <c r="Z509" s="191">
        <v>1569815</v>
      </c>
      <c r="AA509" s="191">
        <v>311888</v>
      </c>
      <c r="AB509" s="191">
        <v>250743.5</v>
      </c>
      <c r="AC509" s="191">
        <v>371159</v>
      </c>
      <c r="AD509" s="191">
        <v>227389.5</v>
      </c>
      <c r="AE509" s="191">
        <v>2193297.5</v>
      </c>
      <c r="AF509" s="191">
        <v>392239</v>
      </c>
      <c r="AG509" s="191">
        <v>360074.75</v>
      </c>
      <c r="AH509" s="191">
        <v>355246.5</v>
      </c>
      <c r="AI509" s="191">
        <v>496046</v>
      </c>
      <c r="AJ509" s="191">
        <v>408019.5</v>
      </c>
      <c r="AK509" s="191">
        <v>294429</v>
      </c>
      <c r="AL509" s="191">
        <v>32158054.239999998</v>
      </c>
      <c r="AM509" s="191">
        <v>437224</v>
      </c>
      <c r="AN509" s="191">
        <v>312743</v>
      </c>
      <c r="AO509" s="191">
        <v>863181.5199999999</v>
      </c>
      <c r="AP509" s="191">
        <v>1966688.2</v>
      </c>
      <c r="AQ509" s="191">
        <v>736920</v>
      </c>
      <c r="AR509" s="191">
        <v>185290</v>
      </c>
      <c r="AS509" s="191">
        <v>8215289.3600000003</v>
      </c>
      <c r="AT509" s="191">
        <v>455380.75</v>
      </c>
      <c r="AU509" s="191">
        <v>1264288</v>
      </c>
      <c r="AV509" s="191">
        <v>838412.7</v>
      </c>
      <c r="AW509" s="191">
        <v>474570</v>
      </c>
      <c r="AX509" s="191">
        <v>478857</v>
      </c>
      <c r="AY509" s="191">
        <v>431227</v>
      </c>
      <c r="AZ509" s="191">
        <v>635881</v>
      </c>
      <c r="BA509" s="191">
        <v>502902</v>
      </c>
      <c r="BB509" s="191">
        <v>7586022.5</v>
      </c>
      <c r="BC509" s="191">
        <v>307339</v>
      </c>
      <c r="BD509" s="191">
        <v>20841823.73</v>
      </c>
      <c r="BE509" s="191">
        <v>1641441.04</v>
      </c>
      <c r="BF509" s="191">
        <v>1039800.25</v>
      </c>
      <c r="BG509" s="191">
        <v>511634.5</v>
      </c>
      <c r="BH509" s="191">
        <v>4001072.47</v>
      </c>
      <c r="BI509" s="191">
        <v>488550.5</v>
      </c>
      <c r="BJ509" s="191">
        <v>455188</v>
      </c>
      <c r="BK509" s="191">
        <v>860390</v>
      </c>
      <c r="BL509" s="191">
        <v>666253</v>
      </c>
      <c r="BM509" s="191">
        <v>11266694</v>
      </c>
      <c r="BN509" s="191">
        <v>181454.2</v>
      </c>
      <c r="BO509" s="191">
        <v>221120.25</v>
      </c>
      <c r="BP509" s="191">
        <v>1313124</v>
      </c>
      <c r="BQ509" s="191">
        <v>582593.49</v>
      </c>
      <c r="BR509" s="191">
        <v>261839</v>
      </c>
      <c r="BS509" s="191">
        <v>52795713.270000003</v>
      </c>
      <c r="BT509" s="191">
        <v>1329660.8</v>
      </c>
      <c r="BU509" s="191">
        <v>311732</v>
      </c>
      <c r="BV509" s="191">
        <v>8198654.5800000001</v>
      </c>
      <c r="BW509" s="191">
        <v>116881</v>
      </c>
      <c r="BX509" s="191">
        <v>368370</v>
      </c>
      <c r="BY509" s="191">
        <v>4316899.5</v>
      </c>
      <c r="BZ509" s="191">
        <v>314501</v>
      </c>
      <c r="CA509" s="191">
        <v>321815</v>
      </c>
      <c r="CB509" s="191">
        <v>467134</v>
      </c>
      <c r="CC509" s="191">
        <v>596310</v>
      </c>
      <c r="CD509" s="191">
        <v>2842747</v>
      </c>
      <c r="CE509" s="191">
        <v>506947</v>
      </c>
      <c r="CF509" s="191">
        <v>1374403.5</v>
      </c>
      <c r="CG509" s="191">
        <v>180379</v>
      </c>
      <c r="CH509" s="191">
        <v>303692</v>
      </c>
      <c r="CI509" s="191">
        <v>490676</v>
      </c>
      <c r="CJ509" s="191">
        <v>258008</v>
      </c>
      <c r="CK509" s="191">
        <v>4752207.3</v>
      </c>
      <c r="CL509" s="191">
        <v>405874</v>
      </c>
      <c r="CM509" s="191">
        <v>453254.5</v>
      </c>
    </row>
    <row r="510" spans="1:91" s="117" customFormat="1" ht="25.95" hidden="1" customHeight="1">
      <c r="A510" s="401"/>
      <c r="C510" s="188">
        <v>8</v>
      </c>
      <c r="D510" s="192">
        <v>3015725.75</v>
      </c>
      <c r="E510" s="192">
        <v>0</v>
      </c>
      <c r="F510" s="192">
        <v>0</v>
      </c>
      <c r="G510" s="192">
        <v>159621</v>
      </c>
      <c r="H510" s="192">
        <v>0</v>
      </c>
      <c r="I510" s="192">
        <v>86791.5</v>
      </c>
      <c r="J510" s="192">
        <v>32194.75</v>
      </c>
      <c r="K510" s="192">
        <v>109648</v>
      </c>
      <c r="L510" s="192">
        <v>10623</v>
      </c>
      <c r="M510" s="192">
        <v>0</v>
      </c>
      <c r="N510" s="192">
        <v>742419.5</v>
      </c>
      <c r="O510" s="192">
        <v>2451</v>
      </c>
      <c r="P510" s="192">
        <v>1487357.1</v>
      </c>
      <c r="Q510" s="192">
        <v>5888.2</v>
      </c>
      <c r="R510" s="192">
        <v>7811</v>
      </c>
      <c r="S510" s="192">
        <v>219736</v>
      </c>
      <c r="T510" s="192">
        <v>56640</v>
      </c>
      <c r="U510" s="192">
        <v>127529.5</v>
      </c>
      <c r="V510" s="192">
        <v>4518.6899999999996</v>
      </c>
      <c r="W510" s="192">
        <v>1995</v>
      </c>
      <c r="X510" s="192">
        <v>2463822.14</v>
      </c>
      <c r="Y510" s="192">
        <v>10154</v>
      </c>
      <c r="Z510" s="192">
        <v>41148</v>
      </c>
      <c r="AA510" s="192">
        <v>458690.87</v>
      </c>
      <c r="AB510" s="192">
        <v>28820</v>
      </c>
      <c r="AC510" s="192">
        <v>69507.5</v>
      </c>
      <c r="AD510" s="192">
        <v>48071</v>
      </c>
      <c r="AE510" s="192">
        <v>181247</v>
      </c>
      <c r="AF510" s="192">
        <v>323889.15000000002</v>
      </c>
      <c r="AG510" s="192">
        <v>69606</v>
      </c>
      <c r="AH510" s="192">
        <v>36205.79</v>
      </c>
      <c r="AI510" s="192">
        <v>65470</v>
      </c>
      <c r="AJ510" s="192">
        <v>39543</v>
      </c>
      <c r="AK510" s="192">
        <v>67.5</v>
      </c>
      <c r="AL510" s="192">
        <v>18211066.960000001</v>
      </c>
      <c r="AM510" s="192">
        <v>0</v>
      </c>
      <c r="AN510" s="192">
        <v>12847</v>
      </c>
      <c r="AO510" s="192">
        <v>188404.75</v>
      </c>
      <c r="AP510" s="192">
        <v>501058</v>
      </c>
      <c r="AQ510" s="192">
        <v>46166</v>
      </c>
      <c r="AR510" s="192">
        <v>0</v>
      </c>
      <c r="AS510" s="192">
        <v>264176</v>
      </c>
      <c r="AT510" s="192">
        <v>55442.5</v>
      </c>
      <c r="AU510" s="192">
        <v>51232</v>
      </c>
      <c r="AV510" s="192">
        <v>27955.91</v>
      </c>
      <c r="AW510" s="192">
        <v>19472.5</v>
      </c>
      <c r="AX510" s="192">
        <v>2714.5</v>
      </c>
      <c r="AY510" s="192">
        <v>33350</v>
      </c>
      <c r="AZ510" s="192">
        <v>8224</v>
      </c>
      <c r="BA510" s="192">
        <v>26758</v>
      </c>
      <c r="BB510" s="192">
        <v>1108543.75</v>
      </c>
      <c r="BC510" s="192">
        <v>10995.73</v>
      </c>
      <c r="BD510" s="192">
        <v>10365474.060000001</v>
      </c>
      <c r="BE510" s="192">
        <v>500264.95</v>
      </c>
      <c r="BF510" s="192">
        <v>14403.75</v>
      </c>
      <c r="BG510" s="192">
        <v>29567.25</v>
      </c>
      <c r="BH510" s="192">
        <v>5562116.54</v>
      </c>
      <c r="BI510" s="192">
        <v>13500</v>
      </c>
      <c r="BJ510" s="192">
        <v>0</v>
      </c>
      <c r="BK510" s="192">
        <v>0</v>
      </c>
      <c r="BL510" s="192">
        <v>120820.5</v>
      </c>
      <c r="BM510" s="192">
        <v>1813181.69</v>
      </c>
      <c r="BN510" s="192">
        <v>0</v>
      </c>
      <c r="BO510" s="192">
        <v>6825</v>
      </c>
      <c r="BP510" s="192">
        <v>76859.5</v>
      </c>
      <c r="BQ510" s="192">
        <v>7562</v>
      </c>
      <c r="BR510" s="192">
        <v>0</v>
      </c>
      <c r="BS510" s="192">
        <v>13455234.039999999</v>
      </c>
      <c r="BT510" s="192">
        <v>17643</v>
      </c>
      <c r="BU510" s="192">
        <v>44694.400000000001</v>
      </c>
      <c r="BV510" s="192">
        <v>1049171</v>
      </c>
      <c r="BW510" s="192">
        <v>1000</v>
      </c>
      <c r="BX510" s="192">
        <v>36185</v>
      </c>
      <c r="BY510" s="192">
        <v>230587.16</v>
      </c>
      <c r="BZ510" s="192">
        <v>22719</v>
      </c>
      <c r="CA510" s="192">
        <v>10965</v>
      </c>
      <c r="CB510" s="192">
        <v>4295</v>
      </c>
      <c r="CC510" s="192">
        <v>137199</v>
      </c>
      <c r="CD510" s="192">
        <v>245282</v>
      </c>
      <c r="CE510" s="192">
        <v>25447</v>
      </c>
      <c r="CF510" s="192">
        <v>122897</v>
      </c>
      <c r="CG510" s="192">
        <v>7197</v>
      </c>
      <c r="CH510" s="192">
        <v>0</v>
      </c>
      <c r="CI510" s="192">
        <v>0</v>
      </c>
      <c r="CJ510" s="192">
        <v>0</v>
      </c>
      <c r="CK510" s="192">
        <v>543722</v>
      </c>
      <c r="CL510" s="192">
        <v>5903</v>
      </c>
      <c r="CM510" s="192">
        <v>0</v>
      </c>
    </row>
    <row r="511" spans="1:91" s="117" customFormat="1" ht="25.95" hidden="1" customHeight="1">
      <c r="A511" s="401"/>
      <c r="C511" s="188">
        <v>9</v>
      </c>
      <c r="D511" s="191">
        <v>21573510.620000001</v>
      </c>
      <c r="E511" s="191">
        <v>1938231.9100000001</v>
      </c>
      <c r="F511" s="191">
        <v>897863.70000000007</v>
      </c>
      <c r="G511" s="191">
        <v>1059967.92</v>
      </c>
      <c r="H511" s="191">
        <v>579059.51</v>
      </c>
      <c r="I511" s="191">
        <v>2061019.9500000002</v>
      </c>
      <c r="J511" s="191">
        <v>1535944.24</v>
      </c>
      <c r="K511" s="191">
        <v>5505880.9800000004</v>
      </c>
      <c r="L511" s="191">
        <v>1194601.8599999999</v>
      </c>
      <c r="M511" s="191">
        <v>1021802.86</v>
      </c>
      <c r="N511" s="191">
        <v>5522596.2400000002</v>
      </c>
      <c r="O511" s="191">
        <v>512815.67000000004</v>
      </c>
      <c r="P511" s="191">
        <v>19270253.210000001</v>
      </c>
      <c r="Q511" s="191">
        <v>2762233.3200000003</v>
      </c>
      <c r="R511" s="191">
        <v>3361683.8699999996</v>
      </c>
      <c r="S511" s="191">
        <v>8073609.6499999994</v>
      </c>
      <c r="T511" s="191">
        <v>1469045.1400000001</v>
      </c>
      <c r="U511" s="191">
        <v>2148121.0799999996</v>
      </c>
      <c r="V511" s="191">
        <v>1642340.94</v>
      </c>
      <c r="W511" s="191">
        <v>854529.86999999988</v>
      </c>
      <c r="X511" s="191">
        <v>35440777.549999997</v>
      </c>
      <c r="Y511" s="191">
        <v>838078.16999999993</v>
      </c>
      <c r="Z511" s="191">
        <v>2142197.9300000002</v>
      </c>
      <c r="AA511" s="191">
        <v>1241250.79</v>
      </c>
      <c r="AB511" s="191">
        <v>826796.27</v>
      </c>
      <c r="AC511" s="191">
        <v>1466975.11</v>
      </c>
      <c r="AD511" s="191">
        <v>1615364.08</v>
      </c>
      <c r="AE511" s="191">
        <v>5749720.5600000005</v>
      </c>
      <c r="AF511" s="191">
        <v>881179.15</v>
      </c>
      <c r="AG511" s="191">
        <v>1294009.79</v>
      </c>
      <c r="AH511" s="191">
        <v>844942.87</v>
      </c>
      <c r="AI511" s="191">
        <v>2841843.55</v>
      </c>
      <c r="AJ511" s="191">
        <v>1083074.9900000002</v>
      </c>
      <c r="AK511" s="191">
        <v>925650.18</v>
      </c>
      <c r="AL511" s="191">
        <v>102557336.59999999</v>
      </c>
      <c r="AM511" s="191">
        <v>1585668.74</v>
      </c>
      <c r="AN511" s="191">
        <v>2768969.05</v>
      </c>
      <c r="AO511" s="191">
        <v>6522887.79</v>
      </c>
      <c r="AP511" s="191">
        <v>5070506.9399999995</v>
      </c>
      <c r="AQ511" s="191">
        <v>2960973.8000000003</v>
      </c>
      <c r="AR511" s="191">
        <v>1691761.39</v>
      </c>
      <c r="AS511" s="191">
        <v>15236449.960000001</v>
      </c>
      <c r="AT511" s="191">
        <v>2525969.08</v>
      </c>
      <c r="AU511" s="191">
        <v>7373518.8300000001</v>
      </c>
      <c r="AV511" s="191">
        <v>4280875.6000000006</v>
      </c>
      <c r="AW511" s="191">
        <v>1374753.44</v>
      </c>
      <c r="AX511" s="191">
        <v>645846.06000000006</v>
      </c>
      <c r="AY511" s="191">
        <v>1589981.6500000001</v>
      </c>
      <c r="AZ511" s="191">
        <v>4063140.09</v>
      </c>
      <c r="BA511" s="191">
        <v>1550051.22</v>
      </c>
      <c r="BB511" s="191">
        <v>16156147.68</v>
      </c>
      <c r="BC511" s="191">
        <v>1362211.2199999997</v>
      </c>
      <c r="BD511" s="191">
        <v>32777681.530000001</v>
      </c>
      <c r="BE511" s="191">
        <v>3646099.27</v>
      </c>
      <c r="BF511" s="191">
        <v>1327302.93</v>
      </c>
      <c r="BG511" s="191">
        <v>1681996.9000000001</v>
      </c>
      <c r="BH511" s="191">
        <v>23746127.810000002</v>
      </c>
      <c r="BI511" s="191">
        <v>395786.25</v>
      </c>
      <c r="BJ511" s="191">
        <v>473986.43</v>
      </c>
      <c r="BK511" s="191">
        <v>721442.04999999993</v>
      </c>
      <c r="BL511" s="191">
        <v>1034829.1100000001</v>
      </c>
      <c r="BM511" s="191">
        <v>23619523.850000001</v>
      </c>
      <c r="BN511" s="191">
        <v>1800461.28</v>
      </c>
      <c r="BO511" s="191">
        <v>1853572.4000000001</v>
      </c>
      <c r="BP511" s="191">
        <v>3084852.97</v>
      </c>
      <c r="BQ511" s="191">
        <v>1262014.9600000004</v>
      </c>
      <c r="BR511" s="191">
        <v>1291757.04</v>
      </c>
      <c r="BS511" s="191">
        <v>104453792.39999999</v>
      </c>
      <c r="BT511" s="191">
        <v>1882717.73</v>
      </c>
      <c r="BU511" s="191">
        <v>1198344.8700000001</v>
      </c>
      <c r="BV511" s="191">
        <v>14329851.819999998</v>
      </c>
      <c r="BW511" s="191">
        <v>976963.37</v>
      </c>
      <c r="BX511" s="191">
        <v>908648.40999999992</v>
      </c>
      <c r="BY511" s="191">
        <v>4748934.7700000005</v>
      </c>
      <c r="BZ511" s="191">
        <v>964129.14</v>
      </c>
      <c r="CA511" s="191">
        <v>645048.87</v>
      </c>
      <c r="CB511" s="191">
        <v>1246302.73</v>
      </c>
      <c r="CC511" s="191">
        <v>5269007.12</v>
      </c>
      <c r="CD511" s="191">
        <v>5161730.9399999995</v>
      </c>
      <c r="CE511" s="191">
        <v>1098423.8500000001</v>
      </c>
      <c r="CF511" s="191">
        <v>3447049.3600000003</v>
      </c>
      <c r="CG511" s="191">
        <v>1121187.05</v>
      </c>
      <c r="CH511" s="191">
        <v>647494.18000000005</v>
      </c>
      <c r="CI511" s="191">
        <v>664095.31000000006</v>
      </c>
      <c r="CJ511" s="191">
        <v>1108350.56</v>
      </c>
      <c r="CK511" s="191">
        <v>6477513.9399999995</v>
      </c>
      <c r="CL511" s="191">
        <v>840065.84000000008</v>
      </c>
      <c r="CM511" s="191">
        <v>573007.85</v>
      </c>
    </row>
    <row r="512" spans="1:91" s="117" customFormat="1" ht="25.95" hidden="1" customHeight="1">
      <c r="A512" s="401"/>
      <c r="C512" s="188">
        <v>10</v>
      </c>
      <c r="D512" s="192">
        <v>1244984.43</v>
      </c>
      <c r="E512" s="192">
        <v>44195</v>
      </c>
      <c r="F512" s="192">
        <v>355454</v>
      </c>
      <c r="G512" s="192">
        <v>57428.200000000012</v>
      </c>
      <c r="H512" s="192">
        <v>34805</v>
      </c>
      <c r="I512" s="192">
        <v>111239.5</v>
      </c>
      <c r="J512" s="192">
        <v>74848.350000000006</v>
      </c>
      <c r="K512" s="192">
        <v>178568.8</v>
      </c>
      <c r="L512" s="192">
        <v>23199.09</v>
      </c>
      <c r="M512" s="192">
        <v>19140</v>
      </c>
      <c r="N512" s="192">
        <v>85444.440000000017</v>
      </c>
      <c r="O512" s="192">
        <v>10568.25</v>
      </c>
      <c r="P512" s="192">
        <v>423024.5500000001</v>
      </c>
      <c r="Q512" s="192">
        <v>55560.489999999991</v>
      </c>
      <c r="R512" s="192">
        <v>48135</v>
      </c>
      <c r="S512" s="192">
        <v>124220.45999999999</v>
      </c>
      <c r="T512" s="192">
        <v>71126</v>
      </c>
      <c r="U512" s="192">
        <v>17721</v>
      </c>
      <c r="V512" s="192">
        <v>25328.28</v>
      </c>
      <c r="W512" s="192">
        <v>178823.59000000003</v>
      </c>
      <c r="X512" s="192">
        <v>1821109.27</v>
      </c>
      <c r="Y512" s="192">
        <v>18844.96</v>
      </c>
      <c r="Z512" s="192">
        <v>217570</v>
      </c>
      <c r="AA512" s="192">
        <v>416665</v>
      </c>
      <c r="AB512" s="192">
        <v>2014</v>
      </c>
      <c r="AC512" s="192">
        <v>73345.239999999991</v>
      </c>
      <c r="AD512" s="192">
        <v>31139</v>
      </c>
      <c r="AE512" s="192">
        <v>292694.46000000002</v>
      </c>
      <c r="AF512" s="192">
        <v>21664</v>
      </c>
      <c r="AG512" s="192">
        <v>31852.989999999998</v>
      </c>
      <c r="AH512" s="192">
        <v>43043.14</v>
      </c>
      <c r="AI512" s="192">
        <v>248487.16</v>
      </c>
      <c r="AJ512" s="192">
        <v>91686</v>
      </c>
      <c r="AK512" s="192">
        <v>21144.999999999996</v>
      </c>
      <c r="AL512" s="192">
        <v>584428.44999999995</v>
      </c>
      <c r="AM512" s="192">
        <v>12838</v>
      </c>
      <c r="AN512" s="192">
        <v>8299</v>
      </c>
      <c r="AO512" s="192">
        <v>65712</v>
      </c>
      <c r="AP512" s="192">
        <v>50370.03</v>
      </c>
      <c r="AQ512" s="192">
        <v>7300</v>
      </c>
      <c r="AR512" s="192">
        <v>3720</v>
      </c>
      <c r="AS512" s="192">
        <v>83320.69</v>
      </c>
      <c r="AT512" s="192">
        <v>14268.75</v>
      </c>
      <c r="AU512" s="192">
        <v>56946.51</v>
      </c>
      <c r="AV512" s="192">
        <v>100032.96000000001</v>
      </c>
      <c r="AW512" s="192">
        <v>14142.32</v>
      </c>
      <c r="AX512" s="192">
        <v>7127</v>
      </c>
      <c r="AY512" s="192">
        <v>15084</v>
      </c>
      <c r="AZ512" s="192">
        <v>18532</v>
      </c>
      <c r="BA512" s="192">
        <v>9497</v>
      </c>
      <c r="BB512" s="192">
        <v>307416.67</v>
      </c>
      <c r="BC512" s="192">
        <v>11799.189999999999</v>
      </c>
      <c r="BD512" s="192">
        <v>1031725.2799999999</v>
      </c>
      <c r="BE512" s="192">
        <v>53216.290000000023</v>
      </c>
      <c r="BF512" s="192">
        <v>233196.44999999995</v>
      </c>
      <c r="BG512" s="192">
        <v>81463.709999999992</v>
      </c>
      <c r="BH512" s="192">
        <v>499403.96</v>
      </c>
      <c r="BI512" s="192">
        <v>0</v>
      </c>
      <c r="BJ512" s="192">
        <v>1762</v>
      </c>
      <c r="BK512" s="192">
        <v>0</v>
      </c>
      <c r="BL512" s="192">
        <v>54534</v>
      </c>
      <c r="BM512" s="192">
        <v>307382.37</v>
      </c>
      <c r="BN512" s="192">
        <v>106727.62</v>
      </c>
      <c r="BO512" s="192">
        <v>11181</v>
      </c>
      <c r="BP512" s="192">
        <v>7527</v>
      </c>
      <c r="BQ512" s="192">
        <v>34223</v>
      </c>
      <c r="BR512" s="192">
        <v>46714</v>
      </c>
      <c r="BS512" s="192">
        <v>848269.67</v>
      </c>
      <c r="BT512" s="192">
        <v>42003.3</v>
      </c>
      <c r="BU512" s="192">
        <v>0</v>
      </c>
      <c r="BV512" s="192">
        <v>161101</v>
      </c>
      <c r="BW512" s="192">
        <v>4199.84</v>
      </c>
      <c r="BX512" s="192">
        <v>11248</v>
      </c>
      <c r="BY512" s="192">
        <v>16404</v>
      </c>
      <c r="BZ512" s="192">
        <v>6493</v>
      </c>
      <c r="CA512" s="192">
        <v>5656</v>
      </c>
      <c r="CB512" s="192">
        <v>13595</v>
      </c>
      <c r="CC512" s="192">
        <v>2990</v>
      </c>
      <c r="CD512" s="192">
        <v>139889</v>
      </c>
      <c r="CE512" s="192">
        <v>16968</v>
      </c>
      <c r="CF512" s="192">
        <v>67507.78</v>
      </c>
      <c r="CG512" s="192">
        <v>4960</v>
      </c>
      <c r="CH512" s="192">
        <v>9415</v>
      </c>
      <c r="CI512" s="192">
        <v>23646.959999999999</v>
      </c>
      <c r="CJ512" s="192">
        <v>1241</v>
      </c>
      <c r="CK512" s="192">
        <v>14917.560000000001</v>
      </c>
      <c r="CL512" s="192">
        <v>0</v>
      </c>
      <c r="CM512" s="192">
        <v>22993.13</v>
      </c>
    </row>
    <row r="513" spans="1:91" s="117" customFormat="1" ht="25.95" hidden="1" customHeight="1">
      <c r="A513" s="401"/>
      <c r="C513" s="188">
        <v>11</v>
      </c>
      <c r="D513" s="191">
        <v>73022249.549999997</v>
      </c>
      <c r="E513" s="191">
        <v>1549990.73</v>
      </c>
      <c r="F513" s="191">
        <v>2125897</v>
      </c>
      <c r="G513" s="191">
        <v>5803213</v>
      </c>
      <c r="H513" s="191">
        <v>978195.8</v>
      </c>
      <c r="I513" s="191">
        <v>1710254</v>
      </c>
      <c r="J513" s="191">
        <v>2736249.5</v>
      </c>
      <c r="K513" s="191">
        <v>7339399.79</v>
      </c>
      <c r="L513" s="191">
        <v>2035620.36</v>
      </c>
      <c r="M513" s="191">
        <v>2109764.6799999997</v>
      </c>
      <c r="N513" s="191">
        <v>20726364.5</v>
      </c>
      <c r="O513" s="191">
        <v>608791</v>
      </c>
      <c r="P513" s="191">
        <v>34327442.650000006</v>
      </c>
      <c r="Q513" s="191">
        <v>3658633.67</v>
      </c>
      <c r="R513" s="191">
        <v>3026008.38</v>
      </c>
      <c r="S513" s="191">
        <v>9164717.25</v>
      </c>
      <c r="T513" s="191">
        <v>3262276.79</v>
      </c>
      <c r="U513" s="191">
        <v>7127326.9500000002</v>
      </c>
      <c r="V513" s="191">
        <v>2779585</v>
      </c>
      <c r="W513" s="191">
        <v>1769280</v>
      </c>
      <c r="X513" s="191">
        <v>100710201.34999999</v>
      </c>
      <c r="Y513" s="191">
        <v>2266797.44</v>
      </c>
      <c r="Z513" s="191">
        <v>9967685.1500000004</v>
      </c>
      <c r="AA513" s="191">
        <v>5958673.1899999995</v>
      </c>
      <c r="AB513" s="191">
        <v>1450439</v>
      </c>
      <c r="AC513" s="191">
        <v>2205455.7000000002</v>
      </c>
      <c r="AD513" s="191">
        <v>9563238</v>
      </c>
      <c r="AE513" s="191">
        <v>11615744.5</v>
      </c>
      <c r="AF513" s="191">
        <v>2102657</v>
      </c>
      <c r="AG513" s="191">
        <v>2475407</v>
      </c>
      <c r="AH513" s="191">
        <v>1782854.5</v>
      </c>
      <c r="AI513" s="191">
        <v>12239748</v>
      </c>
      <c r="AJ513" s="191">
        <v>2178312.5</v>
      </c>
      <c r="AK513" s="191">
        <v>2048051.25</v>
      </c>
      <c r="AL513" s="191">
        <v>137106152.78999999</v>
      </c>
      <c r="AM513" s="191">
        <v>1279826</v>
      </c>
      <c r="AN513" s="191">
        <v>1082445</v>
      </c>
      <c r="AO513" s="191">
        <v>13494811.390000001</v>
      </c>
      <c r="AP513" s="191">
        <v>11382553.970000001</v>
      </c>
      <c r="AQ513" s="191">
        <v>2580457.42</v>
      </c>
      <c r="AR513" s="191">
        <v>632525.5</v>
      </c>
      <c r="AS513" s="191">
        <v>34037320.829999998</v>
      </c>
      <c r="AT513" s="191">
        <v>2641743</v>
      </c>
      <c r="AU513" s="191">
        <v>4644067</v>
      </c>
      <c r="AV513" s="191">
        <v>4309874.42</v>
      </c>
      <c r="AW513" s="191">
        <v>3206227.99</v>
      </c>
      <c r="AX513" s="191">
        <v>1504348.25</v>
      </c>
      <c r="AY513" s="191">
        <v>2821566.25</v>
      </c>
      <c r="AZ513" s="191">
        <v>1433821.5</v>
      </c>
      <c r="BA513" s="191">
        <v>1411680</v>
      </c>
      <c r="BB513" s="191">
        <v>31427695.939999998</v>
      </c>
      <c r="BC513" s="191">
        <v>1814390.5</v>
      </c>
      <c r="BD513" s="191">
        <v>128985271.47999999</v>
      </c>
      <c r="BE513" s="191">
        <v>13133851.27</v>
      </c>
      <c r="BF513" s="191">
        <v>2493937.5</v>
      </c>
      <c r="BG513" s="191">
        <v>2724552.5</v>
      </c>
      <c r="BH513" s="191">
        <v>91272213.24000001</v>
      </c>
      <c r="BI513" s="191">
        <v>1573240.4</v>
      </c>
      <c r="BJ513" s="191">
        <v>1518733</v>
      </c>
      <c r="BK513" s="191">
        <v>2021488</v>
      </c>
      <c r="BL513" s="191">
        <v>2099722</v>
      </c>
      <c r="BM513" s="191">
        <v>46733440.25</v>
      </c>
      <c r="BN513" s="191">
        <v>5196812.75</v>
      </c>
      <c r="BO513" s="191">
        <v>2346310.7199999997</v>
      </c>
      <c r="BP513" s="191">
        <v>6116474.9000000004</v>
      </c>
      <c r="BQ513" s="191">
        <v>2092973.3900000001</v>
      </c>
      <c r="BR513" s="191">
        <v>3013453.42</v>
      </c>
      <c r="BS513" s="191">
        <v>286810611.83000004</v>
      </c>
      <c r="BT513" s="191">
        <v>2723589.9</v>
      </c>
      <c r="BU513" s="191">
        <v>2956840.38</v>
      </c>
      <c r="BV513" s="191">
        <v>25323394.960000001</v>
      </c>
      <c r="BW513" s="191">
        <v>573019</v>
      </c>
      <c r="BX513" s="191">
        <v>2256068.25</v>
      </c>
      <c r="BY513" s="191">
        <v>17232325.100000001</v>
      </c>
      <c r="BZ513" s="191">
        <v>1274882.8</v>
      </c>
      <c r="CA513" s="191">
        <v>2160543.4</v>
      </c>
      <c r="CB513" s="191">
        <v>1547938</v>
      </c>
      <c r="CC513" s="191">
        <v>2752801.46</v>
      </c>
      <c r="CD513" s="191">
        <v>11714212.9</v>
      </c>
      <c r="CE513" s="191">
        <v>4533383.71</v>
      </c>
      <c r="CF513" s="191">
        <v>9382618.9499999993</v>
      </c>
      <c r="CG513" s="191">
        <v>1510706</v>
      </c>
      <c r="CH513" s="191">
        <v>1451047.9</v>
      </c>
      <c r="CI513" s="191">
        <v>1397435.47</v>
      </c>
      <c r="CJ513" s="191">
        <v>1137793.5</v>
      </c>
      <c r="CK513" s="191">
        <v>13146042.1</v>
      </c>
      <c r="CL513" s="191">
        <v>1198836</v>
      </c>
      <c r="CM513" s="191">
        <v>1514654.92</v>
      </c>
    </row>
    <row r="514" spans="1:91" s="117" customFormat="1" ht="25.95" hidden="1" customHeight="1">
      <c r="A514" s="401"/>
      <c r="C514" s="188">
        <v>12</v>
      </c>
      <c r="D514" s="192">
        <v>3888537.8</v>
      </c>
      <c r="E514" s="192">
        <v>27282.559999999998</v>
      </c>
      <c r="F514" s="192">
        <v>468639.42000000004</v>
      </c>
      <c r="G514" s="192">
        <v>176848.36</v>
      </c>
      <c r="H514" s="192">
        <v>6283.04</v>
      </c>
      <c r="I514" s="192">
        <v>50</v>
      </c>
      <c r="J514" s="192">
        <v>0</v>
      </c>
      <c r="K514" s="192">
        <v>59714.92</v>
      </c>
      <c r="L514" s="192">
        <v>-9038.4399999999987</v>
      </c>
      <c r="M514" s="192">
        <v>29592.870000000003</v>
      </c>
      <c r="N514" s="192">
        <v>556585.96</v>
      </c>
      <c r="O514" s="192">
        <v>7314.25</v>
      </c>
      <c r="P514" s="192">
        <v>513107.00999999995</v>
      </c>
      <c r="Q514" s="192">
        <v>11671.21</v>
      </c>
      <c r="R514" s="192">
        <v>14271.560000000001</v>
      </c>
      <c r="S514" s="192">
        <v>22082.71</v>
      </c>
      <c r="T514" s="192">
        <v>717465.99</v>
      </c>
      <c r="U514" s="192">
        <v>81605.61</v>
      </c>
      <c r="V514" s="192">
        <v>5540</v>
      </c>
      <c r="W514" s="192">
        <v>186212.94</v>
      </c>
      <c r="X514" s="192">
        <v>5495807.9100000001</v>
      </c>
      <c r="Y514" s="192">
        <v>173750.68999999997</v>
      </c>
      <c r="Z514" s="192">
        <v>1414264.95</v>
      </c>
      <c r="AA514" s="192">
        <v>356492.98999999987</v>
      </c>
      <c r="AB514" s="192">
        <v>143525.05000000005</v>
      </c>
      <c r="AC514" s="192">
        <v>241172.59</v>
      </c>
      <c r="AD514" s="192">
        <v>1680210.5</v>
      </c>
      <c r="AE514" s="192">
        <v>96429.15</v>
      </c>
      <c r="AF514" s="192">
        <v>3835.73</v>
      </c>
      <c r="AG514" s="192">
        <v>0</v>
      </c>
      <c r="AH514" s="192">
        <v>114940.51999999999</v>
      </c>
      <c r="AI514" s="192">
        <v>44913.350000000006</v>
      </c>
      <c r="AJ514" s="192">
        <v>195214.38</v>
      </c>
      <c r="AK514" s="192">
        <v>1631.36</v>
      </c>
      <c r="AL514" s="192">
        <v>1891316.5999999999</v>
      </c>
      <c r="AM514" s="192">
        <v>53313</v>
      </c>
      <c r="AN514" s="192">
        <v>617.98</v>
      </c>
      <c r="AO514" s="192">
        <v>19167.45</v>
      </c>
      <c r="AP514" s="192">
        <v>45942.53</v>
      </c>
      <c r="AQ514" s="192">
        <v>6800.8099999999995</v>
      </c>
      <c r="AR514" s="192">
        <v>0</v>
      </c>
      <c r="AS514" s="192">
        <v>33858</v>
      </c>
      <c r="AT514" s="192">
        <v>0</v>
      </c>
      <c r="AU514" s="192">
        <v>0</v>
      </c>
      <c r="AV514" s="192">
        <v>15370.32</v>
      </c>
      <c r="AW514" s="192">
        <v>0</v>
      </c>
      <c r="AX514" s="192">
        <v>22337.73</v>
      </c>
      <c r="AY514" s="192">
        <v>617.98</v>
      </c>
      <c r="AZ514" s="192">
        <v>5847.74</v>
      </c>
      <c r="BA514" s="192">
        <v>3091.91</v>
      </c>
      <c r="BB514" s="192">
        <v>344204.61</v>
      </c>
      <c r="BC514" s="192">
        <v>14660.02</v>
      </c>
      <c r="BD514" s="192">
        <v>5513138.1600000001</v>
      </c>
      <c r="BE514" s="192">
        <v>1233206.1100000001</v>
      </c>
      <c r="BF514" s="192">
        <v>411911.31</v>
      </c>
      <c r="BG514" s="192">
        <v>165180.36000000002</v>
      </c>
      <c r="BH514" s="192">
        <v>4017423.73</v>
      </c>
      <c r="BI514" s="192">
        <v>12711.7</v>
      </c>
      <c r="BJ514" s="192">
        <v>20504.400000000001</v>
      </c>
      <c r="BK514" s="192">
        <v>1236.5999999999999</v>
      </c>
      <c r="BL514" s="192">
        <v>1060</v>
      </c>
      <c r="BM514" s="192">
        <v>112813.6</v>
      </c>
      <c r="BN514" s="192">
        <v>34879.5</v>
      </c>
      <c r="BO514" s="192">
        <v>4494</v>
      </c>
      <c r="BP514" s="192">
        <v>10635</v>
      </c>
      <c r="BQ514" s="192">
        <v>9592.9599999999991</v>
      </c>
      <c r="BR514" s="192">
        <v>20341</v>
      </c>
      <c r="BS514" s="192">
        <v>6113369.4100000011</v>
      </c>
      <c r="BT514" s="192">
        <v>0</v>
      </c>
      <c r="BU514" s="192">
        <v>8037.9500000000007</v>
      </c>
      <c r="BV514" s="192">
        <v>492914.06</v>
      </c>
      <c r="BW514" s="192">
        <v>11747.78</v>
      </c>
      <c r="BX514" s="192">
        <v>0</v>
      </c>
      <c r="BY514" s="192">
        <v>13115.25</v>
      </c>
      <c r="BZ514" s="192">
        <v>618.29999999999995</v>
      </c>
      <c r="CA514" s="192">
        <v>4328.13</v>
      </c>
      <c r="CB514" s="192">
        <v>0</v>
      </c>
      <c r="CC514" s="192">
        <v>49529.47</v>
      </c>
      <c r="CD514" s="192">
        <v>35246.5</v>
      </c>
      <c r="CE514" s="192">
        <v>82159.66</v>
      </c>
      <c r="CF514" s="192">
        <v>986.94</v>
      </c>
      <c r="CG514" s="192">
        <v>9411.7900000000009</v>
      </c>
      <c r="CH514" s="192">
        <v>0</v>
      </c>
      <c r="CI514" s="192">
        <v>35368.369999999995</v>
      </c>
      <c r="CJ514" s="192">
        <v>0</v>
      </c>
      <c r="CK514" s="192">
        <v>85210.57</v>
      </c>
      <c r="CL514" s="192">
        <v>0</v>
      </c>
      <c r="CM514" s="192">
        <v>0</v>
      </c>
    </row>
    <row r="515" spans="1:91" s="117" customFormat="1" ht="25.95" hidden="1" customHeight="1">
      <c r="A515" s="401"/>
      <c r="C515" s="188">
        <v>13</v>
      </c>
      <c r="D515" s="191">
        <v>8694582.4900000002</v>
      </c>
      <c r="E515" s="191">
        <v>2781697.74</v>
      </c>
      <c r="F515" s="191">
        <v>1871835.64</v>
      </c>
      <c r="G515" s="191">
        <v>1521034.35</v>
      </c>
      <c r="H515" s="191">
        <v>1331091.3999999999</v>
      </c>
      <c r="I515" s="191">
        <v>3184434.23</v>
      </c>
      <c r="J515" s="191">
        <v>5531348.5099999998</v>
      </c>
      <c r="K515" s="191">
        <v>5455721.7599999998</v>
      </c>
      <c r="L515" s="191">
        <v>2815095.85</v>
      </c>
      <c r="M515" s="191">
        <v>3417982.09</v>
      </c>
      <c r="N515" s="191">
        <v>3677974.27</v>
      </c>
      <c r="O515" s="191">
        <v>1530667.44</v>
      </c>
      <c r="P515" s="191">
        <v>9272729.4700000007</v>
      </c>
      <c r="Q515" s="191">
        <v>2660150.17</v>
      </c>
      <c r="R515" s="191">
        <v>4550127</v>
      </c>
      <c r="S515" s="191">
        <v>5593694.6600000001</v>
      </c>
      <c r="T515" s="191">
        <v>2115069.7999999998</v>
      </c>
      <c r="U515" s="191">
        <v>3571434.69</v>
      </c>
      <c r="V515" s="191">
        <v>1120495.6100000001</v>
      </c>
      <c r="W515" s="191">
        <v>683779.72</v>
      </c>
      <c r="X515" s="191">
        <v>14966646.689999999</v>
      </c>
      <c r="Y515" s="191">
        <v>3489090.26</v>
      </c>
      <c r="Z515" s="191">
        <v>4240666.29</v>
      </c>
      <c r="AA515" s="191">
        <v>3353026.77</v>
      </c>
      <c r="AB515" s="191">
        <v>2025627.33</v>
      </c>
      <c r="AC515" s="191">
        <v>1711241.62</v>
      </c>
      <c r="AD515" s="191">
        <v>1913810.38</v>
      </c>
      <c r="AE515" s="191">
        <v>9753509.8300000001</v>
      </c>
      <c r="AF515" s="191">
        <v>2154637.67</v>
      </c>
      <c r="AG515" s="191">
        <v>1972984.59</v>
      </c>
      <c r="AH515" s="191">
        <v>1730042.69</v>
      </c>
      <c r="AI515" s="191">
        <v>4334091.4800000004</v>
      </c>
      <c r="AJ515" s="191">
        <v>2346911.46</v>
      </c>
      <c r="AK515" s="191">
        <v>1814494.99</v>
      </c>
      <c r="AL515" s="191">
        <v>24164824.239999998</v>
      </c>
      <c r="AM515" s="191">
        <v>5472008.0999999996</v>
      </c>
      <c r="AN515" s="191">
        <v>4146054.9</v>
      </c>
      <c r="AO515" s="191">
        <v>5478864.4299999997</v>
      </c>
      <c r="AP515" s="191">
        <v>7568675.5599999996</v>
      </c>
      <c r="AQ515" s="191">
        <v>6095605.3399999999</v>
      </c>
      <c r="AR515" s="191">
        <v>2980336.42</v>
      </c>
      <c r="AS515" s="191">
        <v>6192582.9500000002</v>
      </c>
      <c r="AT515" s="191">
        <v>1621570.78</v>
      </c>
      <c r="AU515" s="191">
        <v>4678200.3099999996</v>
      </c>
      <c r="AV515" s="191">
        <v>4560721.58</v>
      </c>
      <c r="AW515" s="191">
        <v>2805808.83</v>
      </c>
      <c r="AX515" s="191">
        <v>3873929.64</v>
      </c>
      <c r="AY515" s="191">
        <v>1544845.7</v>
      </c>
      <c r="AZ515" s="191">
        <v>1872371.74</v>
      </c>
      <c r="BA515" s="191">
        <v>1564573.13</v>
      </c>
      <c r="BB515" s="191">
        <v>4727615.58</v>
      </c>
      <c r="BC515" s="191">
        <v>2527863.92</v>
      </c>
      <c r="BD515" s="191">
        <v>0</v>
      </c>
      <c r="BE515" s="191">
        <v>4344433.09</v>
      </c>
      <c r="BF515" s="191">
        <v>3413231.83</v>
      </c>
      <c r="BG515" s="191">
        <v>1096400.1499999999</v>
      </c>
      <c r="BH515" s="191">
        <v>6518347.0999999996</v>
      </c>
      <c r="BI515" s="191">
        <v>3000000</v>
      </c>
      <c r="BJ515" s="191">
        <v>995548.6</v>
      </c>
      <c r="BK515" s="191">
        <v>4280024.0599999996</v>
      </c>
      <c r="BL515" s="191">
        <v>4205315.78</v>
      </c>
      <c r="BM515" s="191">
        <v>9079122.1300000008</v>
      </c>
      <c r="BN515" s="191">
        <v>7010392.8300000001</v>
      </c>
      <c r="BO515" s="191">
        <v>1956505.51</v>
      </c>
      <c r="BP515" s="191">
        <v>4860000</v>
      </c>
      <c r="BQ515" s="191">
        <v>3936494.77</v>
      </c>
      <c r="BR515" s="191">
        <v>1534736.37</v>
      </c>
      <c r="BS515" s="191">
        <v>35314722.270000003</v>
      </c>
      <c r="BT515" s="191">
        <v>3534739.49</v>
      </c>
      <c r="BU515" s="191">
        <v>2875916.11</v>
      </c>
      <c r="BV515" s="191">
        <v>7204961.0700000003</v>
      </c>
      <c r="BW515" s="191">
        <v>342285.46</v>
      </c>
      <c r="BX515" s="191">
        <v>2304103.52</v>
      </c>
      <c r="BY515" s="191">
        <v>8931736.8399999999</v>
      </c>
      <c r="BZ515" s="191">
        <v>1856935.19</v>
      </c>
      <c r="CA515" s="191">
        <v>2708072.8</v>
      </c>
      <c r="CB515" s="191">
        <v>4050462.78</v>
      </c>
      <c r="CC515" s="191">
        <v>3448467.34</v>
      </c>
      <c r="CD515" s="191">
        <v>5872184.71</v>
      </c>
      <c r="CE515" s="191">
        <v>4049392</v>
      </c>
      <c r="CF515" s="191">
        <v>9008669.1500000004</v>
      </c>
      <c r="CG515" s="191">
        <v>1712391.52</v>
      </c>
      <c r="CH515" s="191">
        <v>1999821.45</v>
      </c>
      <c r="CI515" s="191">
        <v>3420941.7</v>
      </c>
      <c r="CJ515" s="191">
        <v>3568497.89</v>
      </c>
      <c r="CK515" s="191">
        <v>8576701.6099999994</v>
      </c>
      <c r="CL515" s="191">
        <v>2074377.35</v>
      </c>
      <c r="CM515" s="191">
        <v>1966432.59</v>
      </c>
    </row>
    <row r="516" spans="1:91" s="117" customFormat="1" ht="25.95" hidden="1" customHeight="1">
      <c r="A516" s="401"/>
      <c r="C516" s="188">
        <v>14</v>
      </c>
      <c r="D516" s="192">
        <v>4089305</v>
      </c>
      <c r="E516" s="192">
        <v>790107</v>
      </c>
      <c r="F516" s="192">
        <v>840107</v>
      </c>
      <c r="G516" s="192">
        <v>1174872.6499999999</v>
      </c>
      <c r="H516" s="192">
        <v>3939200</v>
      </c>
      <c r="I516" s="192">
        <v>8237479</v>
      </c>
      <c r="J516" s="192">
        <v>4531133.62</v>
      </c>
      <c r="K516" s="192">
        <v>2723969.78</v>
      </c>
      <c r="L516" s="192">
        <v>1790107</v>
      </c>
      <c r="M516" s="192">
        <v>3263940</v>
      </c>
      <c r="N516" s="192">
        <v>36295722.350000001</v>
      </c>
      <c r="O516" s="192">
        <v>4566792.6500000004</v>
      </c>
      <c r="P516" s="192">
        <v>9536153</v>
      </c>
      <c r="Q516" s="192">
        <v>2369155</v>
      </c>
      <c r="R516" s="192">
        <v>16986584.16</v>
      </c>
      <c r="S516" s="192">
        <v>1856841.44</v>
      </c>
      <c r="T516" s="192">
        <v>2053659</v>
      </c>
      <c r="U516" s="192">
        <v>419849</v>
      </c>
      <c r="V516" s="192">
        <v>1773357.13</v>
      </c>
      <c r="W516" s="192">
        <v>7790037.75</v>
      </c>
      <c r="X516" s="192">
        <v>42478255.899999999</v>
      </c>
      <c r="Y516" s="192">
        <v>1158251.1499999999</v>
      </c>
      <c r="Z516" s="192">
        <v>3309668</v>
      </c>
      <c r="AA516" s="192">
        <v>2500214</v>
      </c>
      <c r="AB516" s="192">
        <v>12087810.539999999</v>
      </c>
      <c r="AC516" s="192">
        <v>1435813</v>
      </c>
      <c r="AD516" s="192">
        <v>4026534.92</v>
      </c>
      <c r="AE516" s="192">
        <v>38081614.420000002</v>
      </c>
      <c r="AF516" s="192">
        <v>1523813</v>
      </c>
      <c r="AG516" s="192">
        <v>6029897.4900000002</v>
      </c>
      <c r="AH516" s="192">
        <v>5747876</v>
      </c>
      <c r="AI516" s="192">
        <v>9733239.0899999999</v>
      </c>
      <c r="AJ516" s="192">
        <v>2476040</v>
      </c>
      <c r="AK516" s="192">
        <v>2429186</v>
      </c>
      <c r="AL516" s="192">
        <v>11498538.890000001</v>
      </c>
      <c r="AM516" s="192">
        <v>2477454.0299999998</v>
      </c>
      <c r="AN516" s="192">
        <v>1767859.63</v>
      </c>
      <c r="AO516" s="192">
        <v>4161917.07</v>
      </c>
      <c r="AP516" s="192">
        <v>4529986.99</v>
      </c>
      <c r="AQ516" s="192">
        <v>4157831.86</v>
      </c>
      <c r="AR516" s="192">
        <v>4121206.63</v>
      </c>
      <c r="AS516" s="192">
        <v>4824948.92</v>
      </c>
      <c r="AT516" s="192">
        <v>2574728.44</v>
      </c>
      <c r="AU516" s="192">
        <v>5191807.25</v>
      </c>
      <c r="AV516" s="192">
        <v>5789718.7000000002</v>
      </c>
      <c r="AW516" s="192">
        <v>1883086.48</v>
      </c>
      <c r="AX516" s="192">
        <v>1174084.74</v>
      </c>
      <c r="AY516" s="192">
        <v>2148029.04</v>
      </c>
      <c r="AZ516" s="192">
        <v>2030344.22</v>
      </c>
      <c r="BA516" s="192">
        <v>1841674.54</v>
      </c>
      <c r="BB516" s="192">
        <v>11046197.609999999</v>
      </c>
      <c r="BC516" s="192">
        <v>1969245.03</v>
      </c>
      <c r="BD516" s="192">
        <v>13501394</v>
      </c>
      <c r="BE516" s="192">
        <v>22296194</v>
      </c>
      <c r="BF516" s="192">
        <v>10589915</v>
      </c>
      <c r="BG516" s="192">
        <v>10622814</v>
      </c>
      <c r="BH516" s="192">
        <v>2198884</v>
      </c>
      <c r="BI516" s="192">
        <v>10720112.18</v>
      </c>
      <c r="BJ516" s="192">
        <v>11886416</v>
      </c>
      <c r="BK516" s="192">
        <v>125000</v>
      </c>
      <c r="BL516" s="192">
        <v>438081</v>
      </c>
      <c r="BM516" s="192">
        <v>35558702.640000001</v>
      </c>
      <c r="BN516" s="192">
        <v>6451595.5</v>
      </c>
      <c r="BO516" s="192">
        <v>1917673.45</v>
      </c>
      <c r="BP516" s="192">
        <v>10653808.59</v>
      </c>
      <c r="BQ516" s="192">
        <v>6039804.8700000001</v>
      </c>
      <c r="BR516" s="192">
        <v>4856835.2300000004</v>
      </c>
      <c r="BS516" s="192">
        <v>12432737</v>
      </c>
      <c r="BT516" s="192">
        <v>6898537.7199999997</v>
      </c>
      <c r="BU516" s="192">
        <v>7932435.0499999998</v>
      </c>
      <c r="BV516" s="192">
        <v>6703153.54</v>
      </c>
      <c r="BW516" s="192">
        <v>531749.14</v>
      </c>
      <c r="BX516" s="192">
        <v>3760427.97</v>
      </c>
      <c r="BY516" s="192">
        <v>12624073.52</v>
      </c>
      <c r="BZ516" s="192">
        <v>1943463.04</v>
      </c>
      <c r="CA516" s="192">
        <v>3958228.51</v>
      </c>
      <c r="CB516" s="192">
        <v>10719252.880000001</v>
      </c>
      <c r="CC516" s="192">
        <v>9192251.7799999993</v>
      </c>
      <c r="CD516" s="192">
        <v>10965421.83</v>
      </c>
      <c r="CE516" s="192">
        <v>3259945.94</v>
      </c>
      <c r="CF516" s="192">
        <v>8893114.4100000001</v>
      </c>
      <c r="CG516" s="192">
        <v>3261457.16</v>
      </c>
      <c r="CH516" s="192">
        <v>2911116.52</v>
      </c>
      <c r="CI516" s="192">
        <v>2380036.14</v>
      </c>
      <c r="CJ516" s="192">
        <v>1956274.67</v>
      </c>
      <c r="CK516" s="192">
        <v>25215864.25</v>
      </c>
      <c r="CL516" s="192">
        <v>1656062.54</v>
      </c>
      <c r="CM516" s="192">
        <v>1203040.71</v>
      </c>
    </row>
    <row r="517" spans="1:91" s="117" customFormat="1" ht="25.95" hidden="1" customHeight="1">
      <c r="A517" s="401"/>
      <c r="C517" s="188">
        <v>15</v>
      </c>
      <c r="D517" s="191">
        <v>8065868</v>
      </c>
      <c r="E517" s="191">
        <v>0</v>
      </c>
      <c r="F517" s="191">
        <v>4960</v>
      </c>
      <c r="G517" s="191">
        <v>0</v>
      </c>
      <c r="H517" s="191">
        <v>292056</v>
      </c>
      <c r="I517" s="191">
        <v>160156.25</v>
      </c>
      <c r="J517" s="191">
        <v>179858</v>
      </c>
      <c r="K517" s="191">
        <v>82810</v>
      </c>
      <c r="L517" s="191">
        <v>0</v>
      </c>
      <c r="M517" s="191">
        <v>502779.55</v>
      </c>
      <c r="N517" s="191">
        <v>144390</v>
      </c>
      <c r="O517" s="191">
        <v>0</v>
      </c>
      <c r="P517" s="191">
        <v>1679039</v>
      </c>
      <c r="Q517" s="191">
        <v>80410</v>
      </c>
      <c r="R517" s="191">
        <v>126000</v>
      </c>
      <c r="S517" s="191">
        <v>100472</v>
      </c>
      <c r="T517" s="191">
        <v>45400</v>
      </c>
      <c r="U517" s="191">
        <v>166259.5</v>
      </c>
      <c r="V517" s="191">
        <v>82460</v>
      </c>
      <c r="W517" s="191">
        <v>55575</v>
      </c>
      <c r="X517" s="191">
        <v>13261246</v>
      </c>
      <c r="Y517" s="191">
        <v>129990</v>
      </c>
      <c r="Z517" s="191">
        <v>83090</v>
      </c>
      <c r="AA517" s="191">
        <v>102560</v>
      </c>
      <c r="AB517" s="191">
        <v>0</v>
      </c>
      <c r="AC517" s="191">
        <v>48010</v>
      </c>
      <c r="AD517" s="191">
        <v>59464</v>
      </c>
      <c r="AE517" s="191">
        <v>358650</v>
      </c>
      <c r="AF517" s="191">
        <v>36312</v>
      </c>
      <c r="AG517" s="191">
        <v>50400</v>
      </c>
      <c r="AH517" s="191">
        <v>50300</v>
      </c>
      <c r="AI517" s="191">
        <v>227170</v>
      </c>
      <c r="AJ517" s="191">
        <v>55810</v>
      </c>
      <c r="AK517" s="191">
        <v>77860</v>
      </c>
      <c r="AL517" s="191">
        <v>18496788.789999999</v>
      </c>
      <c r="AM517" s="191">
        <v>109290</v>
      </c>
      <c r="AN517" s="191">
        <v>34110</v>
      </c>
      <c r="AO517" s="191">
        <v>15244445.01</v>
      </c>
      <c r="AP517" s="191">
        <v>181000</v>
      </c>
      <c r="AQ517" s="191">
        <v>28510</v>
      </c>
      <c r="AR517" s="191">
        <v>600</v>
      </c>
      <c r="AS517" s="191">
        <v>301657</v>
      </c>
      <c r="AT517" s="191">
        <v>0</v>
      </c>
      <c r="AU517" s="191">
        <v>0</v>
      </c>
      <c r="AV517" s="191">
        <v>0</v>
      </c>
      <c r="AW517" s="191">
        <v>47290</v>
      </c>
      <c r="AX517" s="191">
        <v>101310</v>
      </c>
      <c r="AY517" s="191">
        <v>82490</v>
      </c>
      <c r="AZ517" s="191">
        <v>26590</v>
      </c>
      <c r="BA517" s="191">
        <v>0</v>
      </c>
      <c r="BB517" s="191">
        <v>1182970</v>
      </c>
      <c r="BC517" s="191">
        <v>46980</v>
      </c>
      <c r="BD517" s="191">
        <v>6241916</v>
      </c>
      <c r="BE517" s="191">
        <v>641207</v>
      </c>
      <c r="BF517" s="191">
        <v>134735</v>
      </c>
      <c r="BG517" s="191">
        <v>125554</v>
      </c>
      <c r="BH517" s="191">
        <v>2052110</v>
      </c>
      <c r="BI517" s="191">
        <v>88910</v>
      </c>
      <c r="BJ517" s="191">
        <v>43075</v>
      </c>
      <c r="BK517" s="191">
        <v>176282</v>
      </c>
      <c r="BL517" s="191">
        <v>51420</v>
      </c>
      <c r="BM517" s="191">
        <v>1743077.47</v>
      </c>
      <c r="BN517" s="191">
        <v>177580</v>
      </c>
      <c r="BO517" s="191">
        <v>76190</v>
      </c>
      <c r="BP517" s="191">
        <v>164451</v>
      </c>
      <c r="BQ517" s="191">
        <v>114781</v>
      </c>
      <c r="BR517" s="191">
        <v>0</v>
      </c>
      <c r="BS517" s="191">
        <v>7139592</v>
      </c>
      <c r="BT517" s="191">
        <v>65010</v>
      </c>
      <c r="BU517" s="191">
        <v>4500</v>
      </c>
      <c r="BV517" s="191">
        <v>821220</v>
      </c>
      <c r="BW517" s="191">
        <v>1436530</v>
      </c>
      <c r="BX517" s="191">
        <v>113085</v>
      </c>
      <c r="BY517" s="191">
        <v>665555</v>
      </c>
      <c r="BZ517" s="191">
        <v>28399</v>
      </c>
      <c r="CA517" s="191">
        <v>4030</v>
      </c>
      <c r="CB517" s="191">
        <v>113350</v>
      </c>
      <c r="CC517" s="191">
        <v>0</v>
      </c>
      <c r="CD517" s="191">
        <v>221185</v>
      </c>
      <c r="CE517" s="191">
        <v>309306</v>
      </c>
      <c r="CF517" s="191">
        <v>210515</v>
      </c>
      <c r="CG517" s="191">
        <v>0</v>
      </c>
      <c r="CH517" s="191">
        <v>26450</v>
      </c>
      <c r="CI517" s="191">
        <v>0</v>
      </c>
      <c r="CJ517" s="191">
        <v>12350</v>
      </c>
      <c r="CK517" s="191">
        <v>491054</v>
      </c>
      <c r="CL517" s="191">
        <v>0</v>
      </c>
      <c r="CM517" s="191">
        <v>0</v>
      </c>
    </row>
    <row r="518" spans="1:91" s="117" customFormat="1" ht="25.95" hidden="1" customHeight="1">
      <c r="A518" s="401"/>
      <c r="C518" s="189">
        <v>16</v>
      </c>
      <c r="D518" s="192">
        <v>306315462.38</v>
      </c>
      <c r="E518" s="192">
        <v>39743552.829999998</v>
      </c>
      <c r="F518" s="192">
        <v>41849550.670000002</v>
      </c>
      <c r="G518" s="192">
        <v>43391717.450000003</v>
      </c>
      <c r="H518" s="192">
        <v>30200479.75</v>
      </c>
      <c r="I518" s="192">
        <v>44719069.340000004</v>
      </c>
      <c r="J518" s="192">
        <v>60303647.009999998</v>
      </c>
      <c r="K518" s="192">
        <v>60850097.729999997</v>
      </c>
      <c r="L518" s="192">
        <v>40549811.450000003</v>
      </c>
      <c r="M518" s="192">
        <v>38750094.18</v>
      </c>
      <c r="N518" s="192">
        <v>82798774.870000005</v>
      </c>
      <c r="O518" s="192">
        <v>12458786.43</v>
      </c>
      <c r="P518" s="192">
        <v>148463646.22999999</v>
      </c>
      <c r="Q518" s="192">
        <v>36029225.229999997</v>
      </c>
      <c r="R518" s="192">
        <v>36411042.030000001</v>
      </c>
      <c r="S518" s="192">
        <v>61591412.560000002</v>
      </c>
      <c r="T518" s="192">
        <v>37597982.670000002</v>
      </c>
      <c r="U518" s="192">
        <v>35006570.380000003</v>
      </c>
      <c r="V518" s="192">
        <v>36398271.359999999</v>
      </c>
      <c r="W518" s="192">
        <v>22467720.329999998</v>
      </c>
      <c r="X518" s="192">
        <v>357451636.98000002</v>
      </c>
      <c r="Y518" s="192">
        <v>26465678.710000001</v>
      </c>
      <c r="Z518" s="192">
        <v>44291934.640000001</v>
      </c>
      <c r="AA518" s="192">
        <v>34201048.369999997</v>
      </c>
      <c r="AB518" s="192">
        <v>23022117.699999999</v>
      </c>
      <c r="AC518" s="192">
        <v>27834181.030000001</v>
      </c>
      <c r="AD518" s="192">
        <v>31866416.140000001</v>
      </c>
      <c r="AE518" s="192">
        <v>96074849.560000002</v>
      </c>
      <c r="AF518" s="192">
        <v>33462924</v>
      </c>
      <c r="AG518" s="192">
        <v>30355330.66</v>
      </c>
      <c r="AH518" s="192">
        <v>35603147.780000001</v>
      </c>
      <c r="AI518" s="192">
        <v>59827263.780000001</v>
      </c>
      <c r="AJ518" s="192">
        <v>31656496.16</v>
      </c>
      <c r="AK518" s="192">
        <v>22063558.390000001</v>
      </c>
      <c r="AL518" s="192">
        <v>556678716.87</v>
      </c>
      <c r="AM518" s="192">
        <v>37099312.939999998</v>
      </c>
      <c r="AN518" s="192">
        <v>30533507.300000001</v>
      </c>
      <c r="AO518" s="192">
        <v>66630711.509999998</v>
      </c>
      <c r="AP518" s="192">
        <v>63205661.229999997</v>
      </c>
      <c r="AQ518" s="192">
        <v>37597817.850000001</v>
      </c>
      <c r="AR518" s="192">
        <v>20490705.329999998</v>
      </c>
      <c r="AS518" s="192">
        <v>112201352.63</v>
      </c>
      <c r="AT518" s="192">
        <v>35146750.960000001</v>
      </c>
      <c r="AU518" s="192">
        <v>52597183.140000001</v>
      </c>
      <c r="AV518" s="192">
        <v>70537473.670000002</v>
      </c>
      <c r="AW518" s="192">
        <v>35808870.32</v>
      </c>
      <c r="AX518" s="192">
        <v>26026935.260000002</v>
      </c>
      <c r="AY518" s="192">
        <v>47200625.420000002</v>
      </c>
      <c r="AZ518" s="192">
        <v>32533066.719999999</v>
      </c>
      <c r="BA518" s="192">
        <v>28840975.809999999</v>
      </c>
      <c r="BB518" s="192">
        <v>159653752.88999999</v>
      </c>
      <c r="BC518" s="192">
        <v>28418857.129999999</v>
      </c>
      <c r="BD518" s="192">
        <v>314543480.07999998</v>
      </c>
      <c r="BE518" s="192">
        <v>87886621.510000005</v>
      </c>
      <c r="BF518" s="192">
        <v>38232147.640000001</v>
      </c>
      <c r="BG518" s="192">
        <v>31765781.82</v>
      </c>
      <c r="BH518" s="192">
        <v>159948546.03999999</v>
      </c>
      <c r="BI518" s="192">
        <v>24375896.57</v>
      </c>
      <c r="BJ518" s="192">
        <v>15749284.85</v>
      </c>
      <c r="BK518" s="192">
        <v>19881492.629999999</v>
      </c>
      <c r="BL518" s="192">
        <v>18001666.920000002</v>
      </c>
      <c r="BM518" s="192">
        <v>239357662.15000001</v>
      </c>
      <c r="BN518" s="192">
        <v>59212996.600000001</v>
      </c>
      <c r="BO518" s="192">
        <v>45653184.740000002</v>
      </c>
      <c r="BP518" s="192">
        <v>64196764.130000003</v>
      </c>
      <c r="BQ518" s="192">
        <v>45453540.310000002</v>
      </c>
      <c r="BR518" s="192">
        <v>28812740.629999999</v>
      </c>
      <c r="BS518" s="192">
        <v>833396395.83000004</v>
      </c>
      <c r="BT518" s="192">
        <v>46942331.07</v>
      </c>
      <c r="BU518" s="192">
        <v>49228349.939999998</v>
      </c>
      <c r="BV518" s="192">
        <v>153532409.19999999</v>
      </c>
      <c r="BW518" s="192">
        <v>14160038.83</v>
      </c>
      <c r="BX518" s="192">
        <v>39967936.100000001</v>
      </c>
      <c r="BY518" s="192">
        <v>89434614.140000001</v>
      </c>
      <c r="BZ518" s="192">
        <v>30484122.469999999</v>
      </c>
      <c r="CA518" s="192">
        <v>30046099</v>
      </c>
      <c r="CB518" s="192">
        <v>41145750.770000003</v>
      </c>
      <c r="CC518" s="192">
        <v>47199729.740000002</v>
      </c>
      <c r="CD518" s="192">
        <v>85484759.969999999</v>
      </c>
      <c r="CE518" s="192">
        <v>50880713.409999996</v>
      </c>
      <c r="CF518" s="192">
        <v>68842369.310000002</v>
      </c>
      <c r="CG518" s="192">
        <v>24221940.760000002</v>
      </c>
      <c r="CH518" s="192">
        <v>29730047.16</v>
      </c>
      <c r="CI518" s="192">
        <v>22718084.969999999</v>
      </c>
      <c r="CJ518" s="192">
        <v>28741727.02</v>
      </c>
      <c r="CK518" s="192">
        <v>81422668.170000002</v>
      </c>
      <c r="CL518" s="192">
        <v>17321768.280000001</v>
      </c>
      <c r="CM518" s="192">
        <v>16123796.439999999</v>
      </c>
    </row>
    <row r="519" spans="1:91" s="117" customFormat="1" ht="25.95" hidden="1" customHeight="1">
      <c r="A519" s="401"/>
      <c r="C519" s="190">
        <v>17</v>
      </c>
      <c r="D519" s="191">
        <v>63916356.18</v>
      </c>
      <c r="E519" s="191">
        <v>1521110</v>
      </c>
      <c r="F519" s="191">
        <v>1774817.1800000002</v>
      </c>
      <c r="G519" s="191">
        <v>1970461.6099999999</v>
      </c>
      <c r="H519" s="191">
        <v>1315609.06</v>
      </c>
      <c r="I519" s="191">
        <v>1791531.84</v>
      </c>
      <c r="J519" s="191">
        <v>2628762.1300000004</v>
      </c>
      <c r="K519" s="191">
        <v>2627924.7000000002</v>
      </c>
      <c r="L519" s="191">
        <v>1657874.77</v>
      </c>
      <c r="M519" s="191">
        <v>1707905.67</v>
      </c>
      <c r="N519" s="191">
        <v>3673658.49</v>
      </c>
      <c r="O519" s="191">
        <v>533075.46</v>
      </c>
      <c r="P519" s="191">
        <v>26329872.649999999</v>
      </c>
      <c r="Q519" s="191">
        <v>1554729.6800000002</v>
      </c>
      <c r="R519" s="191">
        <v>1441802.32</v>
      </c>
      <c r="S519" s="191">
        <v>2700377.88</v>
      </c>
      <c r="T519" s="191">
        <v>1589650.79</v>
      </c>
      <c r="U519" s="191">
        <v>1417495.46</v>
      </c>
      <c r="V519" s="191">
        <v>1506726.6500000001</v>
      </c>
      <c r="W519" s="191">
        <v>872865.47</v>
      </c>
      <c r="X519" s="191">
        <v>72427718.479999989</v>
      </c>
      <c r="Y519" s="191">
        <v>1059304.46</v>
      </c>
      <c r="Z519" s="191">
        <v>1850096.26</v>
      </c>
      <c r="AA519" s="191">
        <v>1440953.31</v>
      </c>
      <c r="AB519" s="191">
        <v>882168.09000000008</v>
      </c>
      <c r="AC519" s="191">
        <v>878010.87</v>
      </c>
      <c r="AD519" s="191">
        <v>1092778.28</v>
      </c>
      <c r="AE519" s="191">
        <v>3569660.02</v>
      </c>
      <c r="AF519" s="191">
        <v>1185810.02</v>
      </c>
      <c r="AG519" s="191">
        <v>1211897.58</v>
      </c>
      <c r="AH519" s="191">
        <v>1586806.61</v>
      </c>
      <c r="AI519" s="191">
        <v>2489155.75</v>
      </c>
      <c r="AJ519" s="191">
        <v>1223551.1200000001</v>
      </c>
      <c r="AK519" s="191">
        <v>778531.72</v>
      </c>
      <c r="AL519" s="191">
        <v>111615873.09000002</v>
      </c>
      <c r="AM519" s="191">
        <v>1724077.04</v>
      </c>
      <c r="AN519" s="191">
        <v>1373196.64</v>
      </c>
      <c r="AO519" s="191">
        <v>2550870.52</v>
      </c>
      <c r="AP519" s="191">
        <v>2635584.13</v>
      </c>
      <c r="AQ519" s="191">
        <v>1597177.17</v>
      </c>
      <c r="AR519" s="191">
        <v>862144.45</v>
      </c>
      <c r="AS519" s="191">
        <v>15935862.470000001</v>
      </c>
      <c r="AT519" s="191">
        <v>1477729.61</v>
      </c>
      <c r="AU519" s="191">
        <v>2253931.64</v>
      </c>
      <c r="AV519" s="191">
        <v>3082268.42</v>
      </c>
      <c r="AW519" s="191">
        <v>1343901.24</v>
      </c>
      <c r="AX519" s="191">
        <v>1056199.49</v>
      </c>
      <c r="AY519" s="191">
        <v>2175658.85</v>
      </c>
      <c r="AZ519" s="191">
        <v>1211410.04</v>
      </c>
      <c r="BA519" s="191">
        <v>1337955.45</v>
      </c>
      <c r="BB519" s="191">
        <v>70372864.719999999</v>
      </c>
      <c r="BC519" s="191">
        <v>1326543.45</v>
      </c>
      <c r="BD519" s="191">
        <v>62199747.740000002</v>
      </c>
      <c r="BE519" s="191">
        <v>3665554.18</v>
      </c>
      <c r="BF519" s="191">
        <v>1465464.46</v>
      </c>
      <c r="BG519" s="191">
        <v>1301631.08</v>
      </c>
      <c r="BH519" s="191">
        <v>6988380.5499999998</v>
      </c>
      <c r="BI519" s="191">
        <v>992188.68</v>
      </c>
      <c r="BJ519" s="191">
        <v>710793.34</v>
      </c>
      <c r="BK519" s="191">
        <v>907297.41</v>
      </c>
      <c r="BL519" s="191">
        <v>775184.02999999991</v>
      </c>
      <c r="BM519" s="191">
        <v>43113393.460000001</v>
      </c>
      <c r="BN519" s="191">
        <v>2601878.4900000002</v>
      </c>
      <c r="BO519" s="191">
        <v>1988753.69</v>
      </c>
      <c r="BP519" s="191">
        <v>2887110.77</v>
      </c>
      <c r="BQ519" s="191">
        <v>1880548.1400000001</v>
      </c>
      <c r="BR519" s="191">
        <v>1285035.25</v>
      </c>
      <c r="BS519" s="191">
        <v>194191260.87</v>
      </c>
      <c r="BT519" s="191">
        <v>2012389.6400000001</v>
      </c>
      <c r="BU519" s="191">
        <v>2120986.9</v>
      </c>
      <c r="BV519" s="191">
        <v>26453323.510000002</v>
      </c>
      <c r="BW519" s="191">
        <v>637013</v>
      </c>
      <c r="BX519" s="191">
        <v>1793951.8699999999</v>
      </c>
      <c r="BY519" s="191">
        <v>3782104.86</v>
      </c>
      <c r="BZ519" s="191">
        <v>1323648.8900000001</v>
      </c>
      <c r="CA519" s="191">
        <v>1392019.31</v>
      </c>
      <c r="CB519" s="191">
        <v>2182511.2400000002</v>
      </c>
      <c r="CC519" s="191">
        <v>2217228.4</v>
      </c>
      <c r="CD519" s="191">
        <v>3680019.41</v>
      </c>
      <c r="CE519" s="191">
        <v>2172142.9</v>
      </c>
      <c r="CF519" s="191">
        <v>2918320.86</v>
      </c>
      <c r="CG519" s="191">
        <v>990440.17999999993</v>
      </c>
      <c r="CH519" s="191">
        <v>1059025.1300000001</v>
      </c>
      <c r="CI519" s="191">
        <v>975827</v>
      </c>
      <c r="CJ519" s="191">
        <v>1172364.8499999999</v>
      </c>
      <c r="CK519" s="191">
        <v>3709427.36</v>
      </c>
      <c r="CL519" s="191">
        <v>708185.08000000007</v>
      </c>
      <c r="CM519" s="191">
        <v>763193.81</v>
      </c>
    </row>
    <row r="520" spans="1:91" s="117" customFormat="1" ht="25.95" hidden="1" customHeight="1">
      <c r="A520" s="401"/>
      <c r="C520" s="188">
        <v>18</v>
      </c>
      <c r="D520" s="192">
        <v>105920266.09999999</v>
      </c>
      <c r="E520" s="192">
        <v>0</v>
      </c>
      <c r="F520" s="192">
        <v>0</v>
      </c>
      <c r="G520" s="192">
        <v>0</v>
      </c>
      <c r="H520" s="192">
        <v>0</v>
      </c>
      <c r="I520" s="192">
        <v>0</v>
      </c>
      <c r="J520" s="192">
        <v>0</v>
      </c>
      <c r="K520" s="192">
        <v>0</v>
      </c>
      <c r="L520" s="192">
        <v>0</v>
      </c>
      <c r="M520" s="192">
        <v>0</v>
      </c>
      <c r="N520" s="192">
        <v>0</v>
      </c>
      <c r="O520" s="192">
        <v>0</v>
      </c>
      <c r="P520" s="192">
        <v>18000</v>
      </c>
      <c r="Q520" s="192">
        <v>0</v>
      </c>
      <c r="R520" s="192">
        <v>0</v>
      </c>
      <c r="S520" s="192">
        <v>0</v>
      </c>
      <c r="T520" s="192">
        <v>0</v>
      </c>
      <c r="U520" s="192">
        <v>0</v>
      </c>
      <c r="V520" s="192">
        <v>0</v>
      </c>
      <c r="W520" s="192">
        <v>0</v>
      </c>
      <c r="X520" s="192">
        <v>0</v>
      </c>
      <c r="Y520" s="192">
        <v>0</v>
      </c>
      <c r="Z520" s="192">
        <v>0</v>
      </c>
      <c r="AA520" s="192">
        <v>0</v>
      </c>
      <c r="AB520" s="192">
        <v>0</v>
      </c>
      <c r="AC520" s="192">
        <v>0</v>
      </c>
      <c r="AD520" s="192">
        <v>0</v>
      </c>
      <c r="AE520" s="192">
        <v>0</v>
      </c>
      <c r="AF520" s="192">
        <v>0</v>
      </c>
      <c r="AG520" s="192">
        <v>0</v>
      </c>
      <c r="AH520" s="192">
        <v>0</v>
      </c>
      <c r="AI520" s="192">
        <v>0</v>
      </c>
      <c r="AJ520" s="192">
        <v>0</v>
      </c>
      <c r="AK520" s="192">
        <v>0</v>
      </c>
      <c r="AL520" s="192">
        <v>3063053</v>
      </c>
      <c r="AM520" s="192">
        <v>0</v>
      </c>
      <c r="AN520" s="192">
        <v>0</v>
      </c>
      <c r="AO520" s="192">
        <v>0</v>
      </c>
      <c r="AP520" s="192">
        <v>0</v>
      </c>
      <c r="AQ520" s="192">
        <v>0</v>
      </c>
      <c r="AR520" s="192">
        <v>0</v>
      </c>
      <c r="AS520" s="192">
        <v>243550</v>
      </c>
      <c r="AT520" s="192">
        <v>0</v>
      </c>
      <c r="AU520" s="192">
        <v>0</v>
      </c>
      <c r="AV520" s="192">
        <v>0</v>
      </c>
      <c r="AW520" s="192">
        <v>0</v>
      </c>
      <c r="AX520" s="192">
        <v>0</v>
      </c>
      <c r="AY520" s="192">
        <v>0</v>
      </c>
      <c r="AZ520" s="192">
        <v>0</v>
      </c>
      <c r="BA520" s="192">
        <v>0</v>
      </c>
      <c r="BB520" s="192">
        <v>0</v>
      </c>
      <c r="BC520" s="192">
        <v>0</v>
      </c>
      <c r="BD520" s="192">
        <v>0</v>
      </c>
      <c r="BE520" s="192">
        <v>0</v>
      </c>
      <c r="BF520" s="192">
        <v>0</v>
      </c>
      <c r="BG520" s="192">
        <v>0</v>
      </c>
      <c r="BH520" s="192">
        <v>0</v>
      </c>
      <c r="BI520" s="192">
        <v>0</v>
      </c>
      <c r="BJ520" s="192">
        <v>0</v>
      </c>
      <c r="BK520" s="192">
        <v>0</v>
      </c>
      <c r="BL520" s="192">
        <v>0</v>
      </c>
      <c r="BM520" s="192">
        <v>200855454.93000001</v>
      </c>
      <c r="BN520" s="192">
        <v>0</v>
      </c>
      <c r="BO520" s="192">
        <v>0</v>
      </c>
      <c r="BP520" s="192">
        <v>0</v>
      </c>
      <c r="BQ520" s="192">
        <v>0</v>
      </c>
      <c r="BR520" s="192">
        <v>0</v>
      </c>
      <c r="BS520" s="192">
        <v>8832722.5</v>
      </c>
      <c r="BT520" s="192">
        <v>0</v>
      </c>
      <c r="BU520" s="192">
        <v>0</v>
      </c>
      <c r="BV520" s="192">
        <v>64750</v>
      </c>
      <c r="BW520" s="192">
        <v>0</v>
      </c>
      <c r="BX520" s="192">
        <v>0</v>
      </c>
      <c r="BY520" s="192">
        <v>0</v>
      </c>
      <c r="BZ520" s="192">
        <v>0</v>
      </c>
      <c r="CA520" s="192">
        <v>0</v>
      </c>
      <c r="CB520" s="192">
        <v>0</v>
      </c>
      <c r="CC520" s="192">
        <v>0</v>
      </c>
      <c r="CD520" s="192">
        <v>0</v>
      </c>
      <c r="CE520" s="192">
        <v>0</v>
      </c>
      <c r="CF520" s="192">
        <v>0</v>
      </c>
      <c r="CG520" s="192">
        <v>0</v>
      </c>
      <c r="CH520" s="192">
        <v>0</v>
      </c>
      <c r="CI520" s="192">
        <v>0</v>
      </c>
      <c r="CJ520" s="192">
        <v>0</v>
      </c>
      <c r="CK520" s="192">
        <v>0</v>
      </c>
      <c r="CL520" s="192">
        <v>0</v>
      </c>
      <c r="CM520" s="192">
        <v>0</v>
      </c>
    </row>
    <row r="521" spans="1:91" s="117" customFormat="1" ht="25.95" hidden="1" customHeight="1">
      <c r="A521" s="401"/>
      <c r="C521" s="188">
        <v>19</v>
      </c>
      <c r="D521" s="191">
        <v>35028730.600000001</v>
      </c>
      <c r="E521" s="191">
        <v>15344215.010000002</v>
      </c>
      <c r="F521" s="191">
        <v>9664747.5899999999</v>
      </c>
      <c r="G521" s="191">
        <v>7811802.1400000006</v>
      </c>
      <c r="H521" s="191">
        <v>4115706.1499999994</v>
      </c>
      <c r="I521" s="191">
        <v>8074961.2599999998</v>
      </c>
      <c r="J521" s="191">
        <v>10944816.35</v>
      </c>
      <c r="K521" s="191">
        <v>27435004.32</v>
      </c>
      <c r="L521" s="191">
        <v>9457678.6899999995</v>
      </c>
      <c r="M521" s="191">
        <v>11436458.57</v>
      </c>
      <c r="N521" s="191">
        <v>106739667.40000001</v>
      </c>
      <c r="O521" s="191">
        <v>6969199.54</v>
      </c>
      <c r="P521" s="191">
        <v>344766686.69999993</v>
      </c>
      <c r="Q521" s="191">
        <v>8605824.6099999994</v>
      </c>
      <c r="R521" s="191">
        <v>14592587.68</v>
      </c>
      <c r="S521" s="191">
        <v>10127531.98</v>
      </c>
      <c r="T521" s="191">
        <v>6507991.9400000004</v>
      </c>
      <c r="U521" s="191">
        <v>9975004.2699999996</v>
      </c>
      <c r="V521" s="191">
        <v>6829153.5099999998</v>
      </c>
      <c r="W521" s="191">
        <v>4172171.47</v>
      </c>
      <c r="X521" s="191">
        <v>501580971.22000003</v>
      </c>
      <c r="Y521" s="191">
        <v>17067877.690000001</v>
      </c>
      <c r="Z521" s="191">
        <v>16029713.18</v>
      </c>
      <c r="AA521" s="191">
        <v>4077345.08</v>
      </c>
      <c r="AB521" s="191">
        <v>5110219.4799999995</v>
      </c>
      <c r="AC521" s="191">
        <v>7809440.3599999994</v>
      </c>
      <c r="AD521" s="191">
        <v>2863421.96</v>
      </c>
      <c r="AE521" s="191">
        <v>27639676.379999999</v>
      </c>
      <c r="AF521" s="191">
        <v>6070305.7200000007</v>
      </c>
      <c r="AG521" s="191">
        <v>3824744.79</v>
      </c>
      <c r="AH521" s="191">
        <v>15394128.51</v>
      </c>
      <c r="AI521" s="191">
        <v>19813320.240000002</v>
      </c>
      <c r="AJ521" s="191">
        <v>4963235.3100000005</v>
      </c>
      <c r="AK521" s="191">
        <v>6329012.1400000006</v>
      </c>
      <c r="AL521" s="191">
        <v>83049186.309999987</v>
      </c>
      <c r="AM521" s="191">
        <v>13472260.789999999</v>
      </c>
      <c r="AN521" s="191">
        <v>4702087.96</v>
      </c>
      <c r="AO521" s="191">
        <v>68335591.320000008</v>
      </c>
      <c r="AP521" s="191">
        <v>16706153.93</v>
      </c>
      <c r="AQ521" s="191">
        <v>9687901.3800000008</v>
      </c>
      <c r="AR521" s="191">
        <v>3838163.8200000003</v>
      </c>
      <c r="AS521" s="191">
        <v>21665566.239999998</v>
      </c>
      <c r="AT521" s="191">
        <v>7468178.4500000002</v>
      </c>
      <c r="AU521" s="191">
        <v>8578264.6799999997</v>
      </c>
      <c r="AV521" s="191">
        <v>14954827.16</v>
      </c>
      <c r="AW521" s="191">
        <v>23248278.399999999</v>
      </c>
      <c r="AX521" s="191">
        <v>4951663.8</v>
      </c>
      <c r="AY521" s="191">
        <v>9037103.3699999992</v>
      </c>
      <c r="AZ521" s="191">
        <v>7242784.4600000009</v>
      </c>
      <c r="BA521" s="191">
        <v>5761703.6899999995</v>
      </c>
      <c r="BB521" s="191">
        <v>41425965.159999996</v>
      </c>
      <c r="BC521" s="191">
        <v>13985687.340000002</v>
      </c>
      <c r="BD521" s="191">
        <v>57365862.379999995</v>
      </c>
      <c r="BE521" s="191">
        <v>55285934.410000004</v>
      </c>
      <c r="BF521" s="191">
        <v>9376803.9000000004</v>
      </c>
      <c r="BG521" s="191">
        <v>20364758.91</v>
      </c>
      <c r="BH521" s="191">
        <v>343954772.72000003</v>
      </c>
      <c r="BI521" s="191">
        <v>2916845.41</v>
      </c>
      <c r="BJ521" s="191">
        <v>4095773.8599999994</v>
      </c>
      <c r="BK521" s="191">
        <v>5122625.62</v>
      </c>
      <c r="BL521" s="191">
        <v>9211231.540000001</v>
      </c>
      <c r="BM521" s="191">
        <v>38206491.170000002</v>
      </c>
      <c r="BN521" s="191">
        <v>11647949.98</v>
      </c>
      <c r="BO521" s="191">
        <v>9029673.4399999995</v>
      </c>
      <c r="BP521" s="191">
        <v>25695342.260000002</v>
      </c>
      <c r="BQ521" s="191">
        <v>10504381.35</v>
      </c>
      <c r="BR521" s="191">
        <v>6455889.8599999994</v>
      </c>
      <c r="BS521" s="191">
        <v>169472317.25</v>
      </c>
      <c r="BT521" s="191">
        <v>11933510.66</v>
      </c>
      <c r="BU521" s="191">
        <v>12224970.57</v>
      </c>
      <c r="BV521" s="191">
        <v>23201361.710000001</v>
      </c>
      <c r="BW521" s="191">
        <v>7793056.1200000001</v>
      </c>
      <c r="BX521" s="191">
        <v>16132941.51</v>
      </c>
      <c r="BY521" s="191">
        <v>25005141.590000004</v>
      </c>
      <c r="BZ521" s="191">
        <v>4260990.76</v>
      </c>
      <c r="CA521" s="191">
        <v>6761536.3799999999</v>
      </c>
      <c r="CB521" s="191">
        <v>9639788.1099999994</v>
      </c>
      <c r="CC521" s="191">
        <v>8050344.6799999997</v>
      </c>
      <c r="CD521" s="191">
        <v>19329418.940000001</v>
      </c>
      <c r="CE521" s="191">
        <v>7279444.5499999998</v>
      </c>
      <c r="CF521" s="191">
        <v>18846169.149999999</v>
      </c>
      <c r="CG521" s="191">
        <v>5893531.3399999999</v>
      </c>
      <c r="CH521" s="191">
        <v>3835134.17</v>
      </c>
      <c r="CI521" s="191">
        <v>6908867.8000000007</v>
      </c>
      <c r="CJ521" s="191">
        <v>4253827.4399999995</v>
      </c>
      <c r="CK521" s="191">
        <v>30560830.789999999</v>
      </c>
      <c r="CL521" s="191">
        <v>6508310.4800000004</v>
      </c>
      <c r="CM521" s="191">
        <v>5306730.46</v>
      </c>
    </row>
    <row r="522" spans="1:91" s="117" customFormat="1" ht="25.95" hidden="1" customHeight="1">
      <c r="A522" s="401"/>
      <c r="D522" s="191"/>
      <c r="E522" s="191"/>
      <c r="F522" s="191"/>
      <c r="G522" s="191"/>
      <c r="H522" s="191"/>
      <c r="I522" s="191"/>
      <c r="J522" s="191"/>
      <c r="K522" s="191"/>
      <c r="L522" s="191"/>
      <c r="M522" s="191"/>
      <c r="N522" s="191"/>
      <c r="O522" s="191"/>
      <c r="P522" s="191"/>
      <c r="Q522" s="191"/>
      <c r="R522" s="191"/>
      <c r="S522" s="191"/>
      <c r="T522" s="191"/>
      <c r="U522" s="191"/>
      <c r="V522" s="191"/>
      <c r="W522" s="191"/>
      <c r="X522" s="191"/>
      <c r="Y522" s="191"/>
      <c r="Z522" s="191"/>
      <c r="AA522" s="191"/>
      <c r="AB522" s="191"/>
      <c r="AC522" s="191"/>
      <c r="AD522" s="191"/>
      <c r="AE522" s="191"/>
      <c r="AF522" s="191"/>
      <c r="AG522" s="191"/>
      <c r="AH522" s="191"/>
      <c r="AI522" s="191"/>
      <c r="AJ522" s="191"/>
      <c r="AK522" s="191"/>
      <c r="AL522" s="191"/>
      <c r="AM522" s="191"/>
      <c r="AN522" s="191"/>
      <c r="AO522" s="191"/>
      <c r="AP522" s="191"/>
      <c r="AQ522" s="191"/>
      <c r="AR522" s="191"/>
      <c r="AS522" s="191"/>
      <c r="AT522" s="191"/>
      <c r="AU522" s="191"/>
      <c r="AV522" s="191"/>
      <c r="AW522" s="191"/>
      <c r="AX522" s="191"/>
      <c r="AY522" s="191"/>
      <c r="AZ522" s="191"/>
      <c r="BA522" s="191"/>
      <c r="BB522" s="191"/>
      <c r="BC522" s="191"/>
      <c r="BD522" s="191"/>
      <c r="BE522" s="191"/>
      <c r="BF522" s="191"/>
      <c r="BG522" s="191"/>
      <c r="BH522" s="191"/>
      <c r="BI522" s="191"/>
      <c r="BJ522" s="191"/>
      <c r="BK522" s="191"/>
      <c r="BL522" s="191"/>
      <c r="BM522" s="191"/>
      <c r="BN522" s="191"/>
      <c r="BO522" s="191"/>
      <c r="BP522" s="191"/>
      <c r="BQ522" s="191"/>
      <c r="BR522" s="191"/>
      <c r="BS522" s="191"/>
      <c r="BT522" s="191"/>
      <c r="BU522" s="191"/>
      <c r="BV522" s="191"/>
      <c r="BW522" s="191"/>
      <c r="BX522" s="191"/>
      <c r="BY522" s="191"/>
      <c r="BZ522" s="191"/>
      <c r="CA522" s="191"/>
      <c r="CB522" s="191"/>
      <c r="CC522" s="191"/>
      <c r="CD522" s="191"/>
      <c r="CE522" s="191"/>
      <c r="CF522" s="191"/>
      <c r="CG522" s="191"/>
      <c r="CH522" s="191"/>
      <c r="CI522" s="191"/>
      <c r="CJ522" s="191"/>
      <c r="CK522" s="191"/>
      <c r="CL522" s="191"/>
      <c r="CM522" s="191"/>
    </row>
    <row r="523" spans="1:91" s="117" customFormat="1" ht="25.95" hidden="1" customHeight="1">
      <c r="A523" s="401"/>
      <c r="B523" s="117">
        <v>20</v>
      </c>
      <c r="C523" s="193" t="s">
        <v>696</v>
      </c>
      <c r="D523" s="191">
        <v>304211297.06999993</v>
      </c>
      <c r="E523" s="191">
        <v>39743552.829999998</v>
      </c>
      <c r="F523" s="191">
        <v>41943770.800000004</v>
      </c>
      <c r="G523" s="191">
        <v>43511172.650000006</v>
      </c>
      <c r="H523" s="191">
        <v>30199526.350000001</v>
      </c>
      <c r="I523" s="191">
        <v>44749865.579999998</v>
      </c>
      <c r="J523" s="191">
        <v>60316405.960000008</v>
      </c>
      <c r="K523" s="191">
        <v>60850097.730000004</v>
      </c>
      <c r="L523" s="191">
        <v>40602241.75999999</v>
      </c>
      <c r="M523" s="191">
        <v>38750094.18</v>
      </c>
      <c r="N523" s="191">
        <v>83069048.359999999</v>
      </c>
      <c r="O523" s="191">
        <v>12458786.43</v>
      </c>
      <c r="P523" s="191">
        <v>148545193.00999996</v>
      </c>
      <c r="Q523" s="191">
        <v>36051327.310000002</v>
      </c>
      <c r="R523" s="191">
        <v>36419094.630000003</v>
      </c>
      <c r="S523" s="191">
        <v>61603975.920000002</v>
      </c>
      <c r="T523" s="191">
        <v>37617384.769999996</v>
      </c>
      <c r="U523" s="191">
        <v>35019836.899999999</v>
      </c>
      <c r="V523" s="191">
        <v>36404432.159999996</v>
      </c>
      <c r="W523" s="191">
        <v>22467720.330000002</v>
      </c>
      <c r="X523" s="191">
        <v>356288028.73999995</v>
      </c>
      <c r="Y523" s="191">
        <v>26553343.070000004</v>
      </c>
      <c r="Z523" s="191">
        <v>44471382.679999992</v>
      </c>
      <c r="AA523" s="191">
        <v>34532421.32</v>
      </c>
      <c r="AB523" s="191">
        <v>23052248.490000002</v>
      </c>
      <c r="AC523" s="191">
        <v>28003729.330000002</v>
      </c>
      <c r="AD523" s="191">
        <v>31931310.970000003</v>
      </c>
      <c r="AE523" s="191">
        <v>98404090.460000008</v>
      </c>
      <c r="AF523" s="191">
        <v>33662425.870000005</v>
      </c>
      <c r="AG523" s="191">
        <v>31041060.66</v>
      </c>
      <c r="AH523" s="191">
        <v>35644890.079999998</v>
      </c>
      <c r="AI523" s="191">
        <v>60178531.339999996</v>
      </c>
      <c r="AJ523" s="191">
        <v>32254078.500000004</v>
      </c>
      <c r="AK523" s="191">
        <v>22698007.739999998</v>
      </c>
      <c r="AL523" s="191">
        <v>572266228.21999991</v>
      </c>
      <c r="AM523" s="191">
        <v>37186710.81000001</v>
      </c>
      <c r="AN523" s="191">
        <v>30576218.930000003</v>
      </c>
      <c r="AO523" s="191">
        <v>66743867.68</v>
      </c>
      <c r="AP523" s="191">
        <v>63415676.82</v>
      </c>
      <c r="AQ523" s="191">
        <v>38004363.32</v>
      </c>
      <c r="AR523" s="191">
        <v>20507280.209999997</v>
      </c>
      <c r="AS523" s="191">
        <v>112345412.66999999</v>
      </c>
      <c r="AT523" s="191">
        <v>35165944.450000003</v>
      </c>
      <c r="AU523" s="191">
        <v>52153826.569999993</v>
      </c>
      <c r="AV523" s="191">
        <v>71322080.920000002</v>
      </c>
      <c r="AW523" s="191">
        <v>35835624.560000002</v>
      </c>
      <c r="AX523" s="191">
        <v>26044930.850000001</v>
      </c>
      <c r="AY523" s="191">
        <v>47423145.999999993</v>
      </c>
      <c r="AZ523" s="191">
        <v>32563313.259999998</v>
      </c>
      <c r="BA523" s="191">
        <v>28870080.459999997</v>
      </c>
      <c r="BB523" s="191">
        <v>163893708.26000002</v>
      </c>
      <c r="BC523" s="191">
        <v>28595473.68</v>
      </c>
      <c r="BD523" s="191">
        <v>315085045.27000004</v>
      </c>
      <c r="BE523" s="191">
        <v>87886621.50999999</v>
      </c>
      <c r="BF523" s="191">
        <v>38305593.109999992</v>
      </c>
      <c r="BG523" s="191">
        <v>31765781.819999997</v>
      </c>
      <c r="BH523" s="191">
        <v>160064488.83999997</v>
      </c>
      <c r="BI523" s="191">
        <v>24392034.330000002</v>
      </c>
      <c r="BJ523" s="191">
        <v>15786670.460000001</v>
      </c>
      <c r="BK523" s="191">
        <v>19881492.630000003</v>
      </c>
      <c r="BL523" s="191">
        <v>18003445.620000001</v>
      </c>
      <c r="BM523" s="191">
        <v>239533273.73999998</v>
      </c>
      <c r="BN523" s="191">
        <v>59297400.75999999</v>
      </c>
      <c r="BO523" s="191">
        <v>45681131.870000005</v>
      </c>
      <c r="BP523" s="191">
        <v>64253307.620000005</v>
      </c>
      <c r="BQ523" s="191">
        <v>45477257.090000004</v>
      </c>
      <c r="BR523" s="191">
        <v>28821931.07</v>
      </c>
      <c r="BS523" s="191">
        <v>835077201.30999994</v>
      </c>
      <c r="BT523" s="191">
        <v>47109141.169999994</v>
      </c>
      <c r="BU523" s="191">
        <v>49228349.940000005</v>
      </c>
      <c r="BV523" s="191">
        <v>153753668.47</v>
      </c>
      <c r="BW523" s="191">
        <v>14160038.83</v>
      </c>
      <c r="BX523" s="191">
        <v>40089554.310000002</v>
      </c>
      <c r="BY523" s="191">
        <v>89536943.469999999</v>
      </c>
      <c r="BZ523" s="191">
        <v>30499479.089999996</v>
      </c>
      <c r="CA523" s="191">
        <v>30114414.229999997</v>
      </c>
      <c r="CB523" s="191">
        <v>41479529.670000002</v>
      </c>
      <c r="CC523" s="191">
        <v>47301701.309999995</v>
      </c>
      <c r="CD523" s="191">
        <v>85551476.220000014</v>
      </c>
      <c r="CE523" s="191">
        <v>50852540.189999998</v>
      </c>
      <c r="CF523" s="191">
        <v>69554601.229999989</v>
      </c>
      <c r="CG523" s="191">
        <v>24257225.589999996</v>
      </c>
      <c r="CH523" s="191">
        <v>29772250.530000001</v>
      </c>
      <c r="CI523" s="191">
        <v>22708801.469999999</v>
      </c>
      <c r="CJ523" s="191">
        <v>28771750.719999995</v>
      </c>
      <c r="CK523" s="191">
        <v>81525654.149999976</v>
      </c>
      <c r="CL523" s="191">
        <v>17391990.440000001</v>
      </c>
      <c r="CM523" s="191">
        <v>16264237.639999999</v>
      </c>
    </row>
    <row r="524" spans="1:91" s="117" customFormat="1" ht="25.95" hidden="1" customHeight="1">
      <c r="A524" s="401"/>
      <c r="B524" s="117">
        <v>21</v>
      </c>
      <c r="C524" s="194" t="s">
        <v>697</v>
      </c>
      <c r="D524" s="191">
        <v>84938092.129999995</v>
      </c>
      <c r="E524" s="191">
        <v>14938692</v>
      </c>
      <c r="F524" s="191">
        <v>12553517.399999999</v>
      </c>
      <c r="G524" s="191">
        <v>9396611</v>
      </c>
      <c r="H524" s="191">
        <v>10655992.219999999</v>
      </c>
      <c r="I524" s="191">
        <v>11475972.470000001</v>
      </c>
      <c r="J524" s="191">
        <v>10920015</v>
      </c>
      <c r="K524" s="191">
        <v>20560589.149999999</v>
      </c>
      <c r="L524" s="191">
        <v>13518013.98</v>
      </c>
      <c r="M524" s="191">
        <v>17415190.359999999</v>
      </c>
      <c r="N524" s="191">
        <v>35660091.310000002</v>
      </c>
      <c r="O524" s="191">
        <v>4275695</v>
      </c>
      <c r="P524" s="191">
        <v>58437721.780000001</v>
      </c>
      <c r="Q524" s="191">
        <v>12800272.460000001</v>
      </c>
      <c r="R524" s="191">
        <v>14786796.93</v>
      </c>
      <c r="S524" s="191">
        <v>19026090.890000001</v>
      </c>
      <c r="T524" s="191">
        <v>13672140.49</v>
      </c>
      <c r="U524" s="191">
        <v>10264227</v>
      </c>
      <c r="V524" s="191">
        <v>11932673</v>
      </c>
      <c r="W524" s="191">
        <v>7439646.9800000004</v>
      </c>
      <c r="X524" s="191">
        <v>85298211.390000001</v>
      </c>
      <c r="Y524" s="191">
        <v>9979405.3200000003</v>
      </c>
      <c r="Z524" s="191">
        <v>22308483.240000002</v>
      </c>
      <c r="AA524" s="191">
        <v>13829903.189999999</v>
      </c>
      <c r="AB524" s="191">
        <v>7726607</v>
      </c>
      <c r="AC524" s="191">
        <v>8298130.6500000004</v>
      </c>
      <c r="AD524" s="191">
        <v>9566362.6699999999</v>
      </c>
      <c r="AE524" s="191">
        <v>31328217.379999999</v>
      </c>
      <c r="AF524" s="191">
        <v>6137602.4399999995</v>
      </c>
      <c r="AG524" s="191">
        <v>10956836</v>
      </c>
      <c r="AH524" s="191">
        <v>11224321.5</v>
      </c>
      <c r="AI524" s="191">
        <v>20332044</v>
      </c>
      <c r="AJ524" s="191">
        <v>10841271</v>
      </c>
      <c r="AK524" s="191">
        <v>8263838.7599999998</v>
      </c>
      <c r="AL524" s="191">
        <v>193824457.97</v>
      </c>
      <c r="AM524" s="191">
        <v>12270698.68</v>
      </c>
      <c r="AN524" s="191">
        <v>11015418</v>
      </c>
      <c r="AO524" s="191">
        <v>23891897.729999997</v>
      </c>
      <c r="AP524" s="191">
        <v>23810735.09</v>
      </c>
      <c r="AQ524" s="191">
        <v>15045551.42</v>
      </c>
      <c r="AR524" s="191">
        <v>7150871.3099999996</v>
      </c>
      <c r="AS524" s="191">
        <v>55668535</v>
      </c>
      <c r="AT524" s="191">
        <v>13514950</v>
      </c>
      <c r="AU524" s="191">
        <v>27512263</v>
      </c>
      <c r="AV524" s="191">
        <v>21827024.060000002</v>
      </c>
      <c r="AW524" s="191">
        <v>13867976.93</v>
      </c>
      <c r="AX524" s="191">
        <v>9831651.3099999987</v>
      </c>
      <c r="AY524" s="191">
        <v>13050258.309999999</v>
      </c>
      <c r="AZ524" s="191">
        <v>13862275.050000001</v>
      </c>
      <c r="BA524" s="191">
        <v>14723211</v>
      </c>
      <c r="BB524" s="191">
        <v>47709015.510000005</v>
      </c>
      <c r="BC524" s="191">
        <v>13355058.100000001</v>
      </c>
      <c r="BD524" s="191">
        <v>82695947.189999998</v>
      </c>
      <c r="BE524" s="191">
        <v>29000979</v>
      </c>
      <c r="BF524" s="191">
        <v>9632754.9699999988</v>
      </c>
      <c r="BG524" s="191">
        <v>14237367.18</v>
      </c>
      <c r="BH524" s="191">
        <v>61884354.359999999</v>
      </c>
      <c r="BI524" s="191">
        <v>10695086.52</v>
      </c>
      <c r="BJ524" s="191">
        <v>7217121</v>
      </c>
      <c r="BK524" s="191">
        <v>12634978.109999999</v>
      </c>
      <c r="BL524" s="191">
        <v>11723797.18</v>
      </c>
      <c r="BM524" s="191">
        <v>58363339</v>
      </c>
      <c r="BN524" s="191">
        <v>15214536</v>
      </c>
      <c r="BO524" s="191">
        <v>11823607</v>
      </c>
      <c r="BP524" s="191">
        <v>19561962.93</v>
      </c>
      <c r="BQ524" s="191">
        <v>15029080.949999999</v>
      </c>
      <c r="BR524" s="191">
        <v>14363406.16</v>
      </c>
      <c r="BS524" s="191">
        <v>255389742</v>
      </c>
      <c r="BT524" s="191">
        <v>17669165.260000002</v>
      </c>
      <c r="BU524" s="191">
        <v>18927171.66</v>
      </c>
      <c r="BV524" s="191">
        <v>56592196.789999999</v>
      </c>
      <c r="BW524" s="191">
        <v>5547606</v>
      </c>
      <c r="BX524" s="191">
        <v>11957163.75</v>
      </c>
      <c r="BY524" s="191">
        <v>32592506.119999997</v>
      </c>
      <c r="BZ524" s="191">
        <v>10029116</v>
      </c>
      <c r="CA524" s="191">
        <v>12224873</v>
      </c>
      <c r="CB524" s="191">
        <v>12787712.73</v>
      </c>
      <c r="CC524" s="191">
        <v>15222947.120000001</v>
      </c>
      <c r="CD524" s="191">
        <v>31057437.809999999</v>
      </c>
      <c r="CE524" s="191">
        <v>16064398.050000001</v>
      </c>
      <c r="CF524" s="191">
        <v>31889872.050000004</v>
      </c>
      <c r="CG524" s="191">
        <v>11327067.02</v>
      </c>
      <c r="CH524" s="191">
        <v>9036511.75</v>
      </c>
      <c r="CI524" s="191">
        <v>11116386.890000001</v>
      </c>
      <c r="CJ524" s="191">
        <v>8778176.1699999999</v>
      </c>
      <c r="CK524" s="191">
        <v>38937199.670000002</v>
      </c>
      <c r="CL524" s="191">
        <v>8759964.8200000003</v>
      </c>
      <c r="CM524" s="191">
        <v>8171050.9499999993</v>
      </c>
    </row>
    <row r="525" spans="1:91" s="117" customFormat="1" ht="25.95" hidden="1" customHeight="1">
      <c r="A525" s="401"/>
      <c r="B525" s="117">
        <v>22</v>
      </c>
      <c r="C525" s="194" t="s">
        <v>698</v>
      </c>
      <c r="D525" s="191">
        <v>169984615.66</v>
      </c>
      <c r="E525" s="191">
        <v>15808983</v>
      </c>
      <c r="F525" s="191">
        <v>17449925.640000001</v>
      </c>
      <c r="G525" s="191">
        <v>17253518.890000001</v>
      </c>
      <c r="H525" s="191">
        <v>13052473.390000001</v>
      </c>
      <c r="I525" s="191">
        <v>19461729.439999998</v>
      </c>
      <c r="J525" s="191">
        <v>30317334.759999998</v>
      </c>
      <c r="K525" s="191">
        <v>40515485.5</v>
      </c>
      <c r="L525" s="191">
        <v>19353492.27</v>
      </c>
      <c r="M525" s="191">
        <v>26455733.710000001</v>
      </c>
      <c r="N525" s="191">
        <v>51162808.219999999</v>
      </c>
      <c r="O525" s="191">
        <v>10179082.5</v>
      </c>
      <c r="P525" s="191">
        <v>134021733.25</v>
      </c>
      <c r="Q525" s="191">
        <v>23213895.759999998</v>
      </c>
      <c r="R525" s="191">
        <v>40716980.329999998</v>
      </c>
      <c r="S525" s="191">
        <v>42630943.449999996</v>
      </c>
      <c r="T525" s="191">
        <v>22828105.109999999</v>
      </c>
      <c r="U525" s="191">
        <v>25654251.240000002</v>
      </c>
      <c r="V525" s="191">
        <v>21593588.579999998</v>
      </c>
      <c r="W525" s="191">
        <v>14186355.84</v>
      </c>
      <c r="X525" s="191">
        <v>205091479.44</v>
      </c>
      <c r="Y525" s="191">
        <v>17300925.370000001</v>
      </c>
      <c r="Z525" s="191">
        <v>29472158.899999999</v>
      </c>
      <c r="AA525" s="191">
        <v>25283327.310000002</v>
      </c>
      <c r="AB525" s="191">
        <v>14326452.02</v>
      </c>
      <c r="AC525" s="191">
        <v>14275367.529999999</v>
      </c>
      <c r="AD525" s="191">
        <v>18109269.890000001</v>
      </c>
      <c r="AE525" s="191">
        <v>53426175.600000001</v>
      </c>
      <c r="AF525" s="191">
        <v>17762746.5</v>
      </c>
      <c r="AG525" s="191">
        <v>19635731.41</v>
      </c>
      <c r="AH525" s="191">
        <v>27295469.560000002</v>
      </c>
      <c r="AI525" s="191">
        <v>32690004.52</v>
      </c>
      <c r="AJ525" s="191">
        <v>18806586.5</v>
      </c>
      <c r="AK525" s="191">
        <v>15481825.460000001</v>
      </c>
      <c r="AL525" s="191">
        <v>377678643.65999997</v>
      </c>
      <c r="AM525" s="191">
        <v>23295264.920000002</v>
      </c>
      <c r="AN525" s="191">
        <v>17044281.649999999</v>
      </c>
      <c r="AO525" s="191">
        <v>37706561.620000005</v>
      </c>
      <c r="AP525" s="191">
        <v>41564752.5</v>
      </c>
      <c r="AQ525" s="191">
        <v>21154593.84</v>
      </c>
      <c r="AR525" s="191">
        <v>11596036.27</v>
      </c>
      <c r="AS525" s="191">
        <v>84712383.260000005</v>
      </c>
      <c r="AT525" s="191">
        <v>20641460.43</v>
      </c>
      <c r="AU525" s="191">
        <v>39579724.310000002</v>
      </c>
      <c r="AV525" s="191">
        <v>30743929.34</v>
      </c>
      <c r="AW525" s="191">
        <v>18598513.420000002</v>
      </c>
      <c r="AX525" s="191">
        <v>14779844.310000001</v>
      </c>
      <c r="AY525" s="191">
        <v>17869022.120000001</v>
      </c>
      <c r="AZ525" s="191">
        <v>17969955.82</v>
      </c>
      <c r="BA525" s="191">
        <v>16242792.629999999</v>
      </c>
      <c r="BB525" s="191">
        <v>94326882.00999999</v>
      </c>
      <c r="BC525" s="191">
        <v>18712501.25</v>
      </c>
      <c r="BD525" s="191">
        <v>190758587.07999998</v>
      </c>
      <c r="BE525" s="191">
        <v>51837461.82</v>
      </c>
      <c r="BF525" s="191">
        <v>19039353.530000001</v>
      </c>
      <c r="BG525" s="191">
        <v>23887577.890000001</v>
      </c>
      <c r="BH525" s="191">
        <v>128855374.39999999</v>
      </c>
      <c r="BI525" s="191">
        <v>13846735</v>
      </c>
      <c r="BJ525" s="191">
        <v>14157436.27</v>
      </c>
      <c r="BK525" s="191">
        <v>19191280.670000002</v>
      </c>
      <c r="BL525" s="191">
        <v>14030424.75</v>
      </c>
      <c r="BM525" s="191">
        <v>143772923.94999999</v>
      </c>
      <c r="BN525" s="191">
        <v>35790637.25</v>
      </c>
      <c r="BO525" s="191">
        <v>23819735</v>
      </c>
      <c r="BP525" s="191">
        <v>43236544.109999999</v>
      </c>
      <c r="BQ525" s="191">
        <v>29116399.199999999</v>
      </c>
      <c r="BR525" s="191">
        <v>21544252.949999999</v>
      </c>
      <c r="BS525" s="191">
        <v>643713082.62</v>
      </c>
      <c r="BT525" s="191">
        <v>25282381.140000001</v>
      </c>
      <c r="BU525" s="191">
        <v>23872265.789999999</v>
      </c>
      <c r="BV525" s="191">
        <v>113278993.31</v>
      </c>
      <c r="BW525" s="191">
        <v>6303394</v>
      </c>
      <c r="BX525" s="191">
        <v>20756817</v>
      </c>
      <c r="BY525" s="191">
        <v>64269879.620000005</v>
      </c>
      <c r="BZ525" s="191">
        <v>15108023.469999999</v>
      </c>
      <c r="CA525" s="191">
        <v>16384535</v>
      </c>
      <c r="CB525" s="191">
        <v>17918377.93</v>
      </c>
      <c r="CC525" s="191">
        <v>28754737.75</v>
      </c>
      <c r="CD525" s="191">
        <v>56827452.219999999</v>
      </c>
      <c r="CE525" s="191">
        <v>32368136.75</v>
      </c>
      <c r="CF525" s="191">
        <v>43831558.329999998</v>
      </c>
      <c r="CG525" s="191">
        <v>17883564.879999999</v>
      </c>
      <c r="CH525" s="191">
        <v>15848714.5</v>
      </c>
      <c r="CI525" s="191">
        <v>20363758.800000001</v>
      </c>
      <c r="CJ525" s="191">
        <v>14108584.5</v>
      </c>
      <c r="CK525" s="191">
        <v>69486637</v>
      </c>
      <c r="CL525" s="191">
        <v>14945364.32</v>
      </c>
      <c r="CM525" s="191">
        <v>11740715.92</v>
      </c>
    </row>
    <row r="526" spans="1:91" s="117" customFormat="1" ht="25.95" hidden="1" customHeight="1">
      <c r="A526" s="401"/>
      <c r="B526" s="117">
        <v>23</v>
      </c>
      <c r="C526" s="194" t="s">
        <v>699</v>
      </c>
      <c r="D526" s="191">
        <v>12128074.59</v>
      </c>
      <c r="E526" s="191">
        <v>1238087.8700000001</v>
      </c>
      <c r="F526" s="191">
        <v>1492719.18</v>
      </c>
      <c r="G526" s="191">
        <v>1682225.0500000003</v>
      </c>
      <c r="H526" s="191">
        <v>981621.58000000007</v>
      </c>
      <c r="I526" s="191">
        <v>1425552.9100000001</v>
      </c>
      <c r="J526" s="191">
        <v>2059590.1900000002</v>
      </c>
      <c r="K526" s="191">
        <v>2483591.34</v>
      </c>
      <c r="L526" s="191">
        <v>1693210.6400000001</v>
      </c>
      <c r="M526" s="191">
        <v>1727458.93</v>
      </c>
      <c r="N526" s="191">
        <v>2891367.93</v>
      </c>
      <c r="O526" s="191">
        <v>474304.18</v>
      </c>
      <c r="P526" s="191">
        <v>6706945.3899999997</v>
      </c>
      <c r="Q526" s="191">
        <v>1518134.2999999998</v>
      </c>
      <c r="R526" s="191">
        <v>1641035.6300000001</v>
      </c>
      <c r="S526" s="191">
        <v>2497861.79</v>
      </c>
      <c r="T526" s="191">
        <v>1893682.9600000002</v>
      </c>
      <c r="U526" s="191">
        <v>1312344.5699999998</v>
      </c>
      <c r="V526" s="191">
        <v>1331421.3999999999</v>
      </c>
      <c r="W526" s="191">
        <v>886165.59000000008</v>
      </c>
      <c r="X526" s="191">
        <v>13142759.279999999</v>
      </c>
      <c r="Y526" s="191">
        <v>1056670.6800000002</v>
      </c>
      <c r="Z526" s="191">
        <v>1909172.78</v>
      </c>
      <c r="AA526" s="191">
        <v>1306434.8599999999</v>
      </c>
      <c r="AB526" s="191">
        <v>824356.12</v>
      </c>
      <c r="AC526" s="191">
        <v>989925.57000000007</v>
      </c>
      <c r="AD526" s="191">
        <v>923645.1399999999</v>
      </c>
      <c r="AE526" s="191">
        <v>3371104.91</v>
      </c>
      <c r="AF526" s="191">
        <v>1024839.17</v>
      </c>
      <c r="AG526" s="191">
        <v>1103924.33</v>
      </c>
      <c r="AH526" s="191">
        <v>1382853.67</v>
      </c>
      <c r="AI526" s="191">
        <v>2511333.19</v>
      </c>
      <c r="AJ526" s="191">
        <v>1244017.3700000001</v>
      </c>
      <c r="AK526" s="191">
        <v>916720.24</v>
      </c>
      <c r="AL526" s="191">
        <v>24463681.530000001</v>
      </c>
      <c r="AM526" s="191">
        <v>1356244.76</v>
      </c>
      <c r="AN526" s="191">
        <v>1308891.48</v>
      </c>
      <c r="AO526" s="191">
        <v>2416726.66</v>
      </c>
      <c r="AP526" s="191">
        <v>2501835.46</v>
      </c>
      <c r="AQ526" s="191">
        <v>1661376.08</v>
      </c>
      <c r="AR526" s="191">
        <v>864510.51</v>
      </c>
      <c r="AS526" s="191">
        <v>5333528.7299999995</v>
      </c>
      <c r="AT526" s="191">
        <v>1513812.43</v>
      </c>
      <c r="AU526" s="191">
        <v>2296539.7999999998</v>
      </c>
      <c r="AV526" s="191">
        <v>2986429.0599999996</v>
      </c>
      <c r="AW526" s="191">
        <v>1402618.6800000002</v>
      </c>
      <c r="AX526" s="191">
        <v>1053626.2</v>
      </c>
      <c r="AY526" s="191">
        <v>1700722.63</v>
      </c>
      <c r="AZ526" s="191">
        <v>1443771.18</v>
      </c>
      <c r="BA526" s="191">
        <v>1520102.32</v>
      </c>
      <c r="BB526" s="191">
        <v>6050704.7699999996</v>
      </c>
      <c r="BC526" s="191">
        <v>1419540.76</v>
      </c>
      <c r="BD526" s="191">
        <v>13634586.02</v>
      </c>
      <c r="BE526" s="191">
        <v>3577783.11</v>
      </c>
      <c r="BF526" s="191">
        <v>1439867.26</v>
      </c>
      <c r="BG526" s="191">
        <v>1414752</v>
      </c>
      <c r="BH526" s="191">
        <v>6839947.7299999995</v>
      </c>
      <c r="BI526" s="191">
        <v>841435.15</v>
      </c>
      <c r="BJ526" s="191">
        <v>629697.89</v>
      </c>
      <c r="BK526" s="191">
        <v>1069079.1800000002</v>
      </c>
      <c r="BL526" s="191">
        <v>997009.04</v>
      </c>
      <c r="BM526" s="191">
        <v>11387244.59</v>
      </c>
      <c r="BN526" s="191">
        <v>2392386.4299999997</v>
      </c>
      <c r="BO526" s="191">
        <v>1562622.66</v>
      </c>
      <c r="BP526" s="191">
        <v>2573354.9799999995</v>
      </c>
      <c r="BQ526" s="191">
        <v>1787430.2200000002</v>
      </c>
      <c r="BR526" s="191">
        <v>1333928.02</v>
      </c>
      <c r="BS526" s="191">
        <v>35523769.780000001</v>
      </c>
      <c r="BT526" s="191">
        <v>1803623.02</v>
      </c>
      <c r="BU526" s="191">
        <v>2060069.58</v>
      </c>
      <c r="BV526" s="191">
        <v>8115961.3899999997</v>
      </c>
      <c r="BW526" s="191">
        <v>598149.19999999995</v>
      </c>
      <c r="BX526" s="191">
        <v>1465945.51</v>
      </c>
      <c r="BY526" s="191">
        <v>3607567.8899999997</v>
      </c>
      <c r="BZ526" s="191">
        <v>1163194.07</v>
      </c>
      <c r="CA526" s="191">
        <v>1225280.08</v>
      </c>
      <c r="CB526" s="191">
        <v>1560246.9700000002</v>
      </c>
      <c r="CC526" s="191">
        <v>1563977.13</v>
      </c>
      <c r="CD526" s="191">
        <v>2832286.2199999997</v>
      </c>
      <c r="CE526" s="191">
        <v>1806307.72</v>
      </c>
      <c r="CF526" s="191">
        <v>3171109.33</v>
      </c>
      <c r="CG526" s="191">
        <v>1048059.81</v>
      </c>
      <c r="CH526" s="191">
        <v>1007625.3</v>
      </c>
      <c r="CI526" s="191">
        <v>1000698.24</v>
      </c>
      <c r="CJ526" s="191">
        <v>1122203.26</v>
      </c>
      <c r="CK526" s="191">
        <v>3755606.1700000004</v>
      </c>
      <c r="CL526" s="191">
        <v>769441.15999999992</v>
      </c>
      <c r="CM526" s="191">
        <v>778549.08000000007</v>
      </c>
    </row>
    <row r="527" spans="1:91" s="197" customFormat="1" ht="25.95" hidden="1" customHeight="1">
      <c r="A527" s="401"/>
      <c r="C527" s="198" t="s">
        <v>1323</v>
      </c>
      <c r="D527" s="196">
        <v>267050782.38</v>
      </c>
      <c r="E527" s="196">
        <v>31985762.870000001</v>
      </c>
      <c r="F527" s="196">
        <v>31496162.219999999</v>
      </c>
      <c r="G527" s="196">
        <v>28332354.940000001</v>
      </c>
      <c r="H527" s="196">
        <v>24690087.189999998</v>
      </c>
      <c r="I527" s="196">
        <v>32363254.819999997</v>
      </c>
      <c r="J527" s="196">
        <v>43296939.949999996</v>
      </c>
      <c r="K527" s="196">
        <v>63559665.989999995</v>
      </c>
      <c r="L527" s="196">
        <v>34564716.890000001</v>
      </c>
      <c r="M527" s="196">
        <v>45598383</v>
      </c>
      <c r="N527" s="196">
        <v>89714267.460000008</v>
      </c>
      <c r="O527" s="196">
        <v>14929081.68</v>
      </c>
      <c r="P527" s="196">
        <v>199166400.41999999</v>
      </c>
      <c r="Q527" s="196">
        <v>37532302.519999996</v>
      </c>
      <c r="R527" s="196">
        <v>57144812.890000001</v>
      </c>
      <c r="S527" s="196">
        <v>64154896.129999995</v>
      </c>
      <c r="T527" s="196">
        <v>38393928.560000002</v>
      </c>
      <c r="U527" s="196">
        <v>37230822.810000002</v>
      </c>
      <c r="V527" s="196">
        <v>34857682.979999997</v>
      </c>
      <c r="W527" s="196">
        <v>22512168.41</v>
      </c>
      <c r="X527" s="196">
        <v>303532450.10999995</v>
      </c>
      <c r="Y527" s="196">
        <v>28337001.370000001</v>
      </c>
      <c r="Z527" s="196">
        <v>53689814.920000002</v>
      </c>
      <c r="AA527" s="196">
        <v>40419665.359999999</v>
      </c>
      <c r="AB527" s="196">
        <v>22877415.140000001</v>
      </c>
      <c r="AC527" s="196">
        <v>23563423.75</v>
      </c>
      <c r="AD527" s="196">
        <v>28599277.700000003</v>
      </c>
      <c r="AE527" s="196">
        <v>88125497.890000001</v>
      </c>
      <c r="AF527" s="196">
        <v>24925188.109999999</v>
      </c>
      <c r="AG527" s="196">
        <v>31696491.740000002</v>
      </c>
      <c r="AH527" s="196">
        <v>39902644.730000004</v>
      </c>
      <c r="AI527" s="196">
        <v>55533381.709999993</v>
      </c>
      <c r="AJ527" s="196">
        <v>30891874.870000001</v>
      </c>
      <c r="AK527" s="196">
        <v>24662384.459999997</v>
      </c>
      <c r="AL527" s="196">
        <v>595966783.15999997</v>
      </c>
      <c r="AM527" s="196">
        <v>36922208.359999999</v>
      </c>
      <c r="AN527" s="196">
        <v>29368591.129999999</v>
      </c>
      <c r="AO527" s="196">
        <v>64015186.010000005</v>
      </c>
      <c r="AP527" s="196">
        <v>67877323.049999997</v>
      </c>
      <c r="AQ527" s="196">
        <v>37861521.339999996</v>
      </c>
      <c r="AR527" s="196">
        <v>19611418.09</v>
      </c>
      <c r="AS527" s="196">
        <v>145714446.98999998</v>
      </c>
      <c r="AT527" s="196">
        <v>35670222.859999999</v>
      </c>
      <c r="AU527" s="196">
        <v>69388527.109999999</v>
      </c>
      <c r="AV527" s="196">
        <v>55557382.460000008</v>
      </c>
      <c r="AW527" s="196">
        <v>33869109.030000001</v>
      </c>
      <c r="AX527" s="196">
        <v>25665121.819999997</v>
      </c>
      <c r="AY527" s="196">
        <v>32620003.059999999</v>
      </c>
      <c r="AZ527" s="196">
        <v>33276002.050000001</v>
      </c>
      <c r="BA527" s="196">
        <v>32486105.949999999</v>
      </c>
      <c r="BB527" s="196">
        <v>148086602.28999999</v>
      </c>
      <c r="BC527" s="196">
        <v>33487100.110000003</v>
      </c>
      <c r="BD527" s="196">
        <v>287089120.28999996</v>
      </c>
      <c r="BE527" s="196">
        <v>84416223.929999992</v>
      </c>
      <c r="BF527" s="196">
        <v>30111975.760000002</v>
      </c>
      <c r="BG527" s="196">
        <v>39539697.07</v>
      </c>
      <c r="BH527" s="196">
        <v>197579676.48999998</v>
      </c>
      <c r="BI527" s="196">
        <v>25383256.669999998</v>
      </c>
      <c r="BJ527" s="196">
        <v>22004255.16</v>
      </c>
      <c r="BK527" s="196">
        <v>32895337.960000001</v>
      </c>
      <c r="BL527" s="196">
        <v>26751230.969999999</v>
      </c>
      <c r="BM527" s="196">
        <v>213523507.53999999</v>
      </c>
      <c r="BN527" s="196">
        <v>53397559.68</v>
      </c>
      <c r="BO527" s="196">
        <v>37205964.659999996</v>
      </c>
      <c r="BP527" s="196">
        <v>65371862.019999996</v>
      </c>
      <c r="BQ527" s="196">
        <v>45932910.369999997</v>
      </c>
      <c r="BR527" s="196">
        <v>37241587.130000003</v>
      </c>
      <c r="BS527" s="196">
        <v>934626594.39999998</v>
      </c>
      <c r="BT527" s="196">
        <v>44755169.420000009</v>
      </c>
      <c r="BU527" s="196">
        <v>44859507.030000001</v>
      </c>
      <c r="BV527" s="196">
        <v>177987151.48999998</v>
      </c>
      <c r="BW527" s="196">
        <v>12449149.199999999</v>
      </c>
      <c r="BX527" s="196">
        <v>34179926.259999998</v>
      </c>
      <c r="BY527" s="196">
        <v>100469953.63000001</v>
      </c>
      <c r="BZ527" s="196">
        <v>26300333.539999999</v>
      </c>
      <c r="CA527" s="196">
        <v>29834688.079999998</v>
      </c>
      <c r="CB527" s="196">
        <v>32266337.629999999</v>
      </c>
      <c r="CC527" s="196">
        <v>45541662.000000007</v>
      </c>
      <c r="CD527" s="196">
        <v>90717176.25</v>
      </c>
      <c r="CE527" s="196">
        <v>50238842.519999996</v>
      </c>
      <c r="CF527" s="196">
        <v>78892539.709999993</v>
      </c>
      <c r="CG527" s="196">
        <v>30258691.709999997</v>
      </c>
      <c r="CH527" s="196">
        <v>25892851.550000001</v>
      </c>
      <c r="CI527" s="196">
        <v>32480843.93</v>
      </c>
      <c r="CJ527" s="196">
        <v>24008963.930000003</v>
      </c>
      <c r="CK527" s="196">
        <v>112179442.84</v>
      </c>
      <c r="CL527" s="196">
        <v>24474770.300000001</v>
      </c>
      <c r="CM527" s="196">
        <v>20690315.949999996</v>
      </c>
    </row>
    <row r="528" spans="1:91" s="117" customFormat="1" ht="25.95" hidden="1" customHeight="1">
      <c r="A528" s="401"/>
      <c r="B528" s="117">
        <v>24</v>
      </c>
      <c r="C528" s="194" t="s">
        <v>700</v>
      </c>
      <c r="D528" s="191">
        <v>4688956.5</v>
      </c>
      <c r="E528" s="191">
        <v>565460</v>
      </c>
      <c r="F528" s="191">
        <v>551124.97</v>
      </c>
      <c r="G528" s="191">
        <v>335529</v>
      </c>
      <c r="H528" s="191">
        <v>233902.5</v>
      </c>
      <c r="I528" s="191">
        <v>526638.03</v>
      </c>
      <c r="J528" s="191">
        <v>1038850.08</v>
      </c>
      <c r="K528" s="191">
        <v>1121644.17</v>
      </c>
      <c r="L528" s="191">
        <v>677463</v>
      </c>
      <c r="M528" s="191">
        <v>1426095.3</v>
      </c>
      <c r="N528" s="191">
        <v>2423442.1</v>
      </c>
      <c r="O528" s="191">
        <v>275609</v>
      </c>
      <c r="P528" s="191">
        <v>3136019.46</v>
      </c>
      <c r="Q528" s="191">
        <v>248947.5</v>
      </c>
      <c r="R528" s="191">
        <v>831547.52</v>
      </c>
      <c r="S528" s="191">
        <v>630145.29</v>
      </c>
      <c r="T528" s="191">
        <v>346648.23000000004</v>
      </c>
      <c r="U528" s="191">
        <v>446231.4</v>
      </c>
      <c r="V528" s="191">
        <v>560897</v>
      </c>
      <c r="W528" s="191">
        <v>165785.62</v>
      </c>
      <c r="X528" s="191">
        <v>6783624.04</v>
      </c>
      <c r="Y528" s="191">
        <v>1106673</v>
      </c>
      <c r="Z528" s="191">
        <v>604152.80000000005</v>
      </c>
      <c r="AA528" s="191">
        <v>773753.51</v>
      </c>
      <c r="AB528" s="191">
        <v>416030.75</v>
      </c>
      <c r="AC528" s="191">
        <v>454140</v>
      </c>
      <c r="AD528" s="191">
        <v>244352.66999999998</v>
      </c>
      <c r="AE528" s="191">
        <v>1166417.8899999999</v>
      </c>
      <c r="AF528" s="191">
        <v>348882.89</v>
      </c>
      <c r="AG528" s="191">
        <v>489127.8</v>
      </c>
      <c r="AH528" s="191">
        <v>340997.63</v>
      </c>
      <c r="AI528" s="191">
        <v>536946.79</v>
      </c>
      <c r="AJ528" s="191">
        <v>380946.29</v>
      </c>
      <c r="AK528" s="191">
        <v>303484.38</v>
      </c>
      <c r="AL528" s="191">
        <v>8646364.5100000016</v>
      </c>
      <c r="AM528" s="191">
        <v>604424.12</v>
      </c>
      <c r="AN528" s="191">
        <v>619522</v>
      </c>
      <c r="AO528" s="191">
        <v>1003719.41</v>
      </c>
      <c r="AP528" s="191">
        <v>1666665.93</v>
      </c>
      <c r="AQ528" s="191">
        <v>463525.18</v>
      </c>
      <c r="AR528" s="191">
        <v>137040.26</v>
      </c>
      <c r="AS528" s="191">
        <v>2148993.52</v>
      </c>
      <c r="AT528" s="191">
        <v>879690</v>
      </c>
      <c r="AU528" s="191">
        <v>1119156.4700000002</v>
      </c>
      <c r="AV528" s="191">
        <v>1069071</v>
      </c>
      <c r="AW528" s="191">
        <v>323538</v>
      </c>
      <c r="AX528" s="191">
        <v>485185.16</v>
      </c>
      <c r="AY528" s="191">
        <v>477260.83</v>
      </c>
      <c r="AZ528" s="191">
        <v>661577.62</v>
      </c>
      <c r="BA528" s="191">
        <v>658588.73</v>
      </c>
      <c r="BB528" s="191">
        <v>3111925.98</v>
      </c>
      <c r="BC528" s="191">
        <v>545152.59000000008</v>
      </c>
      <c r="BD528" s="191">
        <v>10837784.1</v>
      </c>
      <c r="BE528" s="191">
        <v>1899884.02</v>
      </c>
      <c r="BF528" s="191">
        <v>332566.42</v>
      </c>
      <c r="BG528" s="191">
        <v>408129.41</v>
      </c>
      <c r="BH528" s="191">
        <v>1946428.37</v>
      </c>
      <c r="BI528" s="191">
        <v>471965.03</v>
      </c>
      <c r="BJ528" s="191">
        <v>260237.58</v>
      </c>
      <c r="BK528" s="191">
        <v>291473</v>
      </c>
      <c r="BL528" s="191">
        <v>826541.8</v>
      </c>
      <c r="BM528" s="191">
        <v>2610687.58</v>
      </c>
      <c r="BN528" s="191">
        <v>585163</v>
      </c>
      <c r="BO528" s="191">
        <v>704101.42</v>
      </c>
      <c r="BP528" s="191">
        <v>809902.38</v>
      </c>
      <c r="BQ528" s="191">
        <v>626755.34</v>
      </c>
      <c r="BR528" s="191">
        <v>1043816.01</v>
      </c>
      <c r="BS528" s="191">
        <v>16836311.719999999</v>
      </c>
      <c r="BT528" s="191">
        <v>406022.74</v>
      </c>
      <c r="BU528" s="191">
        <v>456733.96</v>
      </c>
      <c r="BV528" s="191">
        <v>4498431.9000000004</v>
      </c>
      <c r="BW528" s="191">
        <v>199063.97</v>
      </c>
      <c r="BX528" s="191">
        <v>360588.4</v>
      </c>
      <c r="BY528" s="191">
        <v>1024046.03</v>
      </c>
      <c r="BZ528" s="191">
        <v>472514</v>
      </c>
      <c r="CA528" s="191">
        <v>488614.93</v>
      </c>
      <c r="CB528" s="191">
        <v>571521.67000000004</v>
      </c>
      <c r="CC528" s="191">
        <v>162839</v>
      </c>
      <c r="CD528" s="191">
        <v>878470.56</v>
      </c>
      <c r="CE528" s="191">
        <v>853689.63</v>
      </c>
      <c r="CF528" s="191">
        <v>753097.17</v>
      </c>
      <c r="CG528" s="191">
        <v>286670</v>
      </c>
      <c r="CH528" s="191">
        <v>224300</v>
      </c>
      <c r="CI528" s="191">
        <v>458554.09</v>
      </c>
      <c r="CJ528" s="191">
        <v>281223.65000000002</v>
      </c>
      <c r="CK528" s="191">
        <v>2309095.17</v>
      </c>
      <c r="CL528" s="191">
        <v>299644.88</v>
      </c>
      <c r="CM528" s="191">
        <v>390719</v>
      </c>
    </row>
    <row r="529" spans="1:91" s="117" customFormat="1" ht="25.95" hidden="1" customHeight="1">
      <c r="A529" s="401"/>
      <c r="B529" s="117">
        <v>25</v>
      </c>
      <c r="C529" s="195" t="s">
        <v>701</v>
      </c>
      <c r="D529" s="191">
        <v>164746242.72999999</v>
      </c>
      <c r="E529" s="191">
        <v>12499680.76</v>
      </c>
      <c r="F529" s="191">
        <v>8878377.0199999996</v>
      </c>
      <c r="G529" s="191">
        <v>11015951.300000001</v>
      </c>
      <c r="H529" s="191">
        <v>6681233</v>
      </c>
      <c r="I529" s="191">
        <v>15936609.92</v>
      </c>
      <c r="J529" s="191">
        <v>15132355.800000001</v>
      </c>
      <c r="K529" s="191">
        <v>31942571.16</v>
      </c>
      <c r="L529" s="191">
        <v>11779323.59</v>
      </c>
      <c r="M529" s="191">
        <v>13647175.869999999</v>
      </c>
      <c r="N529" s="191">
        <v>39393333.18</v>
      </c>
      <c r="O529" s="191">
        <v>5059272.5999999996</v>
      </c>
      <c r="P529" s="191">
        <v>107075860.63</v>
      </c>
      <c r="Q529" s="191">
        <v>14274408.050000001</v>
      </c>
      <c r="R529" s="191">
        <v>15640768.26</v>
      </c>
      <c r="S529" s="191">
        <v>34959148.850000001</v>
      </c>
      <c r="T529" s="191">
        <v>11581573.720000001</v>
      </c>
      <c r="U529" s="191">
        <v>15129729.26</v>
      </c>
      <c r="V529" s="191">
        <v>10211090.27</v>
      </c>
      <c r="W529" s="191">
        <v>4535872.3499999996</v>
      </c>
      <c r="X529" s="191">
        <v>193775162.08000001</v>
      </c>
      <c r="Y529" s="191">
        <v>8451724.7200000007</v>
      </c>
      <c r="Z529" s="191">
        <v>18711172.420000002</v>
      </c>
      <c r="AA529" s="191">
        <v>10800867.68</v>
      </c>
      <c r="AB529" s="191">
        <v>4469298.96</v>
      </c>
      <c r="AC529" s="191">
        <v>6562658.6100000003</v>
      </c>
      <c r="AD529" s="191">
        <v>10121696.26</v>
      </c>
      <c r="AE529" s="191">
        <v>33812267.909999996</v>
      </c>
      <c r="AF529" s="191">
        <v>7337692.71</v>
      </c>
      <c r="AG529" s="191">
        <v>6810198.9400000004</v>
      </c>
      <c r="AH529" s="191">
        <v>12322248.41</v>
      </c>
      <c r="AI529" s="191">
        <v>26777100.809999999</v>
      </c>
      <c r="AJ529" s="191">
        <v>10568003.529999999</v>
      </c>
      <c r="AK529" s="191">
        <v>6799549.2400000002</v>
      </c>
      <c r="AL529" s="191">
        <v>607067169.95000005</v>
      </c>
      <c r="AM529" s="191">
        <v>10540321.43</v>
      </c>
      <c r="AN529" s="191">
        <v>6054749.21</v>
      </c>
      <c r="AO529" s="191">
        <v>28608633.149999999</v>
      </c>
      <c r="AP529" s="191">
        <v>20006112.02</v>
      </c>
      <c r="AQ529" s="191">
        <v>12257704.76</v>
      </c>
      <c r="AR529" s="191">
        <v>3357393.69</v>
      </c>
      <c r="AS529" s="191">
        <v>102669279.79000001</v>
      </c>
      <c r="AT529" s="191">
        <v>11077624.16</v>
      </c>
      <c r="AU529" s="191">
        <v>22441642.140000001</v>
      </c>
      <c r="AV529" s="191">
        <v>22657979.640000001</v>
      </c>
      <c r="AW529" s="191">
        <v>7429460.3799999999</v>
      </c>
      <c r="AX529" s="191">
        <v>4689014.55</v>
      </c>
      <c r="AY529" s="191">
        <v>11017955.98</v>
      </c>
      <c r="AZ529" s="191">
        <v>12545133.83</v>
      </c>
      <c r="BA529" s="191">
        <v>7438725.5199999996</v>
      </c>
      <c r="BB529" s="191">
        <v>127586563.09</v>
      </c>
      <c r="BC529" s="191">
        <v>8421306.0199999996</v>
      </c>
      <c r="BD529" s="191">
        <v>256569933.16</v>
      </c>
      <c r="BE529" s="191">
        <v>36568865.189999998</v>
      </c>
      <c r="BF529" s="191">
        <v>7765675.3700000001</v>
      </c>
      <c r="BG529" s="191">
        <v>9222592.0099999998</v>
      </c>
      <c r="BH529" s="191">
        <v>106189596.58</v>
      </c>
      <c r="BI529" s="191">
        <v>6021631.2300000004</v>
      </c>
      <c r="BJ529" s="191">
        <v>3706346.09</v>
      </c>
      <c r="BK529" s="191">
        <v>10810936.01</v>
      </c>
      <c r="BL529" s="191">
        <v>9768695</v>
      </c>
      <c r="BM529" s="191">
        <v>119598317.20999999</v>
      </c>
      <c r="BN529" s="191">
        <v>24609396.93</v>
      </c>
      <c r="BO529" s="191">
        <v>17989086.5</v>
      </c>
      <c r="BP529" s="191">
        <v>30822532.640000001</v>
      </c>
      <c r="BQ529" s="191">
        <v>17721465.899999999</v>
      </c>
      <c r="BR529" s="191">
        <v>11341262.810000001</v>
      </c>
      <c r="BS529" s="191">
        <v>1034862586.5700001</v>
      </c>
      <c r="BT529" s="191">
        <v>15795823.01</v>
      </c>
      <c r="BU529" s="191">
        <v>13296792.609999999</v>
      </c>
      <c r="BV529" s="191">
        <v>102554674.98</v>
      </c>
      <c r="BW529" s="191">
        <v>4220197.6900000004</v>
      </c>
      <c r="BX529" s="191">
        <v>13172527.779999999</v>
      </c>
      <c r="BY529" s="191">
        <v>46645453.93</v>
      </c>
      <c r="BZ529" s="191">
        <v>7469839.6200000001</v>
      </c>
      <c r="CA529" s="191">
        <v>6309197.0199999996</v>
      </c>
      <c r="CB529" s="191">
        <v>12155749.460000001</v>
      </c>
      <c r="CC529" s="191">
        <v>18872232.949999999</v>
      </c>
      <c r="CD529" s="191">
        <v>39821197.020000003</v>
      </c>
      <c r="CE529" s="191">
        <v>16821209.23</v>
      </c>
      <c r="CF529" s="191">
        <v>39226130.75</v>
      </c>
      <c r="CG529" s="191">
        <v>6995204.2300000004</v>
      </c>
      <c r="CH529" s="191">
        <v>6141742.5499999998</v>
      </c>
      <c r="CI529" s="191">
        <v>7718604.3399999999</v>
      </c>
      <c r="CJ529" s="191">
        <v>6228477.4699999997</v>
      </c>
      <c r="CK529" s="191">
        <v>51807443.460000001</v>
      </c>
      <c r="CL529" s="191">
        <v>5811542.9800000004</v>
      </c>
      <c r="CM529" s="191">
        <v>5350486.75</v>
      </c>
    </row>
    <row r="530" spans="1:91" s="197" customFormat="1" ht="25.95" hidden="1" customHeight="1">
      <c r="A530" s="401"/>
      <c r="C530" s="198" t="s">
        <v>702</v>
      </c>
      <c r="D530" s="196"/>
      <c r="E530" s="196"/>
      <c r="F530" s="196"/>
      <c r="G530" s="196"/>
      <c r="H530" s="196"/>
      <c r="I530" s="196"/>
      <c r="J530" s="196"/>
      <c r="K530" s="196"/>
      <c r="L530" s="196"/>
      <c r="M530" s="196"/>
      <c r="N530" s="196"/>
      <c r="O530" s="196"/>
      <c r="P530" s="196"/>
      <c r="Q530" s="196"/>
      <c r="R530" s="196"/>
      <c r="S530" s="196"/>
      <c r="T530" s="196"/>
      <c r="U530" s="196"/>
      <c r="V530" s="196"/>
      <c r="W530" s="196"/>
      <c r="X530" s="196"/>
      <c r="Y530" s="196"/>
      <c r="Z530" s="196"/>
      <c r="AA530" s="196"/>
      <c r="AB530" s="196"/>
      <c r="AC530" s="196"/>
      <c r="AD530" s="196"/>
      <c r="AE530" s="196"/>
      <c r="AF530" s="196"/>
      <c r="AG530" s="196"/>
      <c r="AH530" s="196"/>
      <c r="AI530" s="196"/>
      <c r="AJ530" s="196"/>
      <c r="AK530" s="196"/>
      <c r="AL530" s="196"/>
      <c r="AM530" s="196"/>
      <c r="AN530" s="196"/>
      <c r="AO530" s="196"/>
      <c r="AP530" s="196"/>
      <c r="AQ530" s="196"/>
      <c r="AR530" s="196"/>
      <c r="AS530" s="196"/>
      <c r="AT530" s="196"/>
      <c r="AU530" s="196"/>
      <c r="AV530" s="196"/>
      <c r="AW530" s="196"/>
      <c r="AX530" s="196"/>
      <c r="AY530" s="196"/>
      <c r="AZ530" s="196"/>
      <c r="BA530" s="196"/>
      <c r="BB530" s="196"/>
      <c r="BC530" s="196"/>
      <c r="BD530" s="196"/>
      <c r="BE530" s="196"/>
      <c r="BF530" s="196"/>
      <c r="BG530" s="196"/>
      <c r="BH530" s="196"/>
      <c r="BI530" s="196"/>
      <c r="BJ530" s="196"/>
      <c r="BK530" s="196"/>
      <c r="BL530" s="196"/>
      <c r="BM530" s="196"/>
      <c r="BN530" s="196"/>
      <c r="BO530" s="196"/>
      <c r="BP530" s="196"/>
      <c r="BQ530" s="196"/>
      <c r="BR530" s="196"/>
      <c r="BS530" s="196"/>
      <c r="BT530" s="196"/>
      <c r="BU530" s="196"/>
      <c r="BV530" s="196"/>
      <c r="BW530" s="196"/>
      <c r="BX530" s="196"/>
      <c r="BY530" s="196"/>
      <c r="BZ530" s="196"/>
      <c r="CA530" s="196"/>
      <c r="CB530" s="196"/>
      <c r="CC530" s="196"/>
      <c r="CD530" s="196"/>
      <c r="CE530" s="196"/>
      <c r="CF530" s="196"/>
      <c r="CG530" s="196"/>
      <c r="CH530" s="196"/>
      <c r="CI530" s="196"/>
      <c r="CJ530" s="196"/>
      <c r="CK530" s="196"/>
      <c r="CL530" s="196"/>
      <c r="CM530" s="196"/>
    </row>
    <row r="531" spans="1:91" s="117" customFormat="1" ht="25.95" hidden="1" customHeight="1">
      <c r="A531" s="401"/>
      <c r="B531" s="117">
        <v>26</v>
      </c>
      <c r="C531" s="195" t="s">
        <v>703</v>
      </c>
      <c r="D531" s="191">
        <v>103946190.71000001</v>
      </c>
      <c r="E531" s="191">
        <v>6813067.1700000009</v>
      </c>
      <c r="F531" s="191">
        <v>3780917.32</v>
      </c>
      <c r="G531" s="191">
        <v>2361697.14</v>
      </c>
      <c r="H531" s="191">
        <v>3646198.56</v>
      </c>
      <c r="I531" s="191">
        <v>9647575.6799999997</v>
      </c>
      <c r="J531" s="191">
        <v>4756857.4400000004</v>
      </c>
      <c r="K531" s="191">
        <v>10669516.549999999</v>
      </c>
      <c r="L531" s="191">
        <v>3905767.0900000003</v>
      </c>
      <c r="M531" s="191">
        <v>3153022.81</v>
      </c>
      <c r="N531" s="191">
        <v>25229501.040000003</v>
      </c>
      <c r="O531" s="191">
        <v>1359381.84</v>
      </c>
      <c r="P531" s="191">
        <v>78046378.060000002</v>
      </c>
      <c r="Q531" s="191">
        <v>7112298.4800000004</v>
      </c>
      <c r="R531" s="191">
        <v>8532309.370000001</v>
      </c>
      <c r="S531" s="191">
        <v>13309934.25</v>
      </c>
      <c r="T531" s="191">
        <v>3786196.72</v>
      </c>
      <c r="U531" s="191">
        <v>6473812.8699999992</v>
      </c>
      <c r="V531" s="191">
        <v>3730816.86</v>
      </c>
      <c r="W531" s="191">
        <v>1576574.16</v>
      </c>
      <c r="X531" s="191">
        <v>148173372.14000002</v>
      </c>
      <c r="Y531" s="191">
        <v>3597563.6500000004</v>
      </c>
      <c r="Z531" s="191">
        <v>9189067.6899999995</v>
      </c>
      <c r="AA531" s="191">
        <v>7085469.1399999997</v>
      </c>
      <c r="AB531" s="191">
        <v>1591555.5999999999</v>
      </c>
      <c r="AC531" s="191">
        <v>2406683.85</v>
      </c>
      <c r="AD531" s="191">
        <v>4291137.21</v>
      </c>
      <c r="AE531" s="191">
        <v>18198949.34</v>
      </c>
      <c r="AF531" s="191">
        <v>5428990.2200000007</v>
      </c>
      <c r="AG531" s="191">
        <v>4072794.4</v>
      </c>
      <c r="AH531" s="191">
        <v>4784684.0500000007</v>
      </c>
      <c r="AI531" s="191">
        <v>8457640.2999999989</v>
      </c>
      <c r="AJ531" s="191">
        <v>6826071.71</v>
      </c>
      <c r="AK531" s="191">
        <v>3016576.97</v>
      </c>
      <c r="AL531" s="191">
        <v>295983938.54000002</v>
      </c>
      <c r="AM531" s="191">
        <v>7077604.9099999992</v>
      </c>
      <c r="AN531" s="191">
        <v>3380183.9499999997</v>
      </c>
      <c r="AO531" s="191">
        <v>15520000.17</v>
      </c>
      <c r="AP531" s="191">
        <v>13102269.699999999</v>
      </c>
      <c r="AQ531" s="191">
        <v>3647572.44</v>
      </c>
      <c r="AR531" s="191">
        <v>1380580.38</v>
      </c>
      <c r="AS531" s="191">
        <v>61525065.880000003</v>
      </c>
      <c r="AT531" s="191">
        <v>4166193.32</v>
      </c>
      <c r="AU531" s="191">
        <v>10723311.890000001</v>
      </c>
      <c r="AV531" s="191">
        <v>13039367.359999999</v>
      </c>
      <c r="AW531" s="191">
        <v>4870046.3499999996</v>
      </c>
      <c r="AX531" s="191">
        <v>2830367.28</v>
      </c>
      <c r="AY531" s="191">
        <v>3773305.37</v>
      </c>
      <c r="AZ531" s="191">
        <v>6297202.4100000001</v>
      </c>
      <c r="BA531" s="191">
        <v>3763239.31</v>
      </c>
      <c r="BB531" s="191">
        <v>53238217.050000004</v>
      </c>
      <c r="BC531" s="191">
        <v>5639290.4399999995</v>
      </c>
      <c r="BD531" s="191">
        <v>149369175.5</v>
      </c>
      <c r="BE531" s="191">
        <v>10958023.93</v>
      </c>
      <c r="BF531" s="191">
        <v>3359403.6100000003</v>
      </c>
      <c r="BG531" s="191">
        <v>4215071.2699999996</v>
      </c>
      <c r="BH531" s="191">
        <v>87252616.069999993</v>
      </c>
      <c r="BI531" s="191">
        <v>3538807.72</v>
      </c>
      <c r="BJ531" s="191">
        <v>2172819.0499999998</v>
      </c>
      <c r="BK531" s="191">
        <v>5275698.18</v>
      </c>
      <c r="BL531" s="191">
        <v>4069626.84</v>
      </c>
      <c r="BM531" s="191">
        <v>79013356.629999995</v>
      </c>
      <c r="BN531" s="191">
        <v>9394915.7000000011</v>
      </c>
      <c r="BO531" s="191">
        <v>6185923.6800000006</v>
      </c>
      <c r="BP531" s="191">
        <v>17264906.330000002</v>
      </c>
      <c r="BQ531" s="191">
        <v>7386452.3599999994</v>
      </c>
      <c r="BR531" s="191">
        <v>4890486.5900000008</v>
      </c>
      <c r="BS531" s="191">
        <v>653228013.7299999</v>
      </c>
      <c r="BT531" s="191">
        <v>6176784.4000000004</v>
      </c>
      <c r="BU531" s="191">
        <v>6445513.8299999991</v>
      </c>
      <c r="BV531" s="191">
        <v>52226839.440000005</v>
      </c>
      <c r="BW531" s="191">
        <v>673652.1399999999</v>
      </c>
      <c r="BX531" s="191">
        <v>4509727.0100000007</v>
      </c>
      <c r="BY531" s="191">
        <v>22660534.329999998</v>
      </c>
      <c r="BZ531" s="191">
        <v>3376593.21</v>
      </c>
      <c r="CA531" s="191">
        <v>3483010.6399999997</v>
      </c>
      <c r="CB531" s="191">
        <v>4488485.0999999996</v>
      </c>
      <c r="CC531" s="191">
        <v>7168958.4800000004</v>
      </c>
      <c r="CD531" s="191">
        <v>16814990.66</v>
      </c>
      <c r="CE531" s="191">
        <v>5277272.54</v>
      </c>
      <c r="CF531" s="191">
        <v>14942680.26</v>
      </c>
      <c r="CG531" s="191">
        <v>5099490.82</v>
      </c>
      <c r="CH531" s="191">
        <v>2468556.61</v>
      </c>
      <c r="CI531" s="191">
        <v>2440777.4299999997</v>
      </c>
      <c r="CJ531" s="191">
        <v>2589172.7699999996</v>
      </c>
      <c r="CK531" s="191">
        <v>28923907.84</v>
      </c>
      <c r="CL531" s="191">
        <v>2495461.63</v>
      </c>
      <c r="CM531" s="191">
        <v>2472874.52</v>
      </c>
    </row>
    <row r="532" spans="1:91" s="117" customFormat="1" ht="25.95" hidden="1" customHeight="1">
      <c r="A532" s="401"/>
      <c r="B532" s="117">
        <v>27</v>
      </c>
      <c r="C532" s="194" t="s">
        <v>704</v>
      </c>
      <c r="D532" s="191">
        <v>30113841.91</v>
      </c>
      <c r="E532" s="191">
        <v>2060832.84</v>
      </c>
      <c r="F532" s="191">
        <v>8093169.5</v>
      </c>
      <c r="G532" s="191">
        <v>6256412.5999999996</v>
      </c>
      <c r="H532" s="191">
        <v>2830687</v>
      </c>
      <c r="I532" s="191">
        <v>4781823.55</v>
      </c>
      <c r="J532" s="191">
        <v>5836336.0999999996</v>
      </c>
      <c r="K532" s="191">
        <v>9249737.25</v>
      </c>
      <c r="L532" s="191">
        <v>4179014.5</v>
      </c>
      <c r="M532" s="191">
        <v>9821516.1300000008</v>
      </c>
      <c r="N532" s="191">
        <v>16467549.75</v>
      </c>
      <c r="O532" s="191">
        <v>2816241</v>
      </c>
      <c r="P532" s="191">
        <v>28527396.739999998</v>
      </c>
      <c r="Q532" s="191">
        <v>5770960.04</v>
      </c>
      <c r="R532" s="191">
        <v>5715160.5</v>
      </c>
      <c r="S532" s="191">
        <v>3905441.15</v>
      </c>
      <c r="T532" s="191">
        <v>5157061.41</v>
      </c>
      <c r="U532" s="191">
        <v>3238956.1</v>
      </c>
      <c r="V532" s="191">
        <v>4295548</v>
      </c>
      <c r="W532" s="191">
        <v>2163751.73</v>
      </c>
      <c r="X532" s="191">
        <v>13893830.15</v>
      </c>
      <c r="Y532" s="191">
        <v>3656221.25</v>
      </c>
      <c r="Z532" s="191">
        <v>7477504.9400000004</v>
      </c>
      <c r="AA532" s="191">
        <v>5643813.5</v>
      </c>
      <c r="AB532" s="191">
        <v>2719814.7</v>
      </c>
      <c r="AC532" s="191">
        <v>2338099.2599999998</v>
      </c>
      <c r="AD532" s="191">
        <v>5852418.4400000004</v>
      </c>
      <c r="AE532" s="191">
        <v>21241595.699999999</v>
      </c>
      <c r="AF532" s="191">
        <v>3294643</v>
      </c>
      <c r="AG532" s="191">
        <v>4450665.83</v>
      </c>
      <c r="AH532" s="191">
        <v>8312522</v>
      </c>
      <c r="AI532" s="191">
        <v>4317651.28</v>
      </c>
      <c r="AJ532" s="191">
        <v>4456890</v>
      </c>
      <c r="AK532" s="191">
        <v>3901641.03</v>
      </c>
      <c r="AL532" s="191">
        <v>45501236.490000002</v>
      </c>
      <c r="AM532" s="191">
        <v>4096635.47</v>
      </c>
      <c r="AN532" s="191">
        <v>3399760.33</v>
      </c>
      <c r="AO532" s="191">
        <v>7718243.3499999996</v>
      </c>
      <c r="AP532" s="191">
        <v>8919988.6400000006</v>
      </c>
      <c r="AQ532" s="191">
        <v>4244879.6500000004</v>
      </c>
      <c r="AR532" s="191">
        <v>1861293.7</v>
      </c>
      <c r="AS532" s="191">
        <v>35997299.340000004</v>
      </c>
      <c r="AT532" s="191">
        <v>6053734.9800000004</v>
      </c>
      <c r="AU532" s="191">
        <v>8077748.5</v>
      </c>
      <c r="AV532" s="191">
        <v>8482115</v>
      </c>
      <c r="AW532" s="191">
        <v>5164545</v>
      </c>
      <c r="AX532" s="191">
        <v>2721018.11</v>
      </c>
      <c r="AY532" s="191">
        <v>4689192.53</v>
      </c>
      <c r="AZ532" s="191">
        <v>4432515.2</v>
      </c>
      <c r="BA532" s="191">
        <v>3573703.75</v>
      </c>
      <c r="BB532" s="191">
        <v>13799988.84</v>
      </c>
      <c r="BC532" s="191">
        <v>4367480.68</v>
      </c>
      <c r="BD532" s="191">
        <v>12616065.699999999</v>
      </c>
      <c r="BE532" s="191">
        <v>12077576.609999999</v>
      </c>
      <c r="BF532" s="191">
        <v>4309173.25</v>
      </c>
      <c r="BG532" s="191">
        <v>5881149.2999999998</v>
      </c>
      <c r="BH532" s="191">
        <v>22705962.829999998</v>
      </c>
      <c r="BI532" s="191">
        <v>3812067.25</v>
      </c>
      <c r="BJ532" s="191">
        <v>2331989.66</v>
      </c>
      <c r="BK532" s="191">
        <v>3732377.76</v>
      </c>
      <c r="BL532" s="191">
        <v>3704004.85</v>
      </c>
      <c r="BM532" s="191">
        <v>11789491.609999999</v>
      </c>
      <c r="BN532" s="191">
        <v>5648539.8899999997</v>
      </c>
      <c r="BO532" s="191">
        <v>5676909.5499999998</v>
      </c>
      <c r="BP532" s="191">
        <v>11762876.800000001</v>
      </c>
      <c r="BQ532" s="191">
        <v>6722455.8200000003</v>
      </c>
      <c r="BR532" s="191">
        <v>7873264.6699999999</v>
      </c>
      <c r="BS532" s="191">
        <v>24791901.920000002</v>
      </c>
      <c r="BT532" s="191">
        <v>5620738.25</v>
      </c>
      <c r="BU532" s="191">
        <v>4992318.2</v>
      </c>
      <c r="BV532" s="191">
        <v>22523493.41</v>
      </c>
      <c r="BW532" s="191">
        <v>27998</v>
      </c>
      <c r="BX532" s="191">
        <v>5179440.04</v>
      </c>
      <c r="BY532" s="191">
        <v>15876611.699999999</v>
      </c>
      <c r="BZ532" s="191">
        <v>3472314.55</v>
      </c>
      <c r="CA532" s="191">
        <v>5182819</v>
      </c>
      <c r="CB532" s="191">
        <v>4828751.38</v>
      </c>
      <c r="CC532" s="191">
        <v>7761892</v>
      </c>
      <c r="CD532" s="191">
        <v>10919388.699999999</v>
      </c>
      <c r="CE532" s="191">
        <v>7203130.0899999999</v>
      </c>
      <c r="CF532" s="191">
        <v>10090365.949999999</v>
      </c>
      <c r="CG532" s="191">
        <v>1390566.3</v>
      </c>
      <c r="CH532" s="191">
        <v>3347255</v>
      </c>
      <c r="CI532" s="191">
        <v>3661759.5</v>
      </c>
      <c r="CJ532" s="191">
        <v>2908172.5</v>
      </c>
      <c r="CK532" s="191">
        <v>24183751.18</v>
      </c>
      <c r="CL532" s="191">
        <v>3146765.64</v>
      </c>
      <c r="CM532" s="191">
        <v>3574731.28</v>
      </c>
    </row>
    <row r="533" spans="1:91" s="197" customFormat="1" ht="25.95" hidden="1" customHeight="1">
      <c r="A533" s="401"/>
      <c r="C533" s="198" t="s">
        <v>705</v>
      </c>
      <c r="D533" s="196">
        <v>134060032.62</v>
      </c>
      <c r="E533" s="196">
        <v>8873900.0100000016</v>
      </c>
      <c r="F533" s="196">
        <v>11874086.82</v>
      </c>
      <c r="G533" s="196">
        <v>8618109.7400000002</v>
      </c>
      <c r="H533" s="196">
        <v>6476885.5600000005</v>
      </c>
      <c r="I533" s="196">
        <v>14429399.23</v>
      </c>
      <c r="J533" s="196">
        <v>10593193.539999999</v>
      </c>
      <c r="K533" s="196">
        <v>19919253.799999997</v>
      </c>
      <c r="L533" s="196">
        <v>8084781.5899999999</v>
      </c>
      <c r="M533" s="196">
        <v>12974538.940000001</v>
      </c>
      <c r="N533" s="196">
        <v>41697050.790000007</v>
      </c>
      <c r="O533" s="196">
        <v>4175622.84</v>
      </c>
      <c r="P533" s="196">
        <v>106573774.8</v>
      </c>
      <c r="Q533" s="196">
        <v>12883258.52</v>
      </c>
      <c r="R533" s="196">
        <v>14247469.870000001</v>
      </c>
      <c r="S533" s="196">
        <v>17215375.399999999</v>
      </c>
      <c r="T533" s="196">
        <v>8943258.1300000008</v>
      </c>
      <c r="U533" s="196">
        <v>9712768.9699999988</v>
      </c>
      <c r="V533" s="196">
        <v>8026364.8599999994</v>
      </c>
      <c r="W533" s="196">
        <v>3740325.8899999997</v>
      </c>
      <c r="X533" s="196">
        <v>162067202.29000002</v>
      </c>
      <c r="Y533" s="196">
        <v>7253784.9000000004</v>
      </c>
      <c r="Z533" s="196">
        <v>16666572.629999999</v>
      </c>
      <c r="AA533" s="196">
        <v>12729282.640000001</v>
      </c>
      <c r="AB533" s="196">
        <v>4311370.3</v>
      </c>
      <c r="AC533" s="196">
        <v>4744783.1099999994</v>
      </c>
      <c r="AD533" s="196">
        <v>10143555.65</v>
      </c>
      <c r="AE533" s="196">
        <v>39440545.039999999</v>
      </c>
      <c r="AF533" s="196">
        <v>8723633.2200000007</v>
      </c>
      <c r="AG533" s="196">
        <v>8523460.2300000004</v>
      </c>
      <c r="AH533" s="196">
        <v>13097206.050000001</v>
      </c>
      <c r="AI533" s="196">
        <v>12775291.579999998</v>
      </c>
      <c r="AJ533" s="196">
        <v>11282961.710000001</v>
      </c>
      <c r="AK533" s="196">
        <v>6918218</v>
      </c>
      <c r="AL533" s="196">
        <v>341485175.03000003</v>
      </c>
      <c r="AM533" s="196">
        <v>11174240.379999999</v>
      </c>
      <c r="AN533" s="196">
        <v>6779944.2799999993</v>
      </c>
      <c r="AO533" s="196">
        <v>23238243.52</v>
      </c>
      <c r="AP533" s="196">
        <v>22022258.34</v>
      </c>
      <c r="AQ533" s="196">
        <v>7892452.0899999999</v>
      </c>
      <c r="AR533" s="196">
        <v>3241874.08</v>
      </c>
      <c r="AS533" s="196">
        <v>97522365.219999999</v>
      </c>
      <c r="AT533" s="196">
        <v>10219928.300000001</v>
      </c>
      <c r="AU533" s="196">
        <v>18801060.390000001</v>
      </c>
      <c r="AV533" s="196">
        <v>21521482.359999999</v>
      </c>
      <c r="AW533" s="196">
        <v>10034591.35</v>
      </c>
      <c r="AX533" s="196">
        <v>5551385.3899999997</v>
      </c>
      <c r="AY533" s="196">
        <v>8462497.9000000004</v>
      </c>
      <c r="AZ533" s="196">
        <v>10729717.609999999</v>
      </c>
      <c r="BA533" s="196">
        <v>7336943.0600000005</v>
      </c>
      <c r="BB533" s="196">
        <v>67038205.890000001</v>
      </c>
      <c r="BC533" s="196">
        <v>10006771.119999999</v>
      </c>
      <c r="BD533" s="196">
        <v>161985241.19999999</v>
      </c>
      <c r="BE533" s="196">
        <v>23035600.539999999</v>
      </c>
      <c r="BF533" s="196">
        <v>7668576.8600000003</v>
      </c>
      <c r="BG533" s="196">
        <v>10096220.57</v>
      </c>
      <c r="BH533" s="196">
        <v>109958578.89999999</v>
      </c>
      <c r="BI533" s="196">
        <v>7350874.9700000007</v>
      </c>
      <c r="BJ533" s="196">
        <v>4504808.71</v>
      </c>
      <c r="BK533" s="196">
        <v>9008075.9399999995</v>
      </c>
      <c r="BL533" s="196">
        <v>7773631.6899999995</v>
      </c>
      <c r="BM533" s="196">
        <v>90802848.239999995</v>
      </c>
      <c r="BN533" s="196">
        <v>15043455.59</v>
      </c>
      <c r="BO533" s="196">
        <v>11862833.23</v>
      </c>
      <c r="BP533" s="196">
        <v>29027783.130000003</v>
      </c>
      <c r="BQ533" s="196">
        <v>14108908.18</v>
      </c>
      <c r="BR533" s="196">
        <v>12763751.260000002</v>
      </c>
      <c r="BS533" s="196">
        <v>678019915.64999986</v>
      </c>
      <c r="BT533" s="196">
        <v>11797522.65</v>
      </c>
      <c r="BU533" s="196">
        <v>11437832.029999999</v>
      </c>
      <c r="BV533" s="196">
        <v>74750332.850000009</v>
      </c>
      <c r="BW533" s="196">
        <v>701650.1399999999</v>
      </c>
      <c r="BX533" s="196">
        <v>9689167.0500000007</v>
      </c>
      <c r="BY533" s="196">
        <v>38537146.030000001</v>
      </c>
      <c r="BZ533" s="196">
        <v>6848907.7599999998</v>
      </c>
      <c r="CA533" s="196">
        <v>8665829.6400000006</v>
      </c>
      <c r="CB533" s="196">
        <v>9317236.4800000004</v>
      </c>
      <c r="CC533" s="196">
        <v>14930850.48</v>
      </c>
      <c r="CD533" s="196">
        <v>27734379.359999999</v>
      </c>
      <c r="CE533" s="196">
        <v>12480402.629999999</v>
      </c>
      <c r="CF533" s="196">
        <v>25033046.210000001</v>
      </c>
      <c r="CG533" s="196">
        <v>6490057.1200000001</v>
      </c>
      <c r="CH533" s="196">
        <v>5815811.6099999994</v>
      </c>
      <c r="CI533" s="196">
        <v>6102536.9299999997</v>
      </c>
      <c r="CJ533" s="196">
        <v>5497345.2699999996</v>
      </c>
      <c r="CK533" s="196">
        <v>53107659.019999996</v>
      </c>
      <c r="CL533" s="196">
        <v>5642227.2699999996</v>
      </c>
      <c r="CM533" s="196">
        <v>6047605.7999999998</v>
      </c>
    </row>
    <row r="534" spans="1:91" s="117" customFormat="1" ht="25.95" hidden="1" customHeight="1">
      <c r="A534" s="401"/>
      <c r="B534" s="117">
        <v>28</v>
      </c>
      <c r="C534" s="194" t="s">
        <v>706</v>
      </c>
      <c r="D534" s="191">
        <v>34879097.57</v>
      </c>
      <c r="E534" s="191">
        <v>5928590.2999999998</v>
      </c>
      <c r="F534" s="191">
        <v>5861495.7800000003</v>
      </c>
      <c r="G534" s="191">
        <v>6588793.7500000009</v>
      </c>
      <c r="H534" s="191">
        <v>2523391.5099999998</v>
      </c>
      <c r="I534" s="191">
        <v>4856343.7699999996</v>
      </c>
      <c r="J534" s="191">
        <v>8602411.0700000003</v>
      </c>
      <c r="K534" s="191">
        <v>12791377.9</v>
      </c>
      <c r="L534" s="191">
        <v>7886406.4100000001</v>
      </c>
      <c r="M534" s="191">
        <v>9532660.2799999993</v>
      </c>
      <c r="N534" s="191">
        <v>14688121.059999999</v>
      </c>
      <c r="O534" s="191">
        <v>1734501.67</v>
      </c>
      <c r="P534" s="191">
        <v>28323566.229999997</v>
      </c>
      <c r="Q534" s="191">
        <v>4718601.97</v>
      </c>
      <c r="R534" s="191">
        <v>8597264.2299999986</v>
      </c>
      <c r="S534" s="191">
        <v>10074217.440000001</v>
      </c>
      <c r="T534" s="191">
        <v>6480297.9800000004</v>
      </c>
      <c r="U534" s="191">
        <v>7117245.3599999994</v>
      </c>
      <c r="V534" s="191">
        <v>5339924.53</v>
      </c>
      <c r="W534" s="191">
        <v>2136132.6800000002</v>
      </c>
      <c r="X534" s="191">
        <v>49565745.920000002</v>
      </c>
      <c r="Y534" s="191">
        <v>3780178.3200000003</v>
      </c>
      <c r="Z534" s="191">
        <v>6677906.1999999993</v>
      </c>
      <c r="AA534" s="191">
        <v>6334465.7599999998</v>
      </c>
      <c r="AB534" s="191">
        <v>3058421.7599999998</v>
      </c>
      <c r="AC534" s="191">
        <v>4292416.32</v>
      </c>
      <c r="AD534" s="191">
        <v>4259640.1100000003</v>
      </c>
      <c r="AE534" s="191">
        <v>21033086.18</v>
      </c>
      <c r="AF534" s="191">
        <v>6535720.1699999999</v>
      </c>
      <c r="AG534" s="191">
        <v>5724024.6500000004</v>
      </c>
      <c r="AH534" s="191">
        <v>7545698.0800000001</v>
      </c>
      <c r="AI534" s="191">
        <v>6432866.9499999993</v>
      </c>
      <c r="AJ534" s="191">
        <v>5881341.2400000002</v>
      </c>
      <c r="AK534" s="191">
        <v>5144570.9799999995</v>
      </c>
      <c r="AL534" s="191">
        <v>71122169.780000001</v>
      </c>
      <c r="AM534" s="191">
        <v>11072848.48</v>
      </c>
      <c r="AN534" s="191">
        <v>4485738.58</v>
      </c>
      <c r="AO534" s="191">
        <v>10193133.859999999</v>
      </c>
      <c r="AP534" s="191">
        <v>9494860.1400000006</v>
      </c>
      <c r="AQ534" s="191">
        <v>7883519.75</v>
      </c>
      <c r="AR534" s="191">
        <v>2813032.28</v>
      </c>
      <c r="AS534" s="191">
        <v>25632763.789999999</v>
      </c>
      <c r="AT534" s="191">
        <v>6012520.2800000003</v>
      </c>
      <c r="AU534" s="191">
        <v>10728712.350000001</v>
      </c>
      <c r="AV534" s="191">
        <v>8657288.1699999999</v>
      </c>
      <c r="AW534" s="191">
        <v>4900560.0500000007</v>
      </c>
      <c r="AX534" s="191">
        <v>3637020.1799999997</v>
      </c>
      <c r="AY534" s="191">
        <v>8491541.4299999997</v>
      </c>
      <c r="AZ534" s="191">
        <v>4107772.9699999997</v>
      </c>
      <c r="BA534" s="191">
        <v>4861583.6100000003</v>
      </c>
      <c r="BB534" s="191">
        <v>18973471.640000001</v>
      </c>
      <c r="BC534" s="191">
        <v>5373374.0199999996</v>
      </c>
      <c r="BD534" s="191">
        <v>32172115.23</v>
      </c>
      <c r="BE534" s="191">
        <v>10696047.699999999</v>
      </c>
      <c r="BF534" s="191">
        <v>3101071.39</v>
      </c>
      <c r="BG534" s="191">
        <v>4951940.3100000005</v>
      </c>
      <c r="BH534" s="191">
        <v>21761416.499999996</v>
      </c>
      <c r="BI534" s="191">
        <v>3491175.1100000003</v>
      </c>
      <c r="BJ534" s="191">
        <v>2129972.81</v>
      </c>
      <c r="BK534" s="191">
        <v>4857978</v>
      </c>
      <c r="BL534" s="191">
        <v>2792869.24</v>
      </c>
      <c r="BM534" s="191">
        <v>32956336.27</v>
      </c>
      <c r="BN534" s="191">
        <v>8422608.3099999987</v>
      </c>
      <c r="BO534" s="191">
        <v>7078819.2600000007</v>
      </c>
      <c r="BP534" s="191">
        <v>10008967.23</v>
      </c>
      <c r="BQ534" s="191">
        <v>11679344.680000002</v>
      </c>
      <c r="BR534" s="191">
        <v>5734057.0500000007</v>
      </c>
      <c r="BS534" s="191">
        <v>118918450.56999999</v>
      </c>
      <c r="BT534" s="191">
        <v>6501570.1200000001</v>
      </c>
      <c r="BU534" s="191">
        <v>5906284.0899999999</v>
      </c>
      <c r="BV534" s="191">
        <v>17906717.91</v>
      </c>
      <c r="BW534" s="191">
        <v>1331796.68</v>
      </c>
      <c r="BX534" s="191">
        <v>4053704.32</v>
      </c>
      <c r="BY534" s="191">
        <v>13454050.91</v>
      </c>
      <c r="BZ534" s="191">
        <v>4500870.8</v>
      </c>
      <c r="CA534" s="191">
        <v>2975691.0300000003</v>
      </c>
      <c r="CB534" s="191">
        <v>5559116.9299999997</v>
      </c>
      <c r="CC534" s="191">
        <v>18353789.699999999</v>
      </c>
      <c r="CD534" s="191">
        <v>10162698.130000001</v>
      </c>
      <c r="CE534" s="191">
        <v>7553630.8900000006</v>
      </c>
      <c r="CF534" s="191">
        <v>9027723.1099999994</v>
      </c>
      <c r="CG534" s="191">
        <v>3700761.62</v>
      </c>
      <c r="CH534" s="191">
        <v>3043938.27</v>
      </c>
      <c r="CI534" s="191">
        <v>4532519.32</v>
      </c>
      <c r="CJ534" s="191">
        <v>3478278.24</v>
      </c>
      <c r="CK534" s="191">
        <v>18675304.219999999</v>
      </c>
      <c r="CL534" s="191">
        <v>1453254.95</v>
      </c>
      <c r="CM534" s="191">
        <v>1847450.27</v>
      </c>
    </row>
    <row r="535" spans="1:91" s="117" customFormat="1" ht="25.95" hidden="1" customHeight="1">
      <c r="A535" s="401"/>
      <c r="B535" s="117">
        <v>29</v>
      </c>
      <c r="C535" s="195" t="s">
        <v>707</v>
      </c>
      <c r="D535" s="191">
        <v>18553548.379999999</v>
      </c>
      <c r="E535" s="191">
        <v>14418946.91</v>
      </c>
      <c r="F535" s="191">
        <v>7772919.2799999993</v>
      </c>
      <c r="G535" s="191">
        <v>16477208.489999998</v>
      </c>
      <c r="H535" s="191">
        <v>1556533.44</v>
      </c>
      <c r="I535" s="191">
        <v>3985915.34</v>
      </c>
      <c r="J535" s="191">
        <v>3506060.8499999996</v>
      </c>
      <c r="K535" s="191">
        <v>47133294.359999999</v>
      </c>
      <c r="L535" s="191">
        <v>14239147.27</v>
      </c>
      <c r="M535" s="191">
        <v>9571870.6400000006</v>
      </c>
      <c r="N535" s="191">
        <v>21163043.370000001</v>
      </c>
      <c r="O535" s="191">
        <v>1163853.75</v>
      </c>
      <c r="P535" s="191">
        <v>46647354.490000002</v>
      </c>
      <c r="Q535" s="191">
        <v>8755076.129999999</v>
      </c>
      <c r="R535" s="191">
        <v>29802025.270000003</v>
      </c>
      <c r="S535" s="191">
        <v>9569443.1500000004</v>
      </c>
      <c r="T535" s="191">
        <v>9047638.629999999</v>
      </c>
      <c r="U535" s="191">
        <v>9365932.3500000015</v>
      </c>
      <c r="V535" s="191">
        <v>8407713.5899999999</v>
      </c>
      <c r="W535" s="191">
        <v>1416971.34</v>
      </c>
      <c r="X535" s="191">
        <v>30468924.170000002</v>
      </c>
      <c r="Y535" s="191">
        <v>8842649.4100000001</v>
      </c>
      <c r="Z535" s="191">
        <v>3298701.29</v>
      </c>
      <c r="AA535" s="191">
        <v>4257399.17</v>
      </c>
      <c r="AB535" s="191">
        <v>5196207.6499999994</v>
      </c>
      <c r="AC535" s="191">
        <v>2001154.78</v>
      </c>
      <c r="AD535" s="191">
        <v>2664537.3200000003</v>
      </c>
      <c r="AE535" s="191">
        <v>12702618.4</v>
      </c>
      <c r="AF535" s="191">
        <v>1470021.72</v>
      </c>
      <c r="AG535" s="191">
        <v>4874498.9800000004</v>
      </c>
      <c r="AH535" s="191">
        <v>3020803.91</v>
      </c>
      <c r="AI535" s="191">
        <v>2509768.0299999998</v>
      </c>
      <c r="AJ535" s="191">
        <v>5518487.5099999998</v>
      </c>
      <c r="AK535" s="191">
        <v>2890313</v>
      </c>
      <c r="AL535" s="191">
        <v>160111296.98000002</v>
      </c>
      <c r="AM535" s="191">
        <v>7596866.1800000006</v>
      </c>
      <c r="AN535" s="191">
        <v>8295109.1200000001</v>
      </c>
      <c r="AO535" s="191">
        <v>19160274.629999999</v>
      </c>
      <c r="AP535" s="191">
        <v>5189538.01</v>
      </c>
      <c r="AQ535" s="191">
        <v>3132352.85</v>
      </c>
      <c r="AR535" s="191">
        <v>4957007.71</v>
      </c>
      <c r="AS535" s="191">
        <v>64727297.350000001</v>
      </c>
      <c r="AT535" s="191">
        <v>5685337.2599999998</v>
      </c>
      <c r="AU535" s="191">
        <v>10383190.85</v>
      </c>
      <c r="AV535" s="191">
        <v>6162578</v>
      </c>
      <c r="AW535" s="191">
        <v>5570903.5800000001</v>
      </c>
      <c r="AX535" s="191">
        <v>1700295.78</v>
      </c>
      <c r="AY535" s="191">
        <v>9420845.3999999985</v>
      </c>
      <c r="AZ535" s="191">
        <v>4234091.16</v>
      </c>
      <c r="BA535" s="191">
        <v>2749892.2700000005</v>
      </c>
      <c r="BB535" s="191">
        <v>49604428.339999996</v>
      </c>
      <c r="BC535" s="191">
        <v>2962217.71</v>
      </c>
      <c r="BD535" s="191">
        <v>53713793.040000007</v>
      </c>
      <c r="BE535" s="191">
        <v>9762316.629999999</v>
      </c>
      <c r="BF535" s="191">
        <v>4916279.47</v>
      </c>
      <c r="BG535" s="191">
        <v>2664680.62</v>
      </c>
      <c r="BH535" s="191">
        <v>28787003.940000001</v>
      </c>
      <c r="BI535" s="191">
        <v>1850050.8599999999</v>
      </c>
      <c r="BJ535" s="191">
        <v>2752502.66</v>
      </c>
      <c r="BK535" s="191">
        <v>4468323.6100000003</v>
      </c>
      <c r="BL535" s="191">
        <v>3140655.9000000004</v>
      </c>
      <c r="BM535" s="191">
        <v>31183276.129999999</v>
      </c>
      <c r="BN535" s="191">
        <v>12662789.539999999</v>
      </c>
      <c r="BO535" s="191">
        <v>6729963.7999999998</v>
      </c>
      <c r="BP535" s="191">
        <v>9535793.7800000012</v>
      </c>
      <c r="BQ535" s="191">
        <v>6452345.46</v>
      </c>
      <c r="BR535" s="191">
        <v>3501854.55</v>
      </c>
      <c r="BS535" s="191">
        <v>204122428.61000001</v>
      </c>
      <c r="BT535" s="191">
        <v>7804270.0999999996</v>
      </c>
      <c r="BU535" s="191">
        <v>3032494.31</v>
      </c>
      <c r="BV535" s="191">
        <v>57510432.600000001</v>
      </c>
      <c r="BW535" s="191">
        <v>5662321.96</v>
      </c>
      <c r="BX535" s="191">
        <v>5143326.62</v>
      </c>
      <c r="BY535" s="191">
        <v>16147048.25</v>
      </c>
      <c r="BZ535" s="191">
        <v>1185029.94</v>
      </c>
      <c r="CA535" s="191">
        <v>3590083.97</v>
      </c>
      <c r="CB535" s="191">
        <v>5532403.7200000007</v>
      </c>
      <c r="CC535" s="191">
        <v>26107237.289999999</v>
      </c>
      <c r="CD535" s="191">
        <v>17013886.439999998</v>
      </c>
      <c r="CE535" s="191">
        <v>4759241.3600000003</v>
      </c>
      <c r="CF535" s="191">
        <v>17418416.859999999</v>
      </c>
      <c r="CG535" s="191">
        <v>5638328.0099999998</v>
      </c>
      <c r="CH535" s="191">
        <v>2144958.23</v>
      </c>
      <c r="CI535" s="191">
        <v>4201228.97</v>
      </c>
      <c r="CJ535" s="191">
        <v>2372965.56</v>
      </c>
      <c r="CK535" s="191">
        <v>29325819.75</v>
      </c>
      <c r="CL535" s="191">
        <v>2292626.9699999997</v>
      </c>
      <c r="CM535" s="191">
        <v>2778795.63</v>
      </c>
    </row>
    <row r="536" spans="1:91" s="117" customFormat="1" ht="25.95" hidden="1" customHeight="1">
      <c r="A536" s="401"/>
      <c r="B536" s="117">
        <v>30</v>
      </c>
      <c r="C536" s="194" t="s">
        <v>708</v>
      </c>
      <c r="D536" s="191">
        <v>60016871</v>
      </c>
      <c r="E536" s="191">
        <v>1660876.5</v>
      </c>
      <c r="F536" s="191">
        <v>3396170</v>
      </c>
      <c r="G536" s="191">
        <v>1874521</v>
      </c>
      <c r="H536" s="191">
        <v>716855</v>
      </c>
      <c r="I536" s="191">
        <v>1470455.59</v>
      </c>
      <c r="J536" s="191">
        <v>4211385.0999999996</v>
      </c>
      <c r="K536" s="191">
        <v>7534483.5</v>
      </c>
      <c r="L536" s="191">
        <v>2515284</v>
      </c>
      <c r="M536" s="191">
        <v>2704469</v>
      </c>
      <c r="N536" s="191">
        <v>11164264</v>
      </c>
      <c r="O536" s="191">
        <v>657963.5</v>
      </c>
      <c r="P536" s="191">
        <v>31153345.5</v>
      </c>
      <c r="Q536" s="191">
        <v>3541885</v>
      </c>
      <c r="R536" s="191">
        <v>4655399</v>
      </c>
      <c r="S536" s="191">
        <v>7379658</v>
      </c>
      <c r="T536" s="191">
        <v>3130074</v>
      </c>
      <c r="U536" s="191">
        <v>4071349.6</v>
      </c>
      <c r="V536" s="191">
        <v>1998973</v>
      </c>
      <c r="W536" s="191">
        <v>860428</v>
      </c>
      <c r="X536" s="191">
        <v>74446958.900000006</v>
      </c>
      <c r="Y536" s="191">
        <v>966849</v>
      </c>
      <c r="Z536" s="191">
        <v>1886412.2</v>
      </c>
      <c r="AA536" s="191">
        <v>1958701.7</v>
      </c>
      <c r="AB536" s="191">
        <v>510276.4</v>
      </c>
      <c r="AC536" s="191">
        <v>675652.9</v>
      </c>
      <c r="AD536" s="191">
        <v>176830</v>
      </c>
      <c r="AE536" s="191">
        <v>13478776.300000001</v>
      </c>
      <c r="AF536" s="191">
        <v>736503.5</v>
      </c>
      <c r="AG536" s="191">
        <v>812088.2</v>
      </c>
      <c r="AH536" s="191">
        <v>978393.5</v>
      </c>
      <c r="AI536" s="191">
        <v>12299671</v>
      </c>
      <c r="AJ536" s="191">
        <v>869591</v>
      </c>
      <c r="AK536" s="191">
        <v>879895.89</v>
      </c>
      <c r="AL536" s="191">
        <v>93832363</v>
      </c>
      <c r="AM536" s="191">
        <v>1653251.55</v>
      </c>
      <c r="AN536" s="191">
        <v>894760.5</v>
      </c>
      <c r="AO536" s="191">
        <v>2342389</v>
      </c>
      <c r="AP536" s="191">
        <v>8715604</v>
      </c>
      <c r="AQ536" s="191">
        <v>1710345</v>
      </c>
      <c r="AR536" s="191">
        <v>569923.30000000005</v>
      </c>
      <c r="AS536" s="191">
        <v>28617684.93</v>
      </c>
      <c r="AT536" s="191">
        <v>1486350.42</v>
      </c>
      <c r="AU536" s="191">
        <v>9977283</v>
      </c>
      <c r="AV536" s="191">
        <v>3225159.34</v>
      </c>
      <c r="AW536" s="191">
        <v>1373077.3</v>
      </c>
      <c r="AX536" s="191">
        <v>382782</v>
      </c>
      <c r="AY536" s="191">
        <v>1941159.5</v>
      </c>
      <c r="AZ536" s="191">
        <v>1836445</v>
      </c>
      <c r="BA536" s="191">
        <v>710180</v>
      </c>
      <c r="BB536" s="191">
        <v>27678515.989999998</v>
      </c>
      <c r="BC536" s="191">
        <v>834483.8</v>
      </c>
      <c r="BD536" s="191">
        <v>40888534</v>
      </c>
      <c r="BE536" s="191">
        <v>10995229.1</v>
      </c>
      <c r="BF536" s="191">
        <v>2058829</v>
      </c>
      <c r="BG536" s="191">
        <v>548826</v>
      </c>
      <c r="BH536" s="191">
        <v>21234218.399999999</v>
      </c>
      <c r="BI536" s="191">
        <v>966801</v>
      </c>
      <c r="BJ536" s="191">
        <v>733306.5</v>
      </c>
      <c r="BK536" s="191">
        <v>1784180.5</v>
      </c>
      <c r="BL536" s="191">
        <v>1192585</v>
      </c>
      <c r="BM536" s="191">
        <v>50577288.570000008</v>
      </c>
      <c r="BN536" s="191">
        <v>4185630.06</v>
      </c>
      <c r="BO536" s="191">
        <v>2873440.1</v>
      </c>
      <c r="BP536" s="191">
        <v>7918444</v>
      </c>
      <c r="BQ536" s="191">
        <v>2853566</v>
      </c>
      <c r="BR536" s="191">
        <v>785237</v>
      </c>
      <c r="BS536" s="191">
        <v>179852651.56999999</v>
      </c>
      <c r="BT536" s="191">
        <v>2888481.07</v>
      </c>
      <c r="BU536" s="191">
        <v>1044010</v>
      </c>
      <c r="BV536" s="191">
        <v>18584952.25</v>
      </c>
      <c r="BW536" s="191">
        <v>717790</v>
      </c>
      <c r="BX536" s="191">
        <v>1069955</v>
      </c>
      <c r="BY536" s="191">
        <v>14190322</v>
      </c>
      <c r="BZ536" s="191">
        <v>1174685.5</v>
      </c>
      <c r="CA536" s="191">
        <v>667040.5</v>
      </c>
      <c r="CB536" s="191">
        <v>1464760</v>
      </c>
      <c r="CC536" s="191">
        <v>2609895</v>
      </c>
      <c r="CD536" s="191">
        <v>19469145.579999998</v>
      </c>
      <c r="CE536" s="191">
        <v>902155.5</v>
      </c>
      <c r="CF536" s="191">
        <v>13991579.129999999</v>
      </c>
      <c r="CG536" s="191">
        <v>830705</v>
      </c>
      <c r="CH536" s="191">
        <v>206554</v>
      </c>
      <c r="CI536" s="191">
        <v>427630</v>
      </c>
      <c r="CJ536" s="191">
        <v>470734</v>
      </c>
      <c r="CK536" s="191">
        <v>11749407</v>
      </c>
      <c r="CL536" s="191">
        <v>1156987.9099999999</v>
      </c>
      <c r="CM536" s="191">
        <v>663356.69999999995</v>
      </c>
    </row>
    <row r="537" spans="1:91" s="117" customFormat="1" ht="25.95" hidden="1" customHeight="1">
      <c r="A537" s="401"/>
      <c r="B537" s="117">
        <v>31</v>
      </c>
      <c r="C537" s="194" t="s">
        <v>709</v>
      </c>
      <c r="D537" s="191">
        <v>27549410.059999999</v>
      </c>
      <c r="E537" s="191">
        <v>4476614.7</v>
      </c>
      <c r="F537" s="191">
        <v>3141754.11</v>
      </c>
      <c r="G537" s="191">
        <v>2471603.7600000002</v>
      </c>
      <c r="H537" s="191">
        <v>1706256.02</v>
      </c>
      <c r="I537" s="191">
        <v>2942523.1</v>
      </c>
      <c r="J537" s="191">
        <v>3169952.19</v>
      </c>
      <c r="K537" s="191">
        <v>7742013.5600000005</v>
      </c>
      <c r="L537" s="191">
        <v>2408013.1700000004</v>
      </c>
      <c r="M537" s="191">
        <v>3739808.55</v>
      </c>
      <c r="N537" s="191">
        <v>8986531.1599999983</v>
      </c>
      <c r="O537" s="191">
        <v>1257350.55</v>
      </c>
      <c r="P537" s="191">
        <v>18158978.579999998</v>
      </c>
      <c r="Q537" s="191">
        <v>3468798.0900000003</v>
      </c>
      <c r="R537" s="191">
        <v>4559337.0600000005</v>
      </c>
      <c r="S537" s="191">
        <v>5339783.3599999994</v>
      </c>
      <c r="T537" s="191">
        <v>3243196.8400000003</v>
      </c>
      <c r="U537" s="191">
        <v>2183313.08</v>
      </c>
      <c r="V537" s="191">
        <v>2880882.52</v>
      </c>
      <c r="W537" s="191">
        <v>1536375.4</v>
      </c>
      <c r="X537" s="191">
        <v>27114110.039999999</v>
      </c>
      <c r="Y537" s="191">
        <v>2144275.66</v>
      </c>
      <c r="Z537" s="191">
        <v>4175182.57</v>
      </c>
      <c r="AA537" s="191">
        <v>3843368.84</v>
      </c>
      <c r="AB537" s="191">
        <v>1380221.5</v>
      </c>
      <c r="AC537" s="191">
        <v>1552978.91</v>
      </c>
      <c r="AD537" s="191">
        <v>2552004.7599999998</v>
      </c>
      <c r="AE537" s="191">
        <v>7771853.4100000011</v>
      </c>
      <c r="AF537" s="191">
        <v>1982057.77</v>
      </c>
      <c r="AG537" s="191">
        <v>2433309.0100000002</v>
      </c>
      <c r="AH537" s="191">
        <v>3223169.6500000004</v>
      </c>
      <c r="AI537" s="191">
        <v>3494313.35</v>
      </c>
      <c r="AJ537" s="191">
        <v>2781800.71</v>
      </c>
      <c r="AK537" s="191">
        <v>1756145.04</v>
      </c>
      <c r="AL537" s="191">
        <v>64864909.649999999</v>
      </c>
      <c r="AM537" s="191">
        <v>3243460.1500000004</v>
      </c>
      <c r="AN537" s="191">
        <v>2290462.48</v>
      </c>
      <c r="AO537" s="191">
        <v>6437934.5499999989</v>
      </c>
      <c r="AP537" s="191">
        <v>5788532.7999999998</v>
      </c>
      <c r="AQ537" s="191">
        <v>3269675.28</v>
      </c>
      <c r="AR537" s="191">
        <v>1119776.04</v>
      </c>
      <c r="AS537" s="191">
        <v>13288314.169999998</v>
      </c>
      <c r="AT537" s="191">
        <v>3113626.16</v>
      </c>
      <c r="AU537" s="191">
        <v>5942641.0700000003</v>
      </c>
      <c r="AV537" s="191">
        <v>5283730.7699999996</v>
      </c>
      <c r="AW537" s="191">
        <v>2476588.8199999998</v>
      </c>
      <c r="AX537" s="191">
        <v>1955381.0199999998</v>
      </c>
      <c r="AY537" s="191">
        <v>3474784.69</v>
      </c>
      <c r="AZ537" s="191">
        <v>2553346.54</v>
      </c>
      <c r="BA537" s="191">
        <v>2396518.36</v>
      </c>
      <c r="BB537" s="191">
        <v>19594132.300000001</v>
      </c>
      <c r="BC537" s="191">
        <v>2403605.9700000002</v>
      </c>
      <c r="BD537" s="191">
        <v>26458566.5</v>
      </c>
      <c r="BE537" s="191">
        <v>8744681.1300000008</v>
      </c>
      <c r="BF537" s="191">
        <v>1962139.3399999999</v>
      </c>
      <c r="BG537" s="191">
        <v>3369344.3899999997</v>
      </c>
      <c r="BH537" s="191">
        <v>16214420.040000001</v>
      </c>
      <c r="BI537" s="191">
        <v>1661599.3</v>
      </c>
      <c r="BJ537" s="191">
        <v>1236461.1200000001</v>
      </c>
      <c r="BK537" s="191">
        <v>2125361.6100000003</v>
      </c>
      <c r="BL537" s="191">
        <v>1925068.48</v>
      </c>
      <c r="BM537" s="191">
        <v>24624010.759999998</v>
      </c>
      <c r="BN537" s="191">
        <v>6333509.0800000001</v>
      </c>
      <c r="BO537" s="191">
        <v>4397572.37</v>
      </c>
      <c r="BP537" s="191">
        <v>5641172.9200000009</v>
      </c>
      <c r="BQ537" s="191">
        <v>3306333.65</v>
      </c>
      <c r="BR537" s="191">
        <v>3448610.53</v>
      </c>
      <c r="BS537" s="191">
        <v>79893441.799999997</v>
      </c>
      <c r="BT537" s="191">
        <v>4894378.8099999996</v>
      </c>
      <c r="BU537" s="191">
        <v>2154441.1500000004</v>
      </c>
      <c r="BV537" s="191">
        <v>20825859.07</v>
      </c>
      <c r="BW537" s="191">
        <v>1534420.96</v>
      </c>
      <c r="BX537" s="191">
        <v>3626871.75</v>
      </c>
      <c r="BY537" s="191">
        <v>9725871.0799999982</v>
      </c>
      <c r="BZ537" s="191">
        <v>2406025.9300000002</v>
      </c>
      <c r="CA537" s="191">
        <v>1688650.19</v>
      </c>
      <c r="CB537" s="191">
        <v>2786109.9099999997</v>
      </c>
      <c r="CC537" s="191">
        <v>4221141.42</v>
      </c>
      <c r="CD537" s="191">
        <v>8447999.6000000015</v>
      </c>
      <c r="CE537" s="191">
        <v>4927229.9499999993</v>
      </c>
      <c r="CF537" s="191">
        <v>8227564.0300000003</v>
      </c>
      <c r="CG537" s="191">
        <v>2922880.23</v>
      </c>
      <c r="CH537" s="191">
        <v>2706815.6700000004</v>
      </c>
      <c r="CI537" s="191">
        <v>2062760.97</v>
      </c>
      <c r="CJ537" s="191">
        <v>2209268.39</v>
      </c>
      <c r="CK537" s="191">
        <v>10661868.669999998</v>
      </c>
      <c r="CL537" s="191">
        <v>1333803.3900000001</v>
      </c>
      <c r="CM537" s="191">
        <v>1867150.8099999998</v>
      </c>
    </row>
    <row r="538" spans="1:91" s="117" customFormat="1" ht="25.95" hidden="1" customHeight="1">
      <c r="A538" s="401"/>
      <c r="B538" s="117">
        <v>32</v>
      </c>
      <c r="C538" s="194" t="s">
        <v>710</v>
      </c>
      <c r="D538" s="191">
        <v>8662569.3500000015</v>
      </c>
      <c r="E538" s="191">
        <v>205955.55</v>
      </c>
      <c r="F538" s="191">
        <v>79502.63</v>
      </c>
      <c r="G538" s="191">
        <v>111147.3</v>
      </c>
      <c r="H538" s="191">
        <v>152094.37</v>
      </c>
      <c r="I538" s="191">
        <v>133060.24000000002</v>
      </c>
      <c r="J538" s="191">
        <v>640008.19999999995</v>
      </c>
      <c r="K538" s="191">
        <v>158390.54999999999</v>
      </c>
      <c r="L538" s="191">
        <v>81168.710000000006</v>
      </c>
      <c r="M538" s="191">
        <v>203148.88999999998</v>
      </c>
      <c r="N538" s="191">
        <v>1927399.69</v>
      </c>
      <c r="O538" s="191">
        <v>10790</v>
      </c>
      <c r="P538" s="191">
        <v>2272037.88</v>
      </c>
      <c r="Q538" s="191">
        <v>349441.44</v>
      </c>
      <c r="R538" s="191">
        <v>212890.48</v>
      </c>
      <c r="S538" s="191">
        <v>218005.92</v>
      </c>
      <c r="T538" s="191">
        <v>682608</v>
      </c>
      <c r="U538" s="191">
        <v>179425.67</v>
      </c>
      <c r="V538" s="191">
        <v>74376.98</v>
      </c>
      <c r="W538" s="191">
        <v>71746.759999999995</v>
      </c>
      <c r="X538" s="191">
        <v>31518659.289999999</v>
      </c>
      <c r="Y538" s="191">
        <v>417262.66000000003</v>
      </c>
      <c r="Z538" s="191">
        <v>357340.3</v>
      </c>
      <c r="AA538" s="191">
        <v>340640.37</v>
      </c>
      <c r="AB538" s="191">
        <v>417003.01</v>
      </c>
      <c r="AC538" s="191">
        <v>259164.82</v>
      </c>
      <c r="AD538" s="191">
        <v>183306.3</v>
      </c>
      <c r="AE538" s="191">
        <v>244955.92</v>
      </c>
      <c r="AF538" s="191">
        <v>319295.98</v>
      </c>
      <c r="AG538" s="191">
        <v>225185.91999999998</v>
      </c>
      <c r="AH538" s="191">
        <v>1037635.85</v>
      </c>
      <c r="AI538" s="191">
        <v>4382922.8899999997</v>
      </c>
      <c r="AJ538" s="191">
        <v>785131.66</v>
      </c>
      <c r="AK538" s="191">
        <v>558547.18999999994</v>
      </c>
      <c r="AL538" s="191">
        <v>672469.77</v>
      </c>
      <c r="AM538" s="191">
        <v>1373804.12</v>
      </c>
      <c r="AN538" s="191">
        <v>146536.98000000001</v>
      </c>
      <c r="AO538" s="191">
        <v>134652.21</v>
      </c>
      <c r="AP538" s="191">
        <v>408009.15</v>
      </c>
      <c r="AQ538" s="191">
        <v>243792.36</v>
      </c>
      <c r="AR538" s="191">
        <v>79549.88</v>
      </c>
      <c r="AS538" s="191">
        <v>185620.68</v>
      </c>
      <c r="AT538" s="191">
        <v>155463.18</v>
      </c>
      <c r="AU538" s="191">
        <v>186041.72999999998</v>
      </c>
      <c r="AV538" s="191">
        <v>161802.92000000001</v>
      </c>
      <c r="AW538" s="191">
        <v>614167.44999999995</v>
      </c>
      <c r="AX538" s="191">
        <v>421614.68</v>
      </c>
      <c r="AY538" s="191">
        <v>77634.100000000006</v>
      </c>
      <c r="AZ538" s="191">
        <v>130471.77</v>
      </c>
      <c r="BA538" s="191">
        <v>87038.11</v>
      </c>
      <c r="BB538" s="191">
        <v>1721289.1400000001</v>
      </c>
      <c r="BC538" s="191">
        <v>80389.5</v>
      </c>
      <c r="BD538" s="191">
        <v>23706577.389999997</v>
      </c>
      <c r="BE538" s="191">
        <v>1816886.5</v>
      </c>
      <c r="BF538" s="191">
        <v>110898.68</v>
      </c>
      <c r="BG538" s="191">
        <v>78</v>
      </c>
      <c r="BH538" s="191">
        <v>73553.399999999994</v>
      </c>
      <c r="BI538" s="191">
        <v>46144.4</v>
      </c>
      <c r="BJ538" s="191">
        <v>228534.24</v>
      </c>
      <c r="BK538" s="191">
        <v>120826.55</v>
      </c>
      <c r="BL538" s="191">
        <v>965410.2</v>
      </c>
      <c r="BM538" s="191">
        <v>294239.52999999997</v>
      </c>
      <c r="BN538" s="191">
        <v>620087.07999999996</v>
      </c>
      <c r="BO538" s="191">
        <v>607748.44999999995</v>
      </c>
      <c r="BP538" s="191">
        <v>1282184.45</v>
      </c>
      <c r="BQ538" s="191">
        <v>1222068.83</v>
      </c>
      <c r="BR538" s="191">
        <v>1323388.1400000001</v>
      </c>
      <c r="BS538" s="191">
        <v>1836892.99</v>
      </c>
      <c r="BT538" s="191">
        <v>54</v>
      </c>
      <c r="BU538" s="191">
        <v>215347.02000000002</v>
      </c>
      <c r="BV538" s="191">
        <v>2337431.84</v>
      </c>
      <c r="BW538" s="191">
        <v>133194</v>
      </c>
      <c r="BX538" s="191">
        <v>252461.01</v>
      </c>
      <c r="BY538" s="191">
        <v>1337011.18</v>
      </c>
      <c r="BZ538" s="191">
        <v>538343.42000000004</v>
      </c>
      <c r="CA538" s="191">
        <v>1044192.6599999999</v>
      </c>
      <c r="CB538" s="191">
        <v>93484.12</v>
      </c>
      <c r="CC538" s="191">
        <v>959.02</v>
      </c>
      <c r="CD538" s="191">
        <v>113790.78</v>
      </c>
      <c r="CE538" s="191">
        <v>176560.79</v>
      </c>
      <c r="CF538" s="191">
        <v>876062.95</v>
      </c>
      <c r="CG538" s="191">
        <v>175969.4</v>
      </c>
      <c r="CH538" s="191">
        <v>59796</v>
      </c>
      <c r="CI538" s="191">
        <v>621838.06000000006</v>
      </c>
      <c r="CJ538" s="191">
        <v>77312.460000000006</v>
      </c>
      <c r="CK538" s="191">
        <v>277123.48</v>
      </c>
      <c r="CL538" s="191">
        <v>1135166.17</v>
      </c>
      <c r="CM538" s="191">
        <v>46666.39</v>
      </c>
    </row>
    <row r="539" spans="1:91" s="117" customFormat="1" ht="25.95" hidden="1" customHeight="1">
      <c r="A539" s="401"/>
      <c r="B539" s="117">
        <v>33</v>
      </c>
      <c r="C539" s="195" t="s">
        <v>711</v>
      </c>
      <c r="D539" s="191">
        <v>3231833.5</v>
      </c>
      <c r="E539" s="191">
        <v>2053907.25</v>
      </c>
      <c r="F539" s="191">
        <v>4030344.77</v>
      </c>
      <c r="G539" s="191">
        <v>2027076.5699999998</v>
      </c>
      <c r="H539" s="191">
        <v>1128192.75</v>
      </c>
      <c r="I539" s="191">
        <v>5659077.3200000003</v>
      </c>
      <c r="J539" s="191">
        <v>8799530.6799999997</v>
      </c>
      <c r="K539" s="191">
        <v>5133413</v>
      </c>
      <c r="L539" s="191">
        <v>6510279.5</v>
      </c>
      <c r="M539" s="191">
        <v>4415995.75</v>
      </c>
      <c r="N539" s="191">
        <v>10323431.989999998</v>
      </c>
      <c r="O539" s="191">
        <v>2141192</v>
      </c>
      <c r="P539" s="191">
        <v>8722013.1600000001</v>
      </c>
      <c r="Q539" s="191">
        <v>8359136.3000000007</v>
      </c>
      <c r="R539" s="191">
        <v>16738604.35</v>
      </c>
      <c r="S539" s="191">
        <v>3674149.18</v>
      </c>
      <c r="T539" s="191">
        <v>7361185.2699999996</v>
      </c>
      <c r="U539" s="191">
        <v>3942899.4499999997</v>
      </c>
      <c r="V539" s="191">
        <v>5820320.1500000004</v>
      </c>
      <c r="W539" s="191">
        <v>2453383.7200000002</v>
      </c>
      <c r="X539" s="191">
        <v>7436265.5800000001</v>
      </c>
      <c r="Y539" s="191">
        <v>3703793.9000000004</v>
      </c>
      <c r="Z539" s="191">
        <v>1416604.5</v>
      </c>
      <c r="AA539" s="191">
        <v>3587921.21</v>
      </c>
      <c r="AB539" s="191">
        <v>810251.25</v>
      </c>
      <c r="AC539" s="191">
        <v>3996549.79</v>
      </c>
      <c r="AD539" s="191">
        <v>1189376.3900000001</v>
      </c>
      <c r="AE539" s="191">
        <v>8749989.75</v>
      </c>
      <c r="AF539" s="191">
        <v>1429143.42</v>
      </c>
      <c r="AG539" s="191">
        <v>3666295.27</v>
      </c>
      <c r="AH539" s="191">
        <v>2808246.65</v>
      </c>
      <c r="AI539" s="191">
        <v>6133567.3700000001</v>
      </c>
      <c r="AJ539" s="191">
        <v>2086795.8199999998</v>
      </c>
      <c r="AK539" s="191">
        <v>2705623.25</v>
      </c>
      <c r="AL539" s="191">
        <v>6072923.5700000003</v>
      </c>
      <c r="AM539" s="191">
        <v>2800865.83</v>
      </c>
      <c r="AN539" s="191">
        <v>1881853.25</v>
      </c>
      <c r="AO539" s="191">
        <v>1902657.9000000001</v>
      </c>
      <c r="AP539" s="191">
        <v>6930103.2799999993</v>
      </c>
      <c r="AQ539" s="191">
        <v>5465672.25</v>
      </c>
      <c r="AR539" s="191">
        <v>1747891.38</v>
      </c>
      <c r="AS539" s="191">
        <v>3572500.39</v>
      </c>
      <c r="AT539" s="191">
        <v>2347786.33</v>
      </c>
      <c r="AU539" s="191">
        <v>6617685.5300000003</v>
      </c>
      <c r="AV539" s="191">
        <v>4667369.3499999996</v>
      </c>
      <c r="AW539" s="191">
        <v>2819635.25</v>
      </c>
      <c r="AX539" s="191">
        <v>1260619.8500000001</v>
      </c>
      <c r="AY539" s="191">
        <v>2724015.1</v>
      </c>
      <c r="AZ539" s="191">
        <v>2840044.4</v>
      </c>
      <c r="BA539" s="191">
        <v>2136658.3499999996</v>
      </c>
      <c r="BB539" s="191">
        <v>6288310.5499999998</v>
      </c>
      <c r="BC539" s="191">
        <v>1867225.45</v>
      </c>
      <c r="BD539" s="191">
        <v>8236286</v>
      </c>
      <c r="BE539" s="191">
        <v>2649364.7199999997</v>
      </c>
      <c r="BF539" s="191">
        <v>4235310.01</v>
      </c>
      <c r="BG539" s="191">
        <v>4789448.7399999993</v>
      </c>
      <c r="BH539" s="191">
        <v>7272309.6499999994</v>
      </c>
      <c r="BI539" s="191">
        <v>4489758.0999999996</v>
      </c>
      <c r="BJ539" s="191">
        <v>556883.25</v>
      </c>
      <c r="BK539" s="191">
        <v>3988500.25</v>
      </c>
      <c r="BL539" s="191">
        <v>1880016.88</v>
      </c>
      <c r="BM539" s="191">
        <v>7335386.9400000004</v>
      </c>
      <c r="BN539" s="191">
        <v>8883759.5</v>
      </c>
      <c r="BO539" s="191">
        <v>5277382.75</v>
      </c>
      <c r="BP539" s="191">
        <v>5168684.5</v>
      </c>
      <c r="BQ539" s="191">
        <v>4246299.34</v>
      </c>
      <c r="BR539" s="191">
        <v>2776195.3</v>
      </c>
      <c r="BS539" s="191">
        <v>18065598.399999999</v>
      </c>
      <c r="BT539" s="191">
        <v>4777385.1899999995</v>
      </c>
      <c r="BU539" s="191">
        <v>2960108.5599999996</v>
      </c>
      <c r="BV539" s="191">
        <v>8884420.9000000004</v>
      </c>
      <c r="BW539" s="191">
        <v>1193775.5</v>
      </c>
      <c r="BX539" s="191">
        <v>3398480.5100000002</v>
      </c>
      <c r="BY539" s="191">
        <v>13039514.539999999</v>
      </c>
      <c r="BZ539" s="191">
        <v>5615361.6299999999</v>
      </c>
      <c r="CA539" s="191">
        <v>4187965.0300000003</v>
      </c>
      <c r="CB539" s="191">
        <v>5764220.2999999998</v>
      </c>
      <c r="CC539" s="191">
        <v>4442726.2799999993</v>
      </c>
      <c r="CD539" s="191">
        <v>14288890.33</v>
      </c>
      <c r="CE539" s="191">
        <v>10118769.710000001</v>
      </c>
      <c r="CF539" s="191">
        <v>16835698.869999997</v>
      </c>
      <c r="CG539" s="191">
        <v>5348240.7</v>
      </c>
      <c r="CH539" s="191">
        <v>1913268</v>
      </c>
      <c r="CI539" s="191">
        <v>4654778.25</v>
      </c>
      <c r="CJ539" s="191">
        <v>5255775.13</v>
      </c>
      <c r="CK539" s="191">
        <v>10641644.99</v>
      </c>
      <c r="CL539" s="191">
        <v>4916311.05</v>
      </c>
      <c r="CM539" s="191">
        <v>5070314.5999999996</v>
      </c>
    </row>
    <row r="540" spans="1:91" s="117" customFormat="1" ht="25.95" hidden="1" customHeight="1">
      <c r="A540" s="401"/>
      <c r="B540" s="117">
        <v>34</v>
      </c>
      <c r="C540" s="194" t="s">
        <v>712</v>
      </c>
      <c r="D540" s="191">
        <v>0</v>
      </c>
      <c r="E540" s="191">
        <v>0</v>
      </c>
      <c r="F540" s="191">
        <v>0</v>
      </c>
      <c r="G540" s="191">
        <v>0</v>
      </c>
      <c r="H540" s="191">
        <v>0</v>
      </c>
      <c r="I540" s="191">
        <v>0</v>
      </c>
      <c r="J540" s="191">
        <v>0</v>
      </c>
      <c r="K540" s="191">
        <v>0</v>
      </c>
      <c r="L540" s="191">
        <v>0</v>
      </c>
      <c r="M540" s="191">
        <v>0</v>
      </c>
      <c r="N540" s="191">
        <v>0</v>
      </c>
      <c r="O540" s="191">
        <v>0</v>
      </c>
      <c r="P540" s="191">
        <v>0</v>
      </c>
      <c r="Q540" s="191">
        <v>0</v>
      </c>
      <c r="R540" s="191">
        <v>0</v>
      </c>
      <c r="S540" s="191">
        <v>0</v>
      </c>
      <c r="T540" s="191">
        <v>0</v>
      </c>
      <c r="U540" s="191">
        <v>0</v>
      </c>
      <c r="V540" s="191">
        <v>0</v>
      </c>
      <c r="W540" s="191">
        <v>0</v>
      </c>
      <c r="X540" s="191">
        <v>0</v>
      </c>
      <c r="Y540" s="191">
        <v>0</v>
      </c>
      <c r="Z540" s="191">
        <v>0</v>
      </c>
      <c r="AA540" s="191">
        <v>0</v>
      </c>
      <c r="AB540" s="191">
        <v>0</v>
      </c>
      <c r="AC540" s="191">
        <v>0</v>
      </c>
      <c r="AD540" s="191">
        <v>0</v>
      </c>
      <c r="AE540" s="191">
        <v>0</v>
      </c>
      <c r="AF540" s="191">
        <v>0</v>
      </c>
      <c r="AG540" s="191">
        <v>0</v>
      </c>
      <c r="AH540" s="191">
        <v>0</v>
      </c>
      <c r="AI540" s="191">
        <v>0</v>
      </c>
      <c r="AJ540" s="191">
        <v>0</v>
      </c>
      <c r="AK540" s="191">
        <v>0</v>
      </c>
      <c r="AL540" s="191">
        <v>0</v>
      </c>
      <c r="AM540" s="191">
        <v>128740</v>
      </c>
      <c r="AN540" s="191">
        <v>0</v>
      </c>
      <c r="AO540" s="191">
        <v>0</v>
      </c>
      <c r="AP540" s="191">
        <v>0</v>
      </c>
      <c r="AQ540" s="191">
        <v>0</v>
      </c>
      <c r="AR540" s="191">
        <v>0</v>
      </c>
      <c r="AS540" s="191">
        <v>1356538</v>
      </c>
      <c r="AT540" s="191">
        <v>0</v>
      </c>
      <c r="AU540" s="191">
        <v>150000</v>
      </c>
      <c r="AV540" s="191">
        <v>0</v>
      </c>
      <c r="AW540" s="191">
        <v>0</v>
      </c>
      <c r="AX540" s="191">
        <v>608384</v>
      </c>
      <c r="AY540" s="191">
        <v>0</v>
      </c>
      <c r="AZ540" s="191">
        <v>0</v>
      </c>
      <c r="BA540" s="191">
        <v>0</v>
      </c>
      <c r="BB540" s="191">
        <v>0</v>
      </c>
      <c r="BC540" s="191">
        <v>224600</v>
      </c>
      <c r="BD540" s="191">
        <v>0</v>
      </c>
      <c r="BE540" s="191">
        <v>0</v>
      </c>
      <c r="BF540" s="191">
        <v>1247524.3899999999</v>
      </c>
      <c r="BG540" s="191">
        <v>0</v>
      </c>
      <c r="BH540" s="191">
        <v>6407000</v>
      </c>
      <c r="BI540" s="191">
        <v>0</v>
      </c>
      <c r="BJ540" s="191">
        <v>995250</v>
      </c>
      <c r="BK540" s="191">
        <v>0</v>
      </c>
      <c r="BL540" s="191">
        <v>0</v>
      </c>
      <c r="BM540" s="191">
        <v>0</v>
      </c>
      <c r="BN540" s="191">
        <v>0</v>
      </c>
      <c r="BO540" s="191">
        <v>0</v>
      </c>
      <c r="BP540" s="191">
        <v>0</v>
      </c>
      <c r="BQ540" s="191">
        <v>0</v>
      </c>
      <c r="BR540" s="191">
        <v>0</v>
      </c>
      <c r="BS540" s="191">
        <v>26607000</v>
      </c>
      <c r="BT540" s="191">
        <v>0</v>
      </c>
      <c r="BU540" s="191">
        <v>0</v>
      </c>
      <c r="BV540" s="191">
        <v>0</v>
      </c>
      <c r="BW540" s="191">
        <v>0</v>
      </c>
      <c r="BX540" s="191">
        <v>0</v>
      </c>
      <c r="BY540" s="191">
        <v>0</v>
      </c>
      <c r="BZ540" s="191">
        <v>3542.49</v>
      </c>
      <c r="CA540" s="191">
        <v>0</v>
      </c>
      <c r="CB540" s="191">
        <v>0</v>
      </c>
      <c r="CC540" s="191">
        <v>0</v>
      </c>
      <c r="CD540" s="191">
        <v>0</v>
      </c>
      <c r="CE540" s="191">
        <v>0</v>
      </c>
      <c r="CF540" s="191">
        <v>0</v>
      </c>
      <c r="CG540" s="191">
        <v>0</v>
      </c>
      <c r="CH540" s="191">
        <v>0</v>
      </c>
      <c r="CI540" s="191">
        <v>0</v>
      </c>
      <c r="CJ540" s="191">
        <v>0</v>
      </c>
      <c r="CK540" s="191">
        <v>0</v>
      </c>
      <c r="CL540" s="191">
        <v>0</v>
      </c>
      <c r="CM540" s="191">
        <v>0</v>
      </c>
    </row>
    <row r="541" spans="1:91" s="117" customFormat="1" ht="25.95" hidden="1" customHeight="1">
      <c r="A541" s="401"/>
      <c r="B541" s="117">
        <v>35</v>
      </c>
      <c r="C541" s="195" t="s">
        <v>713</v>
      </c>
      <c r="D541" s="191">
        <v>14836369.119999999</v>
      </c>
      <c r="E541" s="191">
        <v>7848676.5500000007</v>
      </c>
      <c r="F541" s="191">
        <v>9628339.6000000015</v>
      </c>
      <c r="G541" s="191">
        <v>3287592</v>
      </c>
      <c r="H541" s="191">
        <v>1707717.0499999998</v>
      </c>
      <c r="I541" s="191">
        <v>5926474.1399999997</v>
      </c>
      <c r="J541" s="191">
        <v>18699147.399999999</v>
      </c>
      <c r="K541" s="191">
        <v>13488545.049999999</v>
      </c>
      <c r="L541" s="191">
        <v>4477426.0299999993</v>
      </c>
      <c r="M541" s="191">
        <v>6982999.3399999999</v>
      </c>
      <c r="N541" s="191">
        <v>17339746.259999998</v>
      </c>
      <c r="O541" s="191">
        <v>1411192.8699999999</v>
      </c>
      <c r="P541" s="191">
        <v>18125748.850000001</v>
      </c>
      <c r="Q541" s="191">
        <v>5274329.6400000006</v>
      </c>
      <c r="R541" s="191">
        <v>9763408.4199999999</v>
      </c>
      <c r="S541" s="191">
        <v>7614138.21</v>
      </c>
      <c r="T541" s="191">
        <v>3562547.5</v>
      </c>
      <c r="U541" s="191">
        <v>3950019.3600000003</v>
      </c>
      <c r="V541" s="191">
        <v>3071265.12</v>
      </c>
      <c r="W541" s="191">
        <v>2636347.34</v>
      </c>
      <c r="X541" s="191">
        <v>2870364.01</v>
      </c>
      <c r="Y541" s="191">
        <v>5380379.9699999997</v>
      </c>
      <c r="Z541" s="191">
        <v>4385269.46</v>
      </c>
      <c r="AA541" s="191">
        <v>7146145.2699999996</v>
      </c>
      <c r="AB541" s="191">
        <v>2079497.28</v>
      </c>
      <c r="AC541" s="191">
        <v>2908830</v>
      </c>
      <c r="AD541" s="191">
        <v>4552965.43</v>
      </c>
      <c r="AE541" s="191">
        <v>3589386.12</v>
      </c>
      <c r="AF541" s="191">
        <v>2717240.5</v>
      </c>
      <c r="AG541" s="191">
        <v>2032017.9100000001</v>
      </c>
      <c r="AH541" s="191">
        <v>1801566.06</v>
      </c>
      <c r="AI541" s="191">
        <v>4407675.99</v>
      </c>
      <c r="AJ541" s="191">
        <v>4839799.4800000004</v>
      </c>
      <c r="AK541" s="191">
        <v>2643541.34</v>
      </c>
      <c r="AL541" s="191">
        <v>6850782.5299999993</v>
      </c>
      <c r="AM541" s="191">
        <v>1255072.3899999999</v>
      </c>
      <c r="AN541" s="191">
        <v>855075</v>
      </c>
      <c r="AO541" s="191">
        <v>19210285</v>
      </c>
      <c r="AP541" s="191">
        <v>1267233.3999999999</v>
      </c>
      <c r="AQ541" s="191">
        <v>2033490.01</v>
      </c>
      <c r="AR541" s="191">
        <v>435293</v>
      </c>
      <c r="AS541" s="191">
        <v>6421453.6500000004</v>
      </c>
      <c r="AT541" s="191">
        <v>1198588.3</v>
      </c>
      <c r="AU541" s="191">
        <v>7985157.0199999996</v>
      </c>
      <c r="AV541" s="191">
        <v>380345.66000000003</v>
      </c>
      <c r="AW541" s="191">
        <v>3954714.99</v>
      </c>
      <c r="AX541" s="191">
        <v>30158</v>
      </c>
      <c r="AY541" s="191">
        <v>455640.07</v>
      </c>
      <c r="AZ541" s="191">
        <v>1472712</v>
      </c>
      <c r="BA541" s="191">
        <v>586197</v>
      </c>
      <c r="BB541" s="191">
        <v>2150947.25</v>
      </c>
      <c r="BC541" s="191">
        <v>533953.03</v>
      </c>
      <c r="BD541" s="191">
        <v>43449014.990000002</v>
      </c>
      <c r="BE541" s="191">
        <v>55137.32</v>
      </c>
      <c r="BF541" s="191">
        <v>80000</v>
      </c>
      <c r="BG541" s="191">
        <v>6203907.54</v>
      </c>
      <c r="BH541" s="191">
        <v>220046.71</v>
      </c>
      <c r="BI541" s="191">
        <v>2200</v>
      </c>
      <c r="BJ541" s="191">
        <v>30600</v>
      </c>
      <c r="BK541" s="191">
        <v>356472</v>
      </c>
      <c r="BL541" s="191">
        <v>254206</v>
      </c>
      <c r="BM541" s="191">
        <v>8918267</v>
      </c>
      <c r="BN541" s="191">
        <v>1414738.12</v>
      </c>
      <c r="BO541" s="191">
        <v>944779.67999999993</v>
      </c>
      <c r="BP541" s="191">
        <v>971105.5</v>
      </c>
      <c r="BQ541" s="191">
        <v>1890971.51</v>
      </c>
      <c r="BR541" s="191">
        <v>1075500</v>
      </c>
      <c r="BS541" s="191">
        <v>51601927.530000001</v>
      </c>
      <c r="BT541" s="191">
        <v>1712656.33</v>
      </c>
      <c r="BU541" s="191">
        <v>2580381.29</v>
      </c>
      <c r="BV541" s="191">
        <v>11152992.42</v>
      </c>
      <c r="BW541" s="191">
        <v>2319960.8199999998</v>
      </c>
      <c r="BX541" s="191">
        <v>2178410.16</v>
      </c>
      <c r="BY541" s="191">
        <v>5901699.6500000004</v>
      </c>
      <c r="BZ541" s="191">
        <v>595269</v>
      </c>
      <c r="CA541" s="191">
        <v>1681113.95</v>
      </c>
      <c r="CB541" s="191">
        <v>7405193.4199999999</v>
      </c>
      <c r="CC541" s="191">
        <v>7626020.8600000003</v>
      </c>
      <c r="CD541" s="191">
        <v>3177132</v>
      </c>
      <c r="CE541" s="191">
        <v>8691476.9400000013</v>
      </c>
      <c r="CF541" s="191">
        <v>1213635.81</v>
      </c>
      <c r="CG541" s="191">
        <v>823329.91999999993</v>
      </c>
      <c r="CH541" s="191">
        <v>1882933.28</v>
      </c>
      <c r="CI541" s="191">
        <v>1912053.99</v>
      </c>
      <c r="CJ541" s="191">
        <v>1714210.95</v>
      </c>
      <c r="CK541" s="191">
        <v>6974679.1300000008</v>
      </c>
      <c r="CL541" s="191">
        <v>4100169.0599999996</v>
      </c>
      <c r="CM541" s="191">
        <v>1760002.6</v>
      </c>
    </row>
    <row r="542" spans="1:91" s="117" customFormat="1" ht="25.95" hidden="1" customHeight="1">
      <c r="A542" s="401"/>
      <c r="B542" s="117">
        <v>36</v>
      </c>
      <c r="C542" s="194" t="s">
        <v>714</v>
      </c>
      <c r="D542" s="191">
        <v>106542338.55</v>
      </c>
      <c r="E542" s="191">
        <v>0</v>
      </c>
      <c r="F542" s="191">
        <v>0</v>
      </c>
      <c r="G542" s="191">
        <v>0</v>
      </c>
      <c r="H542" s="191">
        <v>0</v>
      </c>
      <c r="I542" s="191">
        <v>0</v>
      </c>
      <c r="J542" s="191">
        <v>0</v>
      </c>
      <c r="K542" s="191">
        <v>0</v>
      </c>
      <c r="L542" s="191">
        <v>0</v>
      </c>
      <c r="M542" s="191">
        <v>264.68</v>
      </c>
      <c r="N542" s="191">
        <v>0</v>
      </c>
      <c r="O542" s="191">
        <v>0</v>
      </c>
      <c r="P542" s="191">
        <v>1210360.52</v>
      </c>
      <c r="Q542" s="191">
        <v>0</v>
      </c>
      <c r="R542" s="191">
        <v>0</v>
      </c>
      <c r="S542" s="191">
        <v>0</v>
      </c>
      <c r="T542" s="191">
        <v>0</v>
      </c>
      <c r="U542" s="191">
        <v>0</v>
      </c>
      <c r="V542" s="191">
        <v>0</v>
      </c>
      <c r="W542" s="191">
        <v>0</v>
      </c>
      <c r="X542" s="191">
        <v>1236806.46</v>
      </c>
      <c r="Y542" s="191">
        <v>0</v>
      </c>
      <c r="Z542" s="191">
        <v>0</v>
      </c>
      <c r="AA542" s="191">
        <v>0</v>
      </c>
      <c r="AB542" s="191">
        <v>0</v>
      </c>
      <c r="AC542" s="191">
        <v>0</v>
      </c>
      <c r="AD542" s="191">
        <v>0</v>
      </c>
      <c r="AE542" s="191">
        <v>0</v>
      </c>
      <c r="AF542" s="191">
        <v>0</v>
      </c>
      <c r="AG542" s="191">
        <v>0</v>
      </c>
      <c r="AH542" s="191">
        <v>0</v>
      </c>
      <c r="AI542" s="191">
        <v>0</v>
      </c>
      <c r="AJ542" s="191">
        <v>0</v>
      </c>
      <c r="AK542" s="191">
        <v>0</v>
      </c>
      <c r="AL542" s="191">
        <v>3066886.6</v>
      </c>
      <c r="AM542" s="191">
        <v>0</v>
      </c>
      <c r="AN542" s="191">
        <v>0</v>
      </c>
      <c r="AO542" s="191">
        <v>0</v>
      </c>
      <c r="AP542" s="191">
        <v>0</v>
      </c>
      <c r="AQ542" s="191">
        <v>0</v>
      </c>
      <c r="AR542" s="191">
        <v>0</v>
      </c>
      <c r="AS542" s="191">
        <v>247215.03</v>
      </c>
      <c r="AT542" s="191">
        <v>0</v>
      </c>
      <c r="AU542" s="191">
        <v>0</v>
      </c>
      <c r="AV542" s="191">
        <v>0</v>
      </c>
      <c r="AW542" s="191">
        <v>0</v>
      </c>
      <c r="AX542" s="191">
        <v>0</v>
      </c>
      <c r="AY542" s="191">
        <v>0</v>
      </c>
      <c r="AZ542" s="191">
        <v>0</v>
      </c>
      <c r="BA542" s="191">
        <v>0</v>
      </c>
      <c r="BB542" s="191">
        <v>666.99</v>
      </c>
      <c r="BC542" s="191">
        <v>0</v>
      </c>
      <c r="BD542" s="191">
        <v>4884746.01</v>
      </c>
      <c r="BE542" s="191">
        <v>0</v>
      </c>
      <c r="BF542" s="191">
        <v>0</v>
      </c>
      <c r="BG542" s="191">
        <v>0</v>
      </c>
      <c r="BH542" s="191">
        <v>18338.240000000002</v>
      </c>
      <c r="BI542" s="191">
        <v>0</v>
      </c>
      <c r="BJ542" s="191">
        <v>0</v>
      </c>
      <c r="BK542" s="191">
        <v>0</v>
      </c>
      <c r="BL542" s="191">
        <v>0</v>
      </c>
      <c r="BM542" s="191">
        <v>219697519.96000001</v>
      </c>
      <c r="BN542" s="191">
        <v>0</v>
      </c>
      <c r="BO542" s="191">
        <v>0</v>
      </c>
      <c r="BP542" s="191">
        <v>0</v>
      </c>
      <c r="BQ542" s="191">
        <v>0</v>
      </c>
      <c r="BR542" s="191">
        <v>0</v>
      </c>
      <c r="BS542" s="191">
        <v>20623166.869999997</v>
      </c>
      <c r="BT542" s="191">
        <v>0</v>
      </c>
      <c r="BU542" s="191">
        <v>0</v>
      </c>
      <c r="BV542" s="191">
        <v>0</v>
      </c>
      <c r="BW542" s="191">
        <v>0</v>
      </c>
      <c r="BX542" s="191">
        <v>0</v>
      </c>
      <c r="BY542" s="191">
        <v>0</v>
      </c>
      <c r="BZ542" s="191">
        <v>0</v>
      </c>
      <c r="CA542" s="191">
        <v>0</v>
      </c>
      <c r="CB542" s="191">
        <v>0</v>
      </c>
      <c r="CC542" s="191">
        <v>0</v>
      </c>
      <c r="CD542" s="191">
        <v>0</v>
      </c>
      <c r="CE542" s="191">
        <v>0</v>
      </c>
      <c r="CF542" s="191">
        <v>0</v>
      </c>
      <c r="CG542" s="191">
        <v>0</v>
      </c>
      <c r="CH542" s="191">
        <v>0</v>
      </c>
      <c r="CI542" s="191">
        <v>2406.92</v>
      </c>
      <c r="CJ542" s="191">
        <v>0</v>
      </c>
      <c r="CK542" s="191">
        <v>0</v>
      </c>
      <c r="CL542" s="191">
        <v>0</v>
      </c>
      <c r="CM542" s="191">
        <v>0</v>
      </c>
    </row>
    <row r="543" spans="1:91" s="117" customFormat="1" ht="25.95" hidden="1" customHeight="1">
      <c r="A543" s="401"/>
      <c r="B543" s="117">
        <v>37</v>
      </c>
      <c r="C543" s="194" t="s">
        <v>715</v>
      </c>
      <c r="D543" s="191">
        <v>3615495.29</v>
      </c>
      <c r="E543" s="191">
        <v>14180.49</v>
      </c>
      <c r="F543" s="191">
        <v>31298.280000000002</v>
      </c>
      <c r="G543" s="191">
        <v>29730.16</v>
      </c>
      <c r="H543" s="191">
        <v>6412292.5199999996</v>
      </c>
      <c r="I543" s="191">
        <v>775936.3899999999</v>
      </c>
      <c r="J543" s="191">
        <v>523187.72</v>
      </c>
      <c r="K543" s="191">
        <v>5903721.5700000003</v>
      </c>
      <c r="L543" s="191">
        <v>48300.159999999996</v>
      </c>
      <c r="M543" s="191">
        <v>194533.94</v>
      </c>
      <c r="N543" s="191">
        <v>790311.38</v>
      </c>
      <c r="O543" s="191">
        <v>10661.869999999999</v>
      </c>
      <c r="P543" s="191">
        <v>3030247.3899999997</v>
      </c>
      <c r="Q543" s="191">
        <v>1219335.56</v>
      </c>
      <c r="R543" s="191">
        <v>657909.88</v>
      </c>
      <c r="S543" s="191">
        <v>916819.24</v>
      </c>
      <c r="T543" s="191">
        <v>218892.85</v>
      </c>
      <c r="U543" s="191">
        <v>973933.72</v>
      </c>
      <c r="V543" s="191">
        <v>255689.65</v>
      </c>
      <c r="W543" s="191">
        <v>389785.82999999996</v>
      </c>
      <c r="X543" s="191">
        <v>4381523.59</v>
      </c>
      <c r="Y543" s="191">
        <v>278091.7</v>
      </c>
      <c r="Z543" s="191">
        <v>489424.51</v>
      </c>
      <c r="AA543" s="191">
        <v>169758.98</v>
      </c>
      <c r="AB543" s="191">
        <v>27120.149999999998</v>
      </c>
      <c r="AC543" s="191">
        <v>103985.23999999999</v>
      </c>
      <c r="AD543" s="191">
        <v>527400.08000000007</v>
      </c>
      <c r="AE543" s="191">
        <v>438013.96</v>
      </c>
      <c r="AF543" s="191">
        <v>410984.36000000004</v>
      </c>
      <c r="AG543" s="191">
        <v>484751.27999999997</v>
      </c>
      <c r="AH543" s="191">
        <v>39576.720000000001</v>
      </c>
      <c r="AI543" s="191">
        <v>1660115.54</v>
      </c>
      <c r="AJ543" s="191">
        <v>63584</v>
      </c>
      <c r="AK543" s="191">
        <v>229666.07</v>
      </c>
      <c r="AL543" s="191">
        <v>6823325.8699999992</v>
      </c>
      <c r="AM543" s="191">
        <v>226117.91999999998</v>
      </c>
      <c r="AN543" s="191">
        <v>56337.16</v>
      </c>
      <c r="AO543" s="191">
        <v>10151619</v>
      </c>
      <c r="AP543" s="191">
        <v>310050.80000000005</v>
      </c>
      <c r="AQ543" s="191">
        <v>86710.930000000008</v>
      </c>
      <c r="AR543" s="191">
        <v>27583.62</v>
      </c>
      <c r="AS543" s="191">
        <v>734180.83</v>
      </c>
      <c r="AT543" s="191">
        <v>807741.84</v>
      </c>
      <c r="AU543" s="191">
        <v>497519.83999999997</v>
      </c>
      <c r="AV543" s="191">
        <v>101964.61</v>
      </c>
      <c r="AW543" s="191">
        <v>283033.8</v>
      </c>
      <c r="AX543" s="191">
        <v>150866.69</v>
      </c>
      <c r="AY543" s="191">
        <v>1861413.42</v>
      </c>
      <c r="AZ543" s="191">
        <v>162438.24</v>
      </c>
      <c r="BA543" s="191">
        <v>130753.96</v>
      </c>
      <c r="BB543" s="191">
        <v>3132448.34</v>
      </c>
      <c r="BC543" s="191">
        <v>285302.18</v>
      </c>
      <c r="BD543" s="191">
        <v>1320932.3899999999</v>
      </c>
      <c r="BE543" s="191">
        <v>8125842.9900000002</v>
      </c>
      <c r="BF543" s="191">
        <v>848254.34</v>
      </c>
      <c r="BG543" s="191">
        <v>1864961.8</v>
      </c>
      <c r="BH543" s="191">
        <v>416101.82</v>
      </c>
      <c r="BI543" s="191">
        <v>10999.56</v>
      </c>
      <c r="BJ543" s="191">
        <v>425023.28</v>
      </c>
      <c r="BK543" s="191">
        <v>1845122.35</v>
      </c>
      <c r="BL543" s="191">
        <v>2508553.7799999998</v>
      </c>
      <c r="BM543" s="191">
        <v>2490165.0300000003</v>
      </c>
      <c r="BN543" s="191">
        <v>93586.9</v>
      </c>
      <c r="BO543" s="191">
        <v>813544.52</v>
      </c>
      <c r="BP543" s="191">
        <v>1288371.3400000001</v>
      </c>
      <c r="BQ543" s="191">
        <v>1713103.1300000001</v>
      </c>
      <c r="BR543" s="191">
        <v>4196172.29</v>
      </c>
      <c r="BS543" s="191">
        <v>17748608.039999999</v>
      </c>
      <c r="BT543" s="191">
        <v>699724.67</v>
      </c>
      <c r="BU543" s="191">
        <v>188328.99</v>
      </c>
      <c r="BV543" s="191">
        <v>10491091.370000001</v>
      </c>
      <c r="BW543" s="191">
        <v>43941.45</v>
      </c>
      <c r="BX543" s="191">
        <v>1659736.46</v>
      </c>
      <c r="BY543" s="191">
        <v>922595.73</v>
      </c>
      <c r="BZ543" s="191">
        <v>724913.14999999991</v>
      </c>
      <c r="CA543" s="191">
        <v>1871338.61</v>
      </c>
      <c r="CB543" s="191">
        <v>1301139.1499999999</v>
      </c>
      <c r="CC543" s="191">
        <v>2031098.8399999999</v>
      </c>
      <c r="CD543" s="191">
        <v>1111240.8999999999</v>
      </c>
      <c r="CE543" s="191">
        <v>1416994.6600000001</v>
      </c>
      <c r="CF543" s="191">
        <v>389089.16000000003</v>
      </c>
      <c r="CG543" s="191">
        <v>110740.36</v>
      </c>
      <c r="CH543" s="191">
        <v>78032.31</v>
      </c>
      <c r="CI543" s="191">
        <v>141245.65</v>
      </c>
      <c r="CJ543" s="191">
        <v>151689.62</v>
      </c>
      <c r="CK543" s="191">
        <v>1591558.94</v>
      </c>
      <c r="CL543" s="191">
        <v>803110.33</v>
      </c>
      <c r="CM543" s="191">
        <v>1069828.5899999999</v>
      </c>
    </row>
    <row r="544" spans="1:91" s="117" customFormat="1" ht="25.95" hidden="1" customHeight="1">
      <c r="A544" s="401"/>
      <c r="B544" s="117">
        <v>38</v>
      </c>
      <c r="C544" s="194" t="s">
        <v>716</v>
      </c>
      <c r="D544" s="191">
        <v>81343718.070000008</v>
      </c>
      <c r="E544" s="191">
        <v>8260855.1700000009</v>
      </c>
      <c r="F544" s="191">
        <v>4281179.8500000006</v>
      </c>
      <c r="G544" s="191">
        <v>7598119.6899999995</v>
      </c>
      <c r="H544" s="191">
        <v>6290402.9299999997</v>
      </c>
      <c r="I544" s="191">
        <v>7354585.7199999997</v>
      </c>
      <c r="J544" s="191">
        <v>6074251.5099999998</v>
      </c>
      <c r="K544" s="191">
        <v>13508322.119999999</v>
      </c>
      <c r="L544" s="191">
        <v>6863111.2199999997</v>
      </c>
      <c r="M544" s="191">
        <v>13052030.880000003</v>
      </c>
      <c r="N544" s="191">
        <v>25467777.129999999</v>
      </c>
      <c r="O544" s="191">
        <v>7035566.9499999993</v>
      </c>
      <c r="P544" s="191">
        <v>93623783.489999995</v>
      </c>
      <c r="Q544" s="191">
        <v>7484433.6000000006</v>
      </c>
      <c r="R544" s="191">
        <v>10902835.439999999</v>
      </c>
      <c r="S544" s="191">
        <v>17531910.680000003</v>
      </c>
      <c r="T544" s="191">
        <v>8938439.4699999988</v>
      </c>
      <c r="U544" s="191">
        <v>9610368.3800000027</v>
      </c>
      <c r="V544" s="191">
        <v>4710845.9000000004</v>
      </c>
      <c r="W544" s="191">
        <v>15143790.469999999</v>
      </c>
      <c r="X544" s="191">
        <v>94551173.690000013</v>
      </c>
      <c r="Y544" s="191">
        <v>10170845.869999999</v>
      </c>
      <c r="Z544" s="191">
        <v>13441931.550000003</v>
      </c>
      <c r="AA544" s="191">
        <v>10174395.440000001</v>
      </c>
      <c r="AB544" s="191">
        <v>4949497.6199999992</v>
      </c>
      <c r="AC544" s="191">
        <v>12991876.1</v>
      </c>
      <c r="AD544" s="191">
        <v>8713842.8300000001</v>
      </c>
      <c r="AE544" s="191">
        <v>23812394.779999997</v>
      </c>
      <c r="AF544" s="191">
        <v>6514033.4299999997</v>
      </c>
      <c r="AG544" s="191">
        <v>6044639.0499999998</v>
      </c>
      <c r="AH544" s="191">
        <v>9608635.870000001</v>
      </c>
      <c r="AI544" s="191">
        <v>10609325.049999999</v>
      </c>
      <c r="AJ544" s="191">
        <v>9183583.1899999995</v>
      </c>
      <c r="AK544" s="191">
        <v>14383033.269999998</v>
      </c>
      <c r="AL544" s="191">
        <v>150983394.60000002</v>
      </c>
      <c r="AM544" s="191">
        <v>7066330.4299999988</v>
      </c>
      <c r="AN544" s="191">
        <v>6046297.4099999992</v>
      </c>
      <c r="AO544" s="191">
        <v>14153642.399999999</v>
      </c>
      <c r="AP544" s="191">
        <v>13605802.200000001</v>
      </c>
      <c r="AQ544" s="191">
        <v>11000982.369999999</v>
      </c>
      <c r="AR544" s="191">
        <v>4037881.5999999992</v>
      </c>
      <c r="AS544" s="191">
        <v>53992573.720000006</v>
      </c>
      <c r="AT544" s="191">
        <v>14595707.460000001</v>
      </c>
      <c r="AU544" s="191">
        <v>17505600.75</v>
      </c>
      <c r="AV544" s="191">
        <v>13865825.069999998</v>
      </c>
      <c r="AW544" s="191">
        <v>11254713.080000002</v>
      </c>
      <c r="AX544" s="191">
        <v>6439098.6399999997</v>
      </c>
      <c r="AY544" s="191">
        <v>6944181.9400000004</v>
      </c>
      <c r="AZ544" s="191">
        <v>8244321.3099999987</v>
      </c>
      <c r="BA544" s="191">
        <v>10236429.009999998</v>
      </c>
      <c r="BB544" s="191">
        <v>58151194.869999997</v>
      </c>
      <c r="BC544" s="191">
        <v>10367212.43</v>
      </c>
      <c r="BD544" s="191">
        <v>97706165.819999978</v>
      </c>
      <c r="BE544" s="191">
        <v>20140987.770000003</v>
      </c>
      <c r="BF544" s="191">
        <v>4230816.8699999992</v>
      </c>
      <c r="BG544" s="191">
        <v>15629066.059999999</v>
      </c>
      <c r="BH544" s="191">
        <v>64533441.389999993</v>
      </c>
      <c r="BI544" s="191">
        <v>5325529.7300000004</v>
      </c>
      <c r="BJ544" s="191">
        <v>8959505.8599999994</v>
      </c>
      <c r="BK544" s="191">
        <v>10029849.720000001</v>
      </c>
      <c r="BL544" s="191">
        <v>9195574.8500000015</v>
      </c>
      <c r="BM544" s="191">
        <v>59601195.329999998</v>
      </c>
      <c r="BN544" s="191">
        <v>14324973.57</v>
      </c>
      <c r="BO544" s="191">
        <v>12791937.440000001</v>
      </c>
      <c r="BP544" s="191">
        <v>16470074.890000001</v>
      </c>
      <c r="BQ544" s="191">
        <v>12106707.130000001</v>
      </c>
      <c r="BR544" s="191">
        <v>10279464.620000001</v>
      </c>
      <c r="BS544" s="191">
        <v>234947387.72999999</v>
      </c>
      <c r="BT544" s="191">
        <v>10972717.940000001</v>
      </c>
      <c r="BU544" s="191">
        <v>7218123.0799999991</v>
      </c>
      <c r="BV544" s="191">
        <v>71079786.079999998</v>
      </c>
      <c r="BW544" s="191">
        <v>7004052.8200000003</v>
      </c>
      <c r="BX544" s="191">
        <v>11224794.639999997</v>
      </c>
      <c r="BY544" s="191">
        <v>39669034.299999997</v>
      </c>
      <c r="BZ544" s="191">
        <v>8263690.8400000008</v>
      </c>
      <c r="CA544" s="191">
        <v>6250701.7999999989</v>
      </c>
      <c r="CB544" s="191">
        <v>9861837.4000000004</v>
      </c>
      <c r="CC544" s="191">
        <v>10803032.169999998</v>
      </c>
      <c r="CD544" s="191">
        <v>30973245.619999997</v>
      </c>
      <c r="CE544" s="191">
        <v>9137202.8599999994</v>
      </c>
      <c r="CF544" s="191">
        <v>25504613.119999994</v>
      </c>
      <c r="CG544" s="191">
        <v>6829288.4900000002</v>
      </c>
      <c r="CH544" s="191">
        <v>4956447.93</v>
      </c>
      <c r="CI544" s="191">
        <v>6243957.7799999993</v>
      </c>
      <c r="CJ544" s="191">
        <v>3922279.9099999997</v>
      </c>
      <c r="CK544" s="191">
        <v>34388981.420000002</v>
      </c>
      <c r="CL544" s="191">
        <v>8983098.7699999996</v>
      </c>
      <c r="CM544" s="191">
        <v>7200418.4100000001</v>
      </c>
    </row>
    <row r="545" spans="1:91" s="197" customFormat="1" ht="25.95" hidden="1" customHeight="1">
      <c r="A545" s="401"/>
      <c r="C545" s="198" t="s">
        <v>717</v>
      </c>
      <c r="D545" s="196">
        <v>1233988562.1899998</v>
      </c>
      <c r="E545" s="196">
        <v>138536959.88999999</v>
      </c>
      <c r="F545" s="196">
        <v>132966526.13</v>
      </c>
      <c r="G545" s="196">
        <v>132278910.34999998</v>
      </c>
      <c r="H545" s="196">
        <v>90475370.189999998</v>
      </c>
      <c r="I545" s="196">
        <v>141110139.19</v>
      </c>
      <c r="J545" s="196">
        <v>184603680.04999995</v>
      </c>
      <c r="K545" s="196">
        <v>290786794.46000004</v>
      </c>
      <c r="L545" s="196">
        <v>140737663.29999998</v>
      </c>
      <c r="M545" s="196">
        <v>162794069.24000001</v>
      </c>
      <c r="N545" s="196">
        <v>368147767.93000001</v>
      </c>
      <c r="O545" s="196">
        <v>52321445.709999993</v>
      </c>
      <c r="P545" s="196">
        <v>815764684.40999997</v>
      </c>
      <c r="Q545" s="196">
        <v>144161281.62999997</v>
      </c>
      <c r="R545" s="196">
        <v>210173367.29999998</v>
      </c>
      <c r="S545" s="196">
        <v>240881666.77000004</v>
      </c>
      <c r="T545" s="196">
        <v>139547673.94999999</v>
      </c>
      <c r="U545" s="196">
        <v>138933876.31</v>
      </c>
      <c r="V545" s="196">
        <v>122620458.71000001</v>
      </c>
      <c r="W545" s="196">
        <v>80066834.140000001</v>
      </c>
      <c r="X545" s="196">
        <v>1346036998.9099998</v>
      </c>
      <c r="Y545" s="196">
        <v>107386853.55</v>
      </c>
      <c r="Z545" s="196">
        <v>170271868.02999997</v>
      </c>
      <c r="AA545" s="196">
        <v>137068787.25000003</v>
      </c>
      <c r="AB545" s="196">
        <v>73554860.260000005</v>
      </c>
      <c r="AC545" s="196">
        <v>92111343.659999996</v>
      </c>
      <c r="AD545" s="196">
        <v>105860096.47</v>
      </c>
      <c r="AE545" s="196">
        <v>352769894.00999999</v>
      </c>
      <c r="AF545" s="196">
        <v>97112823.650000006</v>
      </c>
      <c r="AG545" s="196">
        <v>104857149.64000002</v>
      </c>
      <c r="AH545" s="196">
        <v>131371713.19</v>
      </c>
      <c r="AI545" s="196">
        <v>207731478.39999995</v>
      </c>
      <c r="AJ545" s="196">
        <v>117387979.50999999</v>
      </c>
      <c r="AK545" s="196">
        <v>92572979.849999994</v>
      </c>
      <c r="AL545" s="196">
        <v>2689832243.2200003</v>
      </c>
      <c r="AM545" s="196">
        <v>132845262.15000004</v>
      </c>
      <c r="AN545" s="196">
        <v>98351196.030000001</v>
      </c>
      <c r="AO545" s="196">
        <v>267296238.32000002</v>
      </c>
      <c r="AP545" s="196">
        <v>226697769.94000003</v>
      </c>
      <c r="AQ545" s="196">
        <v>131306107.49000002</v>
      </c>
      <c r="AR545" s="196">
        <v>62642945.139999993</v>
      </c>
      <c r="AS545" s="196">
        <v>659176640.72999978</v>
      </c>
      <c r="AT545" s="196">
        <v>128416531</v>
      </c>
      <c r="AU545" s="196">
        <v>233878044.81999999</v>
      </c>
      <c r="AV545" s="196">
        <v>214634060.26999998</v>
      </c>
      <c r="AW545" s="196">
        <v>120739717.63999997</v>
      </c>
      <c r="AX545" s="196">
        <v>79021858.609999985</v>
      </c>
      <c r="AY545" s="196">
        <v>135392079.41999999</v>
      </c>
      <c r="AZ545" s="196">
        <v>115357387.76000001</v>
      </c>
      <c r="BA545" s="196">
        <v>100685694.38999999</v>
      </c>
      <c r="BB545" s="196">
        <v>697012410.91999996</v>
      </c>
      <c r="BC545" s="196">
        <v>105988167.61000001</v>
      </c>
      <c r="BD545" s="196">
        <v>1364103855.3900001</v>
      </c>
      <c r="BE545" s="196">
        <v>306793689.05000001</v>
      </c>
      <c r="BF545" s="196">
        <v>106975511.01000002</v>
      </c>
      <c r="BG545" s="196">
        <v>131054674.34</v>
      </c>
      <c r="BH545" s="196">
        <v>742676619.26999998</v>
      </c>
      <c r="BI545" s="196">
        <v>81464020.290000007</v>
      </c>
      <c r="BJ545" s="196">
        <v>64310357.720000014</v>
      </c>
      <c r="BK545" s="196">
        <v>102463930.13</v>
      </c>
      <c r="BL545" s="196">
        <v>86978485.409999996</v>
      </c>
      <c r="BM545" s="196">
        <v>1103746319.8299999</v>
      </c>
      <c r="BN545" s="196">
        <v>209874658.12000003</v>
      </c>
      <c r="BO545" s="196">
        <v>154958306.05000001</v>
      </c>
      <c r="BP545" s="196">
        <v>248570186.39999998</v>
      </c>
      <c r="BQ545" s="196">
        <v>169338036.61000004</v>
      </c>
      <c r="BR545" s="196">
        <v>124332827.76000001</v>
      </c>
      <c r="BS545" s="196">
        <v>4453640163.7600002</v>
      </c>
      <c r="BT545" s="196">
        <v>160114917.22</v>
      </c>
      <c r="BU545" s="196">
        <v>144578734.06</v>
      </c>
      <c r="BV545" s="196">
        <v>732317944.13000011</v>
      </c>
      <c r="BW545" s="196">
        <v>51671354.020000003</v>
      </c>
      <c r="BX545" s="196">
        <v>130099504.27</v>
      </c>
      <c r="BY545" s="196">
        <v>390600690.73000008</v>
      </c>
      <c r="BZ545" s="196">
        <v>96598806.709999993</v>
      </c>
      <c r="CA545" s="196">
        <v>99369521.639999986</v>
      </c>
      <c r="CB545" s="196">
        <v>135558639.86000001</v>
      </c>
      <c r="CC545" s="196">
        <v>203005186.31999999</v>
      </c>
      <c r="CD545" s="196">
        <v>349460728.78999996</v>
      </c>
      <c r="CE545" s="196">
        <v>178929946.85999995</v>
      </c>
      <c r="CF545" s="196">
        <v>306943798.11000001</v>
      </c>
      <c r="CG545" s="196">
        <v>94668092.380000025</v>
      </c>
      <c r="CH545" s="196">
        <v>84839699.930000007</v>
      </c>
      <c r="CI545" s="196">
        <v>94269760.669999987</v>
      </c>
      <c r="CJ545" s="196">
        <v>84440275.299999982</v>
      </c>
      <c r="CK545" s="196">
        <v>425215682.24000007</v>
      </c>
      <c r="CL545" s="196">
        <v>79794704.469999999</v>
      </c>
      <c r="CM545" s="196">
        <v>71047349.140000001</v>
      </c>
    </row>
    <row r="546" spans="1:91" s="117" customFormat="1" ht="25.95" hidden="1" customHeight="1"/>
    <row r="547" spans="1:91" s="117" customFormat="1" ht="25.95" customHeight="1"/>
    <row r="548" spans="1:91" s="117" customFormat="1" ht="25.95" hidden="1" customHeight="1">
      <c r="C548" s="243" t="s">
        <v>692</v>
      </c>
      <c r="D548" s="117">
        <v>87136357.739999995</v>
      </c>
      <c r="E548" s="117">
        <v>14342744.35</v>
      </c>
      <c r="F548" s="117">
        <v>13746093.349999998</v>
      </c>
      <c r="G548" s="117">
        <v>11151156.48</v>
      </c>
      <c r="H548" s="117">
        <v>10004801.75</v>
      </c>
      <c r="I548" s="117">
        <v>8872170.1600000001</v>
      </c>
      <c r="J548" s="117">
        <v>20276163.07</v>
      </c>
      <c r="K548" s="117">
        <v>20479816.02</v>
      </c>
      <c r="L548" s="117">
        <v>18148444.23</v>
      </c>
      <c r="M548" s="117">
        <v>20039639.449999999</v>
      </c>
      <c r="N548" s="117">
        <v>29167694.530000009</v>
      </c>
      <c r="O548" s="117">
        <v>6733014.5199999986</v>
      </c>
      <c r="P548" s="117">
        <v>66967494.06000001</v>
      </c>
      <c r="Q548" s="117">
        <v>18222302.780000005</v>
      </c>
      <c r="R548" s="117">
        <v>21520657.190000001</v>
      </c>
      <c r="S548" s="117">
        <v>22218724.119999994</v>
      </c>
      <c r="T548" s="117">
        <v>15036282.470000003</v>
      </c>
      <c r="U548" s="117">
        <v>18831741.039999995</v>
      </c>
      <c r="V548" s="117">
        <v>14078044.34</v>
      </c>
      <c r="W548" s="117">
        <v>4626812.5899999989</v>
      </c>
      <c r="X548" s="117">
        <v>83445007.149999946</v>
      </c>
      <c r="Y548" s="117">
        <v>13548850.83</v>
      </c>
      <c r="Z548" s="117">
        <v>23598325.929999996</v>
      </c>
      <c r="AA548" s="117">
        <v>22381315.610000003</v>
      </c>
      <c r="AB548" s="117">
        <v>2523415.94</v>
      </c>
      <c r="AC548" s="117">
        <v>8475189.2699999996</v>
      </c>
      <c r="AD548" s="117">
        <v>6841454.8000000007</v>
      </c>
      <c r="AE548" s="117">
        <v>28972258.510000009</v>
      </c>
      <c r="AF548" s="117">
        <v>12851880.790000003</v>
      </c>
      <c r="AG548" s="117">
        <v>14897129.26</v>
      </c>
      <c r="AH548" s="117">
        <v>19530458.970000003</v>
      </c>
      <c r="AI548" s="117">
        <v>17337483.300000001</v>
      </c>
      <c r="AJ548" s="117">
        <v>14036302.560000001</v>
      </c>
      <c r="AK548" s="117">
        <v>10715693.42</v>
      </c>
      <c r="AL548" s="117">
        <v>221327495.53000006</v>
      </c>
      <c r="AM548" s="117">
        <v>17336152.499999996</v>
      </c>
      <c r="AN548" s="117">
        <v>10455373.83</v>
      </c>
      <c r="AO548" s="117">
        <v>25022828.219999995</v>
      </c>
      <c r="AP548" s="117">
        <v>25201092.489999998</v>
      </c>
      <c r="AQ548" s="117">
        <v>18925013.459999997</v>
      </c>
      <c r="AR548" s="117">
        <v>4472912.57</v>
      </c>
      <c r="AS548" s="117">
        <v>71275081.5</v>
      </c>
      <c r="AT548" s="117">
        <v>17382844.91</v>
      </c>
      <c r="AU548" s="117">
        <v>33196637.649999999</v>
      </c>
      <c r="AV548" s="117">
        <v>25449504.149999995</v>
      </c>
      <c r="AW548" s="117">
        <v>13559916.09</v>
      </c>
      <c r="AX548" s="117">
        <v>9081976.5500000007</v>
      </c>
      <c r="AY548" s="117">
        <v>12240554.67</v>
      </c>
      <c r="AZ548" s="117">
        <v>15269736.82</v>
      </c>
      <c r="BA548" s="117">
        <v>13243117.409999998</v>
      </c>
      <c r="BB548" s="117">
        <v>69061256.860000014</v>
      </c>
      <c r="BC548" s="117">
        <v>15026850.799999997</v>
      </c>
      <c r="BD548" s="117">
        <v>100237548.93000004</v>
      </c>
      <c r="BE548" s="117">
        <v>26797460.899999999</v>
      </c>
      <c r="BF548" s="117">
        <v>9092407.540000001</v>
      </c>
      <c r="BG548" s="117">
        <v>10196255.130000001</v>
      </c>
      <c r="BH548" s="117">
        <v>52542238.170000002</v>
      </c>
      <c r="BI548" s="117">
        <v>12152887.060000002</v>
      </c>
      <c r="BJ548" s="117">
        <v>5783967.2800000003</v>
      </c>
      <c r="BK548" s="117">
        <v>12763811.790000001</v>
      </c>
      <c r="BL548" s="117">
        <v>15390222.65</v>
      </c>
      <c r="BM548" s="117">
        <v>64219246.050000012</v>
      </c>
      <c r="BN548" s="117">
        <v>31049423.399999995</v>
      </c>
      <c r="BO548" s="117">
        <v>21884907.579999998</v>
      </c>
      <c r="BP548" s="117">
        <v>37601210.270000003</v>
      </c>
      <c r="BQ548" s="117">
        <v>23772468.390000001</v>
      </c>
      <c r="BR548" s="117">
        <v>17553618.470000003</v>
      </c>
      <c r="BS548" s="117">
        <v>410605460.02000004</v>
      </c>
      <c r="BT548" s="117">
        <v>22671378.599999998</v>
      </c>
      <c r="BU548" s="117">
        <v>18920910.890000001</v>
      </c>
      <c r="BV548" s="117">
        <v>91670698.620000005</v>
      </c>
      <c r="BW548" s="117">
        <v>1557768.0899999999</v>
      </c>
      <c r="BX548" s="117">
        <v>16189537.469999999</v>
      </c>
      <c r="BY548" s="117">
        <v>49830326.300000004</v>
      </c>
      <c r="BZ548" s="117">
        <v>10552808.390000002</v>
      </c>
      <c r="CA548" s="117">
        <v>16262787.450000001</v>
      </c>
      <c r="CB548" s="117">
        <v>12751697.91</v>
      </c>
      <c r="CC548" s="117">
        <v>22935870.780000005</v>
      </c>
      <c r="CD548" s="117">
        <v>41763503.629999995</v>
      </c>
      <c r="CE548" s="117">
        <v>21281224.650000002</v>
      </c>
      <c r="CF548" s="117">
        <v>39920092.870000005</v>
      </c>
      <c r="CG548" s="117">
        <v>11261870.959999999</v>
      </c>
      <c r="CH548" s="117">
        <v>9224663.5699999984</v>
      </c>
      <c r="CI548" s="117">
        <v>11029829.1</v>
      </c>
      <c r="CJ548" s="117">
        <v>8638453.1100000031</v>
      </c>
      <c r="CK548" s="117">
        <v>59883002.560000002</v>
      </c>
      <c r="CL548" s="117">
        <v>6898875.1799999988</v>
      </c>
      <c r="CM548" s="117">
        <v>10352646.74</v>
      </c>
    </row>
    <row r="549" spans="1:91" s="117" customFormat="1" ht="25.95" hidden="1" customHeight="1">
      <c r="C549" s="243" t="s">
        <v>693</v>
      </c>
      <c r="D549" s="117">
        <v>17584513.490000002</v>
      </c>
      <c r="E549" s="117">
        <v>2046683.03</v>
      </c>
      <c r="F549" s="117">
        <v>312094.06</v>
      </c>
      <c r="G549" s="117">
        <v>523197</v>
      </c>
      <c r="H549" s="117">
        <v>708227.2</v>
      </c>
      <c r="I549" s="117">
        <v>2317180.25</v>
      </c>
      <c r="J549" s="117">
        <v>550806.02</v>
      </c>
      <c r="K549" s="117">
        <v>11241098.810000002</v>
      </c>
      <c r="L549" s="117">
        <v>839265.58</v>
      </c>
      <c r="M549" s="117">
        <v>195480.11</v>
      </c>
      <c r="N549" s="117">
        <v>3340198.04</v>
      </c>
      <c r="O549" s="117">
        <v>206009</v>
      </c>
      <c r="P549" s="117">
        <v>22732545.559999999</v>
      </c>
      <c r="Q549" s="117">
        <v>1094159.2699999998</v>
      </c>
      <c r="R549" s="117">
        <v>5102032.2399999993</v>
      </c>
      <c r="S549" s="117">
        <v>1518781.1</v>
      </c>
      <c r="T549" s="117">
        <v>1365963.69</v>
      </c>
      <c r="U549" s="117">
        <v>645042.13</v>
      </c>
      <c r="V549" s="117">
        <v>250242.92</v>
      </c>
      <c r="W549" s="117">
        <v>105287.79000000001</v>
      </c>
      <c r="X549" s="117">
        <v>18632118.18</v>
      </c>
      <c r="Y549" s="117">
        <v>193299.69</v>
      </c>
      <c r="Z549" s="117">
        <v>699624.1</v>
      </c>
      <c r="AA549" s="117">
        <v>736008.5</v>
      </c>
      <c r="AB549" s="117">
        <v>167943</v>
      </c>
      <c r="AC549" s="117">
        <v>628056.25</v>
      </c>
      <c r="AD549" s="117">
        <v>192376</v>
      </c>
      <c r="AE549" s="117">
        <v>2131406.44</v>
      </c>
      <c r="AF549" s="117">
        <v>443112.73</v>
      </c>
      <c r="AG549" s="117">
        <v>312413.09000000003</v>
      </c>
      <c r="AH549" s="117">
        <v>514197.91000000009</v>
      </c>
      <c r="AI549" s="117">
        <v>2238920.8000000003</v>
      </c>
      <c r="AJ549" s="117">
        <v>691065</v>
      </c>
      <c r="AK549" s="117">
        <v>1104726.72</v>
      </c>
      <c r="AL549" s="117">
        <v>84669812.039999992</v>
      </c>
      <c r="AM549" s="117">
        <v>480789</v>
      </c>
      <c r="AN549" s="117">
        <v>993494.21</v>
      </c>
      <c r="AO549" s="117">
        <v>7917508.3499999987</v>
      </c>
      <c r="AP549" s="117">
        <v>1912545.05</v>
      </c>
      <c r="AQ549" s="117">
        <v>984371.93</v>
      </c>
      <c r="AR549" s="117">
        <v>252601.62</v>
      </c>
      <c r="AS549" s="117">
        <v>13888780.380000001</v>
      </c>
      <c r="AT549" s="117">
        <v>769497.6399999999</v>
      </c>
      <c r="AU549" s="117">
        <v>3757466.0200000005</v>
      </c>
      <c r="AV549" s="117">
        <v>1213477.1000000001</v>
      </c>
      <c r="AW549" s="117">
        <v>1576904.29</v>
      </c>
      <c r="AX549" s="117">
        <v>427524.56000000006</v>
      </c>
      <c r="AY549" s="117">
        <v>4078453.75</v>
      </c>
      <c r="AZ549" s="117">
        <v>1201473.19</v>
      </c>
      <c r="BA549" s="117">
        <v>355940.21</v>
      </c>
      <c r="BB549" s="117">
        <v>15012644.310000002</v>
      </c>
      <c r="BC549" s="117">
        <v>1078046.67</v>
      </c>
      <c r="BD549" s="117">
        <v>60574415.369999997</v>
      </c>
      <c r="BE549" s="117">
        <v>6246995.7200000007</v>
      </c>
      <c r="BF549" s="117">
        <v>195857.16999999998</v>
      </c>
      <c r="BG549" s="117">
        <v>3628735.9</v>
      </c>
      <c r="BH549" s="117">
        <v>36510182.079999998</v>
      </c>
      <c r="BI549" s="117">
        <v>177752.76</v>
      </c>
      <c r="BJ549" s="117">
        <v>360392.51</v>
      </c>
      <c r="BK549" s="117">
        <v>410018.14000000013</v>
      </c>
      <c r="BL549" s="117">
        <v>258528.86</v>
      </c>
      <c r="BM549" s="117">
        <v>56586543.530000001</v>
      </c>
      <c r="BN549" s="117">
        <v>675607.27</v>
      </c>
      <c r="BO549" s="117">
        <v>2618829.23</v>
      </c>
      <c r="BP549" s="117">
        <v>875794.59</v>
      </c>
      <c r="BQ549" s="117">
        <v>360657.99</v>
      </c>
      <c r="BR549" s="117">
        <v>1090911.28</v>
      </c>
      <c r="BS549" s="117">
        <v>135404617.53999999</v>
      </c>
      <c r="BT549" s="117">
        <v>3557649.66</v>
      </c>
      <c r="BU549" s="117">
        <v>488786.69</v>
      </c>
      <c r="BV549" s="117">
        <v>19164700.749999996</v>
      </c>
      <c r="BW549" s="117">
        <v>166372.11999999997</v>
      </c>
      <c r="BX549" s="117">
        <v>336463.35000000003</v>
      </c>
      <c r="BY549" s="117">
        <v>5139675.8100000005</v>
      </c>
      <c r="BZ549" s="117">
        <v>312188.20999999996</v>
      </c>
      <c r="CA549" s="117">
        <v>148350.30000000002</v>
      </c>
      <c r="CB549" s="117">
        <v>436944.48000000004</v>
      </c>
      <c r="CC549" s="117">
        <v>4842601.42</v>
      </c>
      <c r="CD549" s="117">
        <v>2309254.4499999997</v>
      </c>
      <c r="CE549" s="117">
        <v>339459.15</v>
      </c>
      <c r="CF549" s="117">
        <v>2136917.3199999998</v>
      </c>
      <c r="CG549" s="117">
        <v>544677.78999999992</v>
      </c>
      <c r="CH549" s="117">
        <v>489047.45999999996</v>
      </c>
      <c r="CI549" s="117">
        <v>137064.87</v>
      </c>
      <c r="CJ549" s="117">
        <v>730223.3</v>
      </c>
      <c r="CK549" s="117">
        <v>8552889.709999999</v>
      </c>
      <c r="CL549" s="117">
        <v>310136.75</v>
      </c>
      <c r="CM549" s="117">
        <v>273451.59999999998</v>
      </c>
    </row>
    <row r="550" spans="1:91" s="117" customFormat="1" ht="25.95" hidden="1" customHeight="1">
      <c r="C550" s="243" t="s">
        <v>694</v>
      </c>
      <c r="D550" s="117">
        <v>13243700.59</v>
      </c>
      <c r="E550" s="117">
        <v>1922063.2599999998</v>
      </c>
      <c r="F550" s="117">
        <v>1247997.17</v>
      </c>
      <c r="G550" s="117">
        <v>1977730.8</v>
      </c>
      <c r="H550" s="117">
        <v>4996548.3899999997</v>
      </c>
      <c r="I550" s="117">
        <v>1560137.11</v>
      </c>
      <c r="J550" s="117">
        <v>1309313.58</v>
      </c>
      <c r="K550" s="117">
        <v>1879025.67</v>
      </c>
      <c r="L550" s="117">
        <v>858221.55</v>
      </c>
      <c r="M550" s="117">
        <v>2041096.64</v>
      </c>
      <c r="N550" s="117">
        <v>1216821.21</v>
      </c>
      <c r="O550" s="117">
        <v>507114.37</v>
      </c>
      <c r="P550" s="117">
        <v>14432239.799999999</v>
      </c>
      <c r="Q550" s="117">
        <v>2434457.1100000003</v>
      </c>
      <c r="R550" s="117">
        <v>2724819.57</v>
      </c>
      <c r="S550" s="117">
        <v>7050778.0499999998</v>
      </c>
      <c r="T550" s="117">
        <v>1639190.5699999998</v>
      </c>
      <c r="U550" s="117">
        <v>5321962.96</v>
      </c>
      <c r="V550" s="117">
        <v>1017666.32</v>
      </c>
      <c r="W550" s="117">
        <v>4409842.62</v>
      </c>
      <c r="X550" s="117">
        <v>13671346.559999999</v>
      </c>
      <c r="Y550" s="117">
        <v>788064.72</v>
      </c>
      <c r="Z550" s="117">
        <v>2386385.0699999998</v>
      </c>
      <c r="AA550" s="117">
        <v>5977274.79</v>
      </c>
      <c r="AB550" s="117">
        <v>5798347.5300000003</v>
      </c>
      <c r="AC550" s="117">
        <v>770440.66999999993</v>
      </c>
      <c r="AD550" s="117">
        <v>891459.48</v>
      </c>
      <c r="AE550" s="117">
        <v>4281389.59</v>
      </c>
      <c r="AF550" s="117">
        <v>1113718.31</v>
      </c>
      <c r="AG550" s="117">
        <v>4790637.46</v>
      </c>
      <c r="AH550" s="117">
        <v>5005206.53</v>
      </c>
      <c r="AI550" s="117">
        <v>6369910.0099999998</v>
      </c>
      <c r="AJ550" s="117">
        <v>463713.04</v>
      </c>
      <c r="AK550" s="117">
        <v>486053.6</v>
      </c>
      <c r="AL550" s="117">
        <v>36310230.719999999</v>
      </c>
      <c r="AM550" s="117">
        <v>757236.98</v>
      </c>
      <c r="AN550" s="117">
        <v>571607.81000000006</v>
      </c>
      <c r="AO550" s="117">
        <v>3901875.92</v>
      </c>
      <c r="AP550" s="117">
        <v>920398.41999999993</v>
      </c>
      <c r="AQ550" s="117">
        <v>2287988.4699999997</v>
      </c>
      <c r="AR550" s="117">
        <v>4115879.76</v>
      </c>
      <c r="AS550" s="117">
        <v>7411500.0599999996</v>
      </c>
      <c r="AT550" s="117">
        <v>651582.15</v>
      </c>
      <c r="AU550" s="117">
        <v>4323510.82</v>
      </c>
      <c r="AV550" s="117">
        <v>3183245.1500000004</v>
      </c>
      <c r="AW550" s="117">
        <v>1178363.6000000001</v>
      </c>
      <c r="AX550" s="117">
        <v>914633.86</v>
      </c>
      <c r="AY550" s="117">
        <v>328375.42</v>
      </c>
      <c r="AZ550" s="117">
        <v>2122103.2400000002</v>
      </c>
      <c r="BA550" s="117">
        <v>1251247.29</v>
      </c>
      <c r="BB550" s="117">
        <v>8177229.0800000001</v>
      </c>
      <c r="BC550" s="117">
        <v>1380796.81</v>
      </c>
      <c r="BD550" s="117">
        <v>7497020.0999999996</v>
      </c>
      <c r="BE550" s="117">
        <v>4658964.2699999996</v>
      </c>
      <c r="BF550" s="117">
        <v>1212110.96</v>
      </c>
      <c r="BG550" s="117">
        <v>4729566.2300000004</v>
      </c>
      <c r="BH550" s="117">
        <v>6582025.7300000004</v>
      </c>
      <c r="BI550" s="117">
        <v>1170592.51</v>
      </c>
      <c r="BJ550" s="117">
        <v>661349.49</v>
      </c>
      <c r="BK550" s="117">
        <v>3074640.8699999996</v>
      </c>
      <c r="BL550" s="117">
        <v>752182.3</v>
      </c>
      <c r="BM550" s="117">
        <v>4790944</v>
      </c>
      <c r="BN550" s="117">
        <v>2923297.9899999998</v>
      </c>
      <c r="BO550" s="117">
        <v>741547.5199999999</v>
      </c>
      <c r="BP550" s="117">
        <v>3144153.02</v>
      </c>
      <c r="BQ550" s="117">
        <v>7224299.4700000007</v>
      </c>
      <c r="BR550" s="117">
        <v>1599150.68</v>
      </c>
      <c r="BS550" s="117">
        <v>20390006.449999999</v>
      </c>
      <c r="BT550" s="117">
        <v>3070353.34</v>
      </c>
      <c r="BU550" s="117">
        <v>4029476.89</v>
      </c>
      <c r="BV550" s="117">
        <v>7852887.9499999993</v>
      </c>
      <c r="BW550" s="117">
        <v>12605.11</v>
      </c>
      <c r="BX550" s="117">
        <v>1125371.1100000001</v>
      </c>
      <c r="BY550" s="117">
        <v>4157669.47</v>
      </c>
      <c r="BZ550" s="117">
        <v>2763905.65</v>
      </c>
      <c r="CA550" s="117">
        <v>1902444.22</v>
      </c>
      <c r="CB550" s="117">
        <v>1091726.47</v>
      </c>
      <c r="CC550" s="117">
        <v>4133626.49</v>
      </c>
      <c r="CD550" s="117">
        <v>3968726.93</v>
      </c>
      <c r="CE550" s="117">
        <v>7138339.9900000002</v>
      </c>
      <c r="CF550" s="117">
        <v>2116609.88</v>
      </c>
      <c r="CG550" s="117">
        <v>1971164.94</v>
      </c>
      <c r="CH550" s="117">
        <v>1596896.3699999999</v>
      </c>
      <c r="CI550" s="117">
        <v>5091738.82</v>
      </c>
      <c r="CJ550" s="117">
        <v>1444577.72</v>
      </c>
      <c r="CK550" s="117">
        <v>8436169.1199999992</v>
      </c>
      <c r="CL550" s="117">
        <v>667538.83000000007</v>
      </c>
      <c r="CM550" s="117">
        <v>746397.25</v>
      </c>
    </row>
    <row r="551" spans="1:91" ht="25.95" hidden="1" customHeight="1">
      <c r="C551" s="273" t="s">
        <v>695</v>
      </c>
      <c r="D551" s="114">
        <v>563350</v>
      </c>
      <c r="E551" s="114">
        <v>29750</v>
      </c>
      <c r="F551" s="114">
        <v>60500</v>
      </c>
      <c r="G551" s="114">
        <v>0</v>
      </c>
      <c r="H551" s="114">
        <v>38700</v>
      </c>
      <c r="I551" s="114">
        <v>39000</v>
      </c>
      <c r="J551" s="114">
        <v>45500</v>
      </c>
      <c r="K551" s="114">
        <v>85000</v>
      </c>
      <c r="L551" s="114">
        <v>39950</v>
      </c>
      <c r="M551" s="114">
        <v>40950</v>
      </c>
      <c r="N551" s="114">
        <v>191550</v>
      </c>
      <c r="O551" s="114">
        <v>16300</v>
      </c>
      <c r="P551" s="114">
        <v>196650</v>
      </c>
      <c r="Q551" s="114">
        <v>55150</v>
      </c>
      <c r="R551" s="114">
        <v>48050</v>
      </c>
      <c r="S551" s="114">
        <v>35100</v>
      </c>
      <c r="T551" s="114">
        <v>22100</v>
      </c>
      <c r="U551" s="114">
        <v>19750</v>
      </c>
      <c r="V551" s="114">
        <v>63450</v>
      </c>
      <c r="W551" s="114">
        <v>17800</v>
      </c>
      <c r="X551" s="114">
        <v>548350</v>
      </c>
      <c r="Y551" s="114">
        <v>104000</v>
      </c>
      <c r="Z551" s="114">
        <v>190300</v>
      </c>
      <c r="AA551" s="114">
        <v>160650</v>
      </c>
      <c r="AB551" s="114">
        <v>78550</v>
      </c>
      <c r="AC551" s="114">
        <v>65050</v>
      </c>
      <c r="AD551" s="114">
        <v>218650</v>
      </c>
      <c r="AE551" s="114">
        <v>178550</v>
      </c>
      <c r="AF551" s="114">
        <v>146700</v>
      </c>
      <c r="AG551" s="114">
        <v>67600</v>
      </c>
      <c r="AH551" s="114">
        <v>110550</v>
      </c>
      <c r="AI551" s="114">
        <v>93150</v>
      </c>
      <c r="AJ551" s="114">
        <v>54550</v>
      </c>
      <c r="AK551" s="114">
        <v>245700</v>
      </c>
      <c r="AL551" s="114">
        <v>274950</v>
      </c>
      <c r="AM551" s="114">
        <v>43550</v>
      </c>
      <c r="AN551" s="114">
        <v>33350</v>
      </c>
      <c r="AO551" s="114">
        <v>67250</v>
      </c>
      <c r="AP551" s="114">
        <v>162900</v>
      </c>
      <c r="AQ551" s="114">
        <v>61500</v>
      </c>
      <c r="AR551" s="114">
        <v>36150</v>
      </c>
      <c r="AS551" s="114">
        <v>457500</v>
      </c>
      <c r="AT551" s="114">
        <v>80700</v>
      </c>
      <c r="AU551" s="114">
        <v>73000</v>
      </c>
      <c r="AV551" s="114">
        <v>150400</v>
      </c>
      <c r="AW551" s="114">
        <v>197800</v>
      </c>
      <c r="AX551" s="114">
        <v>21500</v>
      </c>
      <c r="AY551" s="114">
        <v>21150</v>
      </c>
      <c r="AZ551" s="114">
        <v>45400</v>
      </c>
      <c r="BA551" s="114">
        <v>28100</v>
      </c>
      <c r="BB551" s="114">
        <v>220150</v>
      </c>
      <c r="BC551" s="114">
        <v>3650</v>
      </c>
      <c r="BD551" s="114">
        <v>175500</v>
      </c>
      <c r="BE551" s="114">
        <v>47500</v>
      </c>
      <c r="BF551" s="114">
        <v>28200</v>
      </c>
      <c r="BG551" s="114">
        <v>10000</v>
      </c>
      <c r="BH551" s="114">
        <v>45850</v>
      </c>
      <c r="BI551" s="114">
        <v>26000</v>
      </c>
      <c r="BJ551" s="114">
        <v>2850</v>
      </c>
      <c r="BK551" s="114">
        <v>80450</v>
      </c>
      <c r="BL551" s="114">
        <v>30500</v>
      </c>
      <c r="BM551" s="114">
        <v>412400</v>
      </c>
      <c r="BN551" s="114">
        <v>162100</v>
      </c>
      <c r="BO551" s="114">
        <v>65600</v>
      </c>
      <c r="BP551" s="114">
        <v>104200</v>
      </c>
      <c r="BQ551" s="114">
        <v>69450</v>
      </c>
      <c r="BR551" s="114">
        <v>28900</v>
      </c>
      <c r="BS551" s="114">
        <v>340900</v>
      </c>
      <c r="BT551" s="114">
        <v>48400</v>
      </c>
      <c r="BU551" s="114">
        <v>79700</v>
      </c>
      <c r="BV551" s="114">
        <v>386700</v>
      </c>
      <c r="BW551" s="114">
        <v>0</v>
      </c>
      <c r="BX551" s="114">
        <v>35450</v>
      </c>
      <c r="BY551" s="114">
        <v>188850</v>
      </c>
      <c r="BZ551" s="114">
        <v>68250</v>
      </c>
      <c r="CA551" s="114">
        <v>59400</v>
      </c>
      <c r="CB551" s="114">
        <v>15200</v>
      </c>
      <c r="CC551" s="114">
        <v>37400</v>
      </c>
      <c r="CD551" s="114">
        <v>209750</v>
      </c>
      <c r="CE551" s="114">
        <v>27400</v>
      </c>
      <c r="CF551" s="114">
        <v>76650</v>
      </c>
      <c r="CG551" s="114">
        <v>79150</v>
      </c>
      <c r="CH551" s="114">
        <v>17550</v>
      </c>
      <c r="CI551" s="114">
        <v>12800</v>
      </c>
      <c r="CJ551" s="114">
        <v>11200</v>
      </c>
      <c r="CK551" s="114">
        <v>101150</v>
      </c>
      <c r="CL551" s="114">
        <v>15900</v>
      </c>
      <c r="CM551" s="114">
        <v>24400</v>
      </c>
    </row>
    <row r="552" spans="1:91" ht="25.95" hidden="1" customHeight="1">
      <c r="C552" s="273">
        <v>5</v>
      </c>
      <c r="D552" s="114">
        <v>17383347.399999999</v>
      </c>
      <c r="E552" s="114">
        <v>380241.16</v>
      </c>
      <c r="F552" s="114">
        <v>201524.71000000002</v>
      </c>
      <c r="G552" s="114">
        <v>177686.50999999989</v>
      </c>
      <c r="H552" s="114">
        <v>84395.12</v>
      </c>
      <c r="I552" s="114">
        <v>743350.63</v>
      </c>
      <c r="J552" s="114">
        <v>229283.55</v>
      </c>
      <c r="K552" s="114">
        <v>1362601.8099999998</v>
      </c>
      <c r="L552" s="114">
        <v>167803.25</v>
      </c>
      <c r="M552" s="114">
        <v>231263.06000000003</v>
      </c>
      <c r="N552" s="114">
        <v>1263752.76</v>
      </c>
      <c r="O552" s="114">
        <v>80462.890000000014</v>
      </c>
      <c r="P552" s="114">
        <v>3344846.2699999996</v>
      </c>
      <c r="Q552" s="114">
        <v>525972.69000000006</v>
      </c>
      <c r="R552" s="114">
        <v>999933.06</v>
      </c>
      <c r="S552" s="114">
        <v>1139515.03</v>
      </c>
      <c r="T552" s="114">
        <v>528795.1100000001</v>
      </c>
      <c r="U552" s="114">
        <v>442334.6</v>
      </c>
      <c r="V552" s="114">
        <v>668903.54999999993</v>
      </c>
      <c r="W552" s="114">
        <v>79527.180000000037</v>
      </c>
      <c r="X552" s="114">
        <v>24619528.620000001</v>
      </c>
      <c r="Y552" s="114">
        <v>479433.73000000004</v>
      </c>
      <c r="Z552" s="114">
        <v>604037.04</v>
      </c>
      <c r="AA552" s="114">
        <v>347549.35</v>
      </c>
      <c r="AB552" s="114">
        <v>237547.6</v>
      </c>
      <c r="AC552" s="114">
        <v>384237</v>
      </c>
      <c r="AD552" s="114">
        <v>304526</v>
      </c>
      <c r="AE552" s="114">
        <v>2073019.6</v>
      </c>
      <c r="AF552" s="114">
        <v>431392.75</v>
      </c>
      <c r="AG552" s="114">
        <v>684969.61</v>
      </c>
      <c r="AH552" s="114">
        <v>529166</v>
      </c>
      <c r="AI552" s="114">
        <v>1020055.9999999999</v>
      </c>
      <c r="AJ552" s="114">
        <v>339881.72</v>
      </c>
      <c r="AK552" s="114">
        <v>23603.790000000008</v>
      </c>
      <c r="AL552" s="114">
        <v>61426000.019999988</v>
      </c>
      <c r="AM552" s="114">
        <v>310249.31</v>
      </c>
      <c r="AN552" s="114">
        <v>159094.78</v>
      </c>
      <c r="AO552" s="114">
        <v>330596.81000000011</v>
      </c>
      <c r="AP552" s="114">
        <v>1425771.6199999999</v>
      </c>
      <c r="AQ552" s="114">
        <v>273843.43</v>
      </c>
      <c r="AR552" s="114">
        <v>243407.01</v>
      </c>
      <c r="AS552" s="114">
        <v>6531570.4799999995</v>
      </c>
      <c r="AT552" s="114">
        <v>300395.31</v>
      </c>
      <c r="AU552" s="114">
        <v>1076520.8999999999</v>
      </c>
      <c r="AV552" s="114">
        <v>700198.07000000007</v>
      </c>
      <c r="AW552" s="114">
        <v>244419.87000000002</v>
      </c>
      <c r="AX552" s="114">
        <v>313941.52</v>
      </c>
      <c r="AY552" s="114">
        <v>507101.63</v>
      </c>
      <c r="AZ552" s="114">
        <v>138135.5</v>
      </c>
      <c r="BA552" s="114">
        <v>299808.32</v>
      </c>
      <c r="BB552" s="114">
        <v>4852024.330000001</v>
      </c>
      <c r="BC552" s="114">
        <v>286310.68</v>
      </c>
      <c r="BD552" s="114">
        <v>18387773.06000001</v>
      </c>
      <c r="BE552" s="114">
        <v>703382.26999999979</v>
      </c>
      <c r="BF552" s="114">
        <v>425130.91000000003</v>
      </c>
      <c r="BG552" s="114">
        <v>616876.65</v>
      </c>
      <c r="BH552" s="114">
        <v>3211963.45</v>
      </c>
      <c r="BI552" s="114">
        <v>432330.84</v>
      </c>
      <c r="BJ552" s="114">
        <v>66084.75</v>
      </c>
      <c r="BK552" s="114">
        <v>151628.91999999998</v>
      </c>
      <c r="BL552" s="114">
        <v>176352.77000000002</v>
      </c>
      <c r="BM552" s="114">
        <v>13104805.950000001</v>
      </c>
      <c r="BN552" s="114">
        <v>764778.5</v>
      </c>
      <c r="BO552" s="114">
        <v>524867.5</v>
      </c>
      <c r="BP552" s="114">
        <v>579864.76</v>
      </c>
      <c r="BQ552" s="114">
        <v>278539.38</v>
      </c>
      <c r="BR552" s="114">
        <v>237179</v>
      </c>
      <c r="BS552" s="114">
        <v>53883966.579999998</v>
      </c>
      <c r="BT552" s="114">
        <v>785047.87000000011</v>
      </c>
      <c r="BU552" s="114">
        <v>1484138.68</v>
      </c>
      <c r="BV552" s="114">
        <v>21091303.68</v>
      </c>
      <c r="BW552" s="114">
        <v>141933</v>
      </c>
      <c r="BX552" s="114">
        <v>300646.5</v>
      </c>
      <c r="BY552" s="114">
        <v>1541914.4299999997</v>
      </c>
      <c r="BZ552" s="114">
        <v>435540.85000000003</v>
      </c>
      <c r="CA552" s="114">
        <v>276882</v>
      </c>
      <c r="CB552" s="114">
        <v>511619</v>
      </c>
      <c r="CC552" s="114">
        <v>463889.35</v>
      </c>
      <c r="CD552" s="114">
        <v>6098564.9299999997</v>
      </c>
      <c r="CE552" s="114">
        <v>1060563.6400000001</v>
      </c>
      <c r="CF552" s="114">
        <v>2163951.58</v>
      </c>
      <c r="CG552" s="114">
        <v>218010.32</v>
      </c>
      <c r="CH552" s="114">
        <v>187322.5</v>
      </c>
      <c r="CI552" s="114">
        <v>234604.75</v>
      </c>
      <c r="CJ552" s="114">
        <v>325026</v>
      </c>
      <c r="CK552" s="114">
        <v>2126915.9</v>
      </c>
      <c r="CL552" s="114">
        <v>683584.01</v>
      </c>
      <c r="CM552" s="114">
        <v>285712.19</v>
      </c>
    </row>
    <row r="553" spans="1:91" ht="25.95" hidden="1" customHeight="1">
      <c r="C553" s="273">
        <v>6</v>
      </c>
      <c r="D553" s="114">
        <v>53418120.609999999</v>
      </c>
      <c r="E553" s="114">
        <v>2043125.8599999999</v>
      </c>
      <c r="F553" s="114">
        <v>1848461.57</v>
      </c>
      <c r="G553" s="114">
        <v>1812945.9400000002</v>
      </c>
      <c r="H553" s="114">
        <v>1056786.5</v>
      </c>
      <c r="I553" s="114">
        <v>5432063.7000000002</v>
      </c>
      <c r="J553" s="114">
        <v>2296157.7200000002</v>
      </c>
      <c r="K553" s="114">
        <v>6192377.2000000002</v>
      </c>
      <c r="L553" s="114">
        <v>1972388.44</v>
      </c>
      <c r="M553" s="114">
        <v>2033437.83</v>
      </c>
      <c r="N553" s="114">
        <v>13167182.33</v>
      </c>
      <c r="O553" s="114">
        <v>866851.32</v>
      </c>
      <c r="P553" s="114">
        <v>20304004.75</v>
      </c>
      <c r="Q553" s="114">
        <v>3830011.46</v>
      </c>
      <c r="R553" s="114">
        <v>4982443.97</v>
      </c>
      <c r="S553" s="114">
        <v>10068316.520000001</v>
      </c>
      <c r="T553" s="114">
        <v>2342544.5499999998</v>
      </c>
      <c r="U553" s="114">
        <v>2086248.35</v>
      </c>
      <c r="V553" s="114">
        <v>2020613.5800000003</v>
      </c>
      <c r="W553" s="114">
        <v>968534.78</v>
      </c>
      <c r="X553" s="114">
        <v>46696221.420000002</v>
      </c>
      <c r="Y553" s="114">
        <v>1042377.6100000001</v>
      </c>
      <c r="Z553" s="114">
        <v>2753869.94</v>
      </c>
      <c r="AA553" s="114">
        <v>1477126.27</v>
      </c>
      <c r="AB553" s="114">
        <v>931086.64</v>
      </c>
      <c r="AC553" s="114">
        <v>1336175.46</v>
      </c>
      <c r="AD553" s="114">
        <v>1649373</v>
      </c>
      <c r="AE553" s="114">
        <v>7129491.2800000003</v>
      </c>
      <c r="AF553" s="114">
        <v>1220733.8199999998</v>
      </c>
      <c r="AG553" s="114">
        <v>1384153.4000000001</v>
      </c>
      <c r="AH553" s="114">
        <v>1314277.6300000001</v>
      </c>
      <c r="AI553" s="114">
        <v>4535187.34</v>
      </c>
      <c r="AJ553" s="114">
        <v>1443112.4699999997</v>
      </c>
      <c r="AK553" s="114">
        <v>1070089.79</v>
      </c>
      <c r="AL553" s="114">
        <v>156024508.07999998</v>
      </c>
      <c r="AM553" s="114">
        <v>1577829.36</v>
      </c>
      <c r="AN553" s="114">
        <v>4179234.71</v>
      </c>
      <c r="AO553" s="114">
        <v>9743435.4100000001</v>
      </c>
      <c r="AP553" s="114">
        <v>5269767.3</v>
      </c>
      <c r="AQ553" s="114">
        <v>6624888.5</v>
      </c>
      <c r="AR553" s="114">
        <v>1116639.2</v>
      </c>
      <c r="AS553" s="114">
        <v>20751119.899999999</v>
      </c>
      <c r="AT553" s="114">
        <v>2139817.9299999997</v>
      </c>
      <c r="AU553" s="114">
        <v>6793174.4900000002</v>
      </c>
      <c r="AV553" s="114">
        <v>5305041.75</v>
      </c>
      <c r="AW553" s="114">
        <v>1672896.66</v>
      </c>
      <c r="AX553" s="114">
        <v>1082298.52</v>
      </c>
      <c r="AY553" s="114">
        <v>2217155.7100000004</v>
      </c>
      <c r="AZ553" s="114">
        <v>1496661.45</v>
      </c>
      <c r="BA553" s="114">
        <v>1472868.8599999999</v>
      </c>
      <c r="BB553" s="114">
        <v>22511263.07</v>
      </c>
      <c r="BC553" s="114">
        <v>1296827.4099999999</v>
      </c>
      <c r="BD553" s="114">
        <v>67203878.710000008</v>
      </c>
      <c r="BE553" s="114">
        <v>6651591.6000000006</v>
      </c>
      <c r="BF553" s="114">
        <v>1446194.3699999999</v>
      </c>
      <c r="BG553" s="114">
        <v>2128457.38</v>
      </c>
      <c r="BH553" s="114">
        <v>28220177.100000001</v>
      </c>
      <c r="BI553" s="114">
        <v>781439.55999999994</v>
      </c>
      <c r="BJ553" s="114">
        <v>969529.19</v>
      </c>
      <c r="BK553" s="114">
        <v>841613.00999999989</v>
      </c>
      <c r="BL553" s="114">
        <v>1068405.81</v>
      </c>
      <c r="BM553" s="114">
        <v>26869666.109999999</v>
      </c>
      <c r="BN553" s="114">
        <v>2793267.8100000005</v>
      </c>
      <c r="BO553" s="114">
        <v>2286884.1500000004</v>
      </c>
      <c r="BP553" s="114">
        <v>3536244.27</v>
      </c>
      <c r="BQ553" s="114">
        <v>1881970.78</v>
      </c>
      <c r="BR553" s="114">
        <v>1256332.58</v>
      </c>
      <c r="BS553" s="114">
        <v>203690373.28999999</v>
      </c>
      <c r="BT553" s="114">
        <v>3542836.53</v>
      </c>
      <c r="BU553" s="114">
        <v>1466770.88</v>
      </c>
      <c r="BV553" s="114">
        <v>19858946.940000001</v>
      </c>
      <c r="BW553" s="114">
        <v>3308722.6799999997</v>
      </c>
      <c r="BX553" s="114">
        <v>1801782.82</v>
      </c>
      <c r="BY553" s="114">
        <v>9133635.2999999989</v>
      </c>
      <c r="BZ553" s="114">
        <v>1017089.52</v>
      </c>
      <c r="CA553" s="114">
        <v>971896.29</v>
      </c>
      <c r="CB553" s="114">
        <v>3267633.45</v>
      </c>
      <c r="CC553" s="114">
        <v>4420829.79</v>
      </c>
      <c r="CD553" s="114">
        <v>9111571.8399999999</v>
      </c>
      <c r="CE553" s="114">
        <v>1939101.4799999997</v>
      </c>
      <c r="CF553" s="114">
        <v>6905013.9800000004</v>
      </c>
      <c r="CG553" s="114">
        <v>1986334.33</v>
      </c>
      <c r="CH553" s="114">
        <v>1488135.4200000002</v>
      </c>
      <c r="CI553" s="114">
        <v>1014724.7700000001</v>
      </c>
      <c r="CJ553" s="114">
        <v>1471694.4800000002</v>
      </c>
      <c r="CK553" s="114">
        <v>8551398.3399999999</v>
      </c>
      <c r="CL553" s="114">
        <v>843491.10000000009</v>
      </c>
      <c r="CM553" s="114">
        <v>885954.40000000014</v>
      </c>
    </row>
    <row r="554" spans="1:91" ht="25.95" hidden="1" customHeight="1">
      <c r="C554" s="273">
        <v>7</v>
      </c>
      <c r="D554" s="114">
        <v>2627945</v>
      </c>
      <c r="E554" s="114">
        <v>54972.5</v>
      </c>
      <c r="F554" s="114">
        <v>66383</v>
      </c>
      <c r="G554" s="114">
        <v>16665</v>
      </c>
      <c r="H554" s="114">
        <v>58555</v>
      </c>
      <c r="I554" s="114">
        <v>86636</v>
      </c>
      <c r="J554" s="114">
        <v>251469.5</v>
      </c>
      <c r="K554" s="114">
        <v>250414</v>
      </c>
      <c r="L554" s="114">
        <v>57825.31</v>
      </c>
      <c r="M554" s="114">
        <v>234950.5</v>
      </c>
      <c r="N554" s="114">
        <v>582109</v>
      </c>
      <c r="O554" s="114">
        <v>43333</v>
      </c>
      <c r="P554" s="114">
        <v>2684769.85</v>
      </c>
      <c r="Q554" s="114">
        <v>259174.97000000003</v>
      </c>
      <c r="R554" s="114">
        <v>267230</v>
      </c>
      <c r="S554" s="114">
        <v>223782.75</v>
      </c>
      <c r="T554" s="114">
        <v>193868.5</v>
      </c>
      <c r="U554" s="114">
        <v>190469.57</v>
      </c>
      <c r="V554" s="114">
        <v>196944</v>
      </c>
      <c r="W554" s="114">
        <v>40173</v>
      </c>
      <c r="X554" s="114">
        <v>9723768.1699999999</v>
      </c>
      <c r="Y554" s="114">
        <v>108112.5</v>
      </c>
      <c r="Z554" s="114">
        <v>508725</v>
      </c>
      <c r="AA554" s="114">
        <v>81008</v>
      </c>
      <c r="AB554" s="114">
        <v>55805</v>
      </c>
      <c r="AC554" s="114">
        <v>112006</v>
      </c>
      <c r="AD554" s="114">
        <v>72668</v>
      </c>
      <c r="AE554" s="114">
        <v>582861</v>
      </c>
      <c r="AF554" s="114">
        <v>76854</v>
      </c>
      <c r="AG554" s="114">
        <v>118426.25</v>
      </c>
      <c r="AH554" s="114">
        <v>159649</v>
      </c>
      <c r="AI554" s="114">
        <v>246111</v>
      </c>
      <c r="AJ554" s="114">
        <v>55896</v>
      </c>
      <c r="AK554" s="114">
        <v>135112</v>
      </c>
      <c r="AL554" s="114">
        <v>14558594.4</v>
      </c>
      <c r="AM554" s="114">
        <v>108391</v>
      </c>
      <c r="AN554" s="114">
        <v>146936.5</v>
      </c>
      <c r="AO554" s="114">
        <v>308576.09999999998</v>
      </c>
      <c r="AP554" s="114">
        <v>561382</v>
      </c>
      <c r="AQ554" s="114">
        <v>407536</v>
      </c>
      <c r="AR554" s="114">
        <v>66886</v>
      </c>
      <c r="AS554" s="114">
        <v>2500925.4700000002</v>
      </c>
      <c r="AT554" s="114">
        <v>128683.75</v>
      </c>
      <c r="AU554" s="114">
        <v>384736</v>
      </c>
      <c r="AV554" s="114">
        <v>262193</v>
      </c>
      <c r="AW554" s="114">
        <v>92604</v>
      </c>
      <c r="AX554" s="114">
        <v>110055.25</v>
      </c>
      <c r="AY554" s="114">
        <v>67930</v>
      </c>
      <c r="AZ554" s="114">
        <v>239534</v>
      </c>
      <c r="BA554" s="114">
        <v>135567</v>
      </c>
      <c r="BB554" s="114">
        <v>2825836.25</v>
      </c>
      <c r="BC554" s="114">
        <v>76338</v>
      </c>
      <c r="BD554" s="114">
        <v>6026030.6500000004</v>
      </c>
      <c r="BE554" s="114">
        <v>431121.4</v>
      </c>
      <c r="BF554" s="114">
        <v>257064</v>
      </c>
      <c r="BG554" s="114">
        <v>234484</v>
      </c>
      <c r="BH554" s="114">
        <v>1449269.09</v>
      </c>
      <c r="BI554" s="114">
        <v>152125</v>
      </c>
      <c r="BJ554" s="114">
        <v>145276</v>
      </c>
      <c r="BK554" s="114">
        <v>259914</v>
      </c>
      <c r="BL554" s="114">
        <v>139573</v>
      </c>
      <c r="BM554" s="114">
        <v>2499011</v>
      </c>
      <c r="BN554" s="114">
        <v>89214.75</v>
      </c>
      <c r="BO554" s="114">
        <v>54468</v>
      </c>
      <c r="BP554" s="114">
        <v>289003.5</v>
      </c>
      <c r="BQ554" s="114">
        <v>104202.25</v>
      </c>
      <c r="BR554" s="114">
        <v>59181.5</v>
      </c>
      <c r="BS554" s="114">
        <v>14800006.5</v>
      </c>
      <c r="BT554" s="114">
        <v>334118.5</v>
      </c>
      <c r="BU554" s="114">
        <v>76469</v>
      </c>
      <c r="BV554" s="114">
        <v>2781315</v>
      </c>
      <c r="BW554" s="114">
        <v>26032</v>
      </c>
      <c r="BX554" s="114">
        <v>112178.5</v>
      </c>
      <c r="BY554" s="114">
        <v>1135027.08</v>
      </c>
      <c r="BZ554" s="114">
        <v>65955</v>
      </c>
      <c r="CA554" s="114">
        <v>53931</v>
      </c>
      <c r="CB554" s="114">
        <v>106802</v>
      </c>
      <c r="CC554" s="114">
        <v>179350</v>
      </c>
      <c r="CD554" s="114">
        <v>1249911</v>
      </c>
      <c r="CE554" s="114">
        <v>147241</v>
      </c>
      <c r="CF554" s="114">
        <v>516769</v>
      </c>
      <c r="CG554" s="114">
        <v>29659</v>
      </c>
      <c r="CH554" s="114">
        <v>79787</v>
      </c>
      <c r="CI554" s="114">
        <v>125415</v>
      </c>
      <c r="CJ554" s="114">
        <v>81226</v>
      </c>
      <c r="CK554" s="114">
        <v>1987289</v>
      </c>
      <c r="CL554" s="114">
        <v>105090</v>
      </c>
      <c r="CM554" s="114">
        <v>69335.5</v>
      </c>
    </row>
    <row r="555" spans="1:91" ht="25.95" hidden="1" customHeight="1">
      <c r="C555" s="273">
        <v>8</v>
      </c>
      <c r="D555" s="114">
        <v>645343.75</v>
      </c>
      <c r="E555" s="114">
        <v>0</v>
      </c>
      <c r="F555" s="114">
        <v>0</v>
      </c>
      <c r="G555" s="114">
        <v>12618</v>
      </c>
      <c r="H555" s="114">
        <v>0</v>
      </c>
      <c r="I555" s="114">
        <v>22281</v>
      </c>
      <c r="J555" s="114">
        <v>50593</v>
      </c>
      <c r="K555" s="114">
        <v>12090</v>
      </c>
      <c r="L555" s="114">
        <v>0</v>
      </c>
      <c r="M555" s="114">
        <v>0</v>
      </c>
      <c r="N555" s="114">
        <v>47816</v>
      </c>
      <c r="O555" s="114">
        <v>0</v>
      </c>
      <c r="P555" s="114">
        <v>245618.75</v>
      </c>
      <c r="Q555" s="114">
        <v>0</v>
      </c>
      <c r="R555" s="114">
        <v>25284</v>
      </c>
      <c r="S555" s="114">
        <v>106523</v>
      </c>
      <c r="T555" s="114">
        <v>12764.5</v>
      </c>
      <c r="U555" s="114">
        <v>50044</v>
      </c>
      <c r="V555" s="114">
        <v>50</v>
      </c>
      <c r="W555" s="114">
        <v>0</v>
      </c>
      <c r="X555" s="114">
        <v>902981.92</v>
      </c>
      <c r="Y555" s="114">
        <v>0</v>
      </c>
      <c r="Z555" s="114">
        <v>23589</v>
      </c>
      <c r="AA555" s="114">
        <v>47689.25</v>
      </c>
      <c r="AB555" s="114">
        <v>0</v>
      </c>
      <c r="AC555" s="114">
        <v>2990</v>
      </c>
      <c r="AD555" s="114">
        <v>4777</v>
      </c>
      <c r="AE555" s="114">
        <v>87726</v>
      </c>
      <c r="AF555" s="114">
        <v>81306.399999999994</v>
      </c>
      <c r="AG555" s="114">
        <v>8227</v>
      </c>
      <c r="AH555" s="114">
        <v>16964.79</v>
      </c>
      <c r="AI555" s="114">
        <v>19030</v>
      </c>
      <c r="AJ555" s="114">
        <v>4754</v>
      </c>
      <c r="AK555" s="114">
        <v>4218</v>
      </c>
      <c r="AL555" s="114">
        <v>4636423.38</v>
      </c>
      <c r="AM555" s="114">
        <v>0</v>
      </c>
      <c r="AN555" s="114">
        <v>0</v>
      </c>
      <c r="AO555" s="114">
        <v>28484.25</v>
      </c>
      <c r="AP555" s="114">
        <v>125243</v>
      </c>
      <c r="AQ555" s="114">
        <v>4620</v>
      </c>
      <c r="AR555" s="114">
        <v>1699</v>
      </c>
      <c r="AS555" s="114">
        <v>207725</v>
      </c>
      <c r="AT555" s="114">
        <v>0</v>
      </c>
      <c r="AU555" s="114">
        <v>27749</v>
      </c>
      <c r="AV555" s="114">
        <v>0</v>
      </c>
      <c r="AW555" s="114">
        <v>0</v>
      </c>
      <c r="AX555" s="114">
        <v>0</v>
      </c>
      <c r="AY555" s="114">
        <v>2613.5</v>
      </c>
      <c r="AZ555" s="114">
        <v>0</v>
      </c>
      <c r="BA555" s="114">
        <v>0</v>
      </c>
      <c r="BB555" s="114">
        <v>202882.75</v>
      </c>
      <c r="BC555" s="114">
        <v>10101.52</v>
      </c>
      <c r="BD555" s="114">
        <v>2701469.02</v>
      </c>
      <c r="BE555" s="114">
        <v>39824.94</v>
      </c>
      <c r="BF555" s="114">
        <v>0</v>
      </c>
      <c r="BG555" s="114">
        <v>8343.67</v>
      </c>
      <c r="BH555" s="114">
        <v>856330.97</v>
      </c>
      <c r="BI555" s="114">
        <v>650</v>
      </c>
      <c r="BJ555" s="114">
        <v>0</v>
      </c>
      <c r="BK555" s="114">
        <v>0</v>
      </c>
      <c r="BL555" s="114">
        <v>12921</v>
      </c>
      <c r="BM555" s="114">
        <v>302985.56</v>
      </c>
      <c r="BN555" s="114">
        <v>0</v>
      </c>
      <c r="BO555" s="114">
        <v>0</v>
      </c>
      <c r="BP555" s="114">
        <v>24650</v>
      </c>
      <c r="BQ555" s="114">
        <v>0</v>
      </c>
      <c r="BR555" s="114">
        <v>0</v>
      </c>
      <c r="BS555" s="114">
        <v>4488515.75</v>
      </c>
      <c r="BT555" s="114">
        <v>0</v>
      </c>
      <c r="BU555" s="114">
        <v>0</v>
      </c>
      <c r="BV555" s="114">
        <v>160829</v>
      </c>
      <c r="BW555" s="114">
        <v>0</v>
      </c>
      <c r="BX555" s="114">
        <v>0</v>
      </c>
      <c r="BY555" s="114">
        <v>61946.58</v>
      </c>
      <c r="BZ555" s="114">
        <v>9854</v>
      </c>
      <c r="CA555" s="114">
        <v>0</v>
      </c>
      <c r="CB555" s="114">
        <v>14450</v>
      </c>
      <c r="CC555" s="114">
        <v>9574</v>
      </c>
      <c r="CD555" s="114">
        <v>0</v>
      </c>
      <c r="CE555" s="114">
        <v>0</v>
      </c>
      <c r="CF555" s="114">
        <v>98517.5</v>
      </c>
      <c r="CG555" s="114">
        <v>0</v>
      </c>
      <c r="CH555" s="114">
        <v>0</v>
      </c>
      <c r="CI555" s="114">
        <v>0</v>
      </c>
      <c r="CJ555" s="114">
        <v>0</v>
      </c>
      <c r="CK555" s="114">
        <v>18233</v>
      </c>
      <c r="CL555" s="114">
        <v>0</v>
      </c>
      <c r="CM555" s="114">
        <v>0</v>
      </c>
    </row>
    <row r="556" spans="1:91" ht="25.95" hidden="1" customHeight="1">
      <c r="C556" s="273">
        <v>9</v>
      </c>
      <c r="D556" s="114">
        <v>5869925.1400000006</v>
      </c>
      <c r="E556" s="114">
        <v>422130.71</v>
      </c>
      <c r="F556" s="114">
        <v>263312.31</v>
      </c>
      <c r="G556" s="114">
        <v>326092.19</v>
      </c>
      <c r="H556" s="114">
        <v>167187.54</v>
      </c>
      <c r="I556" s="114">
        <v>443514.92</v>
      </c>
      <c r="J556" s="114">
        <v>407542.19</v>
      </c>
      <c r="K556" s="114">
        <v>1555569.04</v>
      </c>
      <c r="L556" s="114">
        <v>352778.54000000004</v>
      </c>
      <c r="M556" s="114">
        <v>228501</v>
      </c>
      <c r="N556" s="114">
        <v>1783626.2</v>
      </c>
      <c r="O556" s="114">
        <v>153643.75</v>
      </c>
      <c r="P556" s="114">
        <v>4232072.33</v>
      </c>
      <c r="Q556" s="114">
        <v>1393542.7399999998</v>
      </c>
      <c r="R556" s="114">
        <v>1059687.3200000003</v>
      </c>
      <c r="S556" s="114">
        <v>2481355.87</v>
      </c>
      <c r="T556" s="114">
        <v>322356.82</v>
      </c>
      <c r="U556" s="114">
        <v>337912.76</v>
      </c>
      <c r="V556" s="114">
        <v>507737.2</v>
      </c>
      <c r="W556" s="114">
        <v>272099.33</v>
      </c>
      <c r="X556" s="114">
        <v>8585768.8800000008</v>
      </c>
      <c r="Y556" s="114">
        <v>247775.86000000002</v>
      </c>
      <c r="Z556" s="114">
        <v>648292.4800000001</v>
      </c>
      <c r="AA556" s="114">
        <v>398635.41</v>
      </c>
      <c r="AB556" s="114">
        <v>221646.71</v>
      </c>
      <c r="AC556" s="114">
        <v>334733.7</v>
      </c>
      <c r="AD556" s="114">
        <v>335862.37</v>
      </c>
      <c r="AE556" s="114">
        <v>1518171.08</v>
      </c>
      <c r="AF556" s="114">
        <v>264222.03000000003</v>
      </c>
      <c r="AG556" s="114">
        <v>419403.59</v>
      </c>
      <c r="AH556" s="114">
        <v>250529.68000000002</v>
      </c>
      <c r="AI556" s="114">
        <v>558046.86</v>
      </c>
      <c r="AJ556" s="114">
        <v>278851.46999999997</v>
      </c>
      <c r="AK556" s="114">
        <v>338161.97</v>
      </c>
      <c r="AL556" s="114">
        <v>25738450.940000001</v>
      </c>
      <c r="AM556" s="114">
        <v>397333.74</v>
      </c>
      <c r="AN556" s="114">
        <v>2089010.79</v>
      </c>
      <c r="AO556" s="114">
        <v>2187972.1100000003</v>
      </c>
      <c r="AP556" s="114">
        <v>1200417.9099999999</v>
      </c>
      <c r="AQ556" s="114">
        <v>1688345.97</v>
      </c>
      <c r="AR556" s="114">
        <v>257142.78</v>
      </c>
      <c r="AS556" s="114">
        <v>3531494.5100000002</v>
      </c>
      <c r="AT556" s="114">
        <v>688387.66999999993</v>
      </c>
      <c r="AU556" s="114">
        <v>2503214.19</v>
      </c>
      <c r="AV556" s="114">
        <v>1116901.1399999999</v>
      </c>
      <c r="AW556" s="114">
        <v>285135.03999999998</v>
      </c>
      <c r="AX556" s="114">
        <v>203335.34999999998</v>
      </c>
      <c r="AY556" s="114">
        <v>659629.14000000013</v>
      </c>
      <c r="AZ556" s="114">
        <v>354312.53</v>
      </c>
      <c r="BA556" s="114">
        <v>364163.95999999996</v>
      </c>
      <c r="BB556" s="114">
        <v>3770890.5500000003</v>
      </c>
      <c r="BC556" s="114">
        <v>349991.02999999997</v>
      </c>
      <c r="BD556" s="114">
        <v>10108870.799999999</v>
      </c>
      <c r="BE556" s="114">
        <v>913697.23</v>
      </c>
      <c r="BF556" s="114">
        <v>277680.84999999998</v>
      </c>
      <c r="BG556" s="114">
        <v>432039.45</v>
      </c>
      <c r="BH556" s="114">
        <v>5333853.87</v>
      </c>
      <c r="BI556" s="114">
        <v>55617</v>
      </c>
      <c r="BJ556" s="114">
        <v>119407.85</v>
      </c>
      <c r="BK556" s="114">
        <v>193702.86000000002</v>
      </c>
      <c r="BL556" s="114">
        <v>277321.41000000003</v>
      </c>
      <c r="BM556" s="114">
        <v>5652290.2999999998</v>
      </c>
      <c r="BN556" s="114">
        <v>472047.52</v>
      </c>
      <c r="BO556" s="114">
        <v>474677.84</v>
      </c>
      <c r="BP556" s="114">
        <v>635372.35</v>
      </c>
      <c r="BQ556" s="114">
        <v>356966.68000000005</v>
      </c>
      <c r="BR556" s="114">
        <v>391018.05999999994</v>
      </c>
      <c r="BS556" s="114">
        <v>27315778.140000001</v>
      </c>
      <c r="BT556" s="114">
        <v>752101.39</v>
      </c>
      <c r="BU556" s="114">
        <v>354398.08</v>
      </c>
      <c r="BV556" s="114">
        <v>3920714.53</v>
      </c>
      <c r="BW556" s="114">
        <v>359227.05</v>
      </c>
      <c r="BX556" s="114">
        <v>298210.77</v>
      </c>
      <c r="BY556" s="114">
        <v>1343491.6600000001</v>
      </c>
      <c r="BZ556" s="114">
        <v>237181.49</v>
      </c>
      <c r="CA556" s="114">
        <v>189176.22999999998</v>
      </c>
      <c r="CB556" s="114">
        <v>374133.26</v>
      </c>
      <c r="CC556" s="114">
        <v>1471831.0799999998</v>
      </c>
      <c r="CD556" s="114">
        <v>1499949.4800000002</v>
      </c>
      <c r="CE556" s="114">
        <v>405707.81</v>
      </c>
      <c r="CF556" s="114">
        <v>1075948.42</v>
      </c>
      <c r="CG556" s="114">
        <v>343321.25</v>
      </c>
      <c r="CH556" s="114">
        <v>210744.88999999998</v>
      </c>
      <c r="CI556" s="114">
        <v>157560.62</v>
      </c>
      <c r="CJ556" s="114">
        <v>243222.13999999998</v>
      </c>
      <c r="CK556" s="114">
        <v>1578933.0499999998</v>
      </c>
      <c r="CL556" s="114">
        <v>146584.39000000001</v>
      </c>
      <c r="CM556" s="114">
        <v>184689.48</v>
      </c>
    </row>
    <row r="557" spans="1:91" ht="25.95" hidden="1" customHeight="1">
      <c r="C557" s="273">
        <v>10</v>
      </c>
      <c r="D557" s="114">
        <v>200877</v>
      </c>
      <c r="E557" s="114">
        <v>5580</v>
      </c>
      <c r="F557" s="114">
        <v>108942.8</v>
      </c>
      <c r="G557" s="114">
        <v>42736.6</v>
      </c>
      <c r="H557" s="114">
        <v>11283.5</v>
      </c>
      <c r="I557" s="114">
        <v>26820</v>
      </c>
      <c r="J557" s="114">
        <v>25454.050000000003</v>
      </c>
      <c r="K557" s="114">
        <v>5500</v>
      </c>
      <c r="L557" s="114">
        <v>0</v>
      </c>
      <c r="M557" s="114">
        <v>500</v>
      </c>
      <c r="N557" s="114">
        <v>24152.959999999995</v>
      </c>
      <c r="O557" s="114">
        <v>0</v>
      </c>
      <c r="P557" s="114">
        <v>56652.340000000004</v>
      </c>
      <c r="Q557" s="114">
        <v>3891.5</v>
      </c>
      <c r="R557" s="114">
        <v>5199</v>
      </c>
      <c r="S557" s="114">
        <v>35920.5</v>
      </c>
      <c r="T557" s="114">
        <v>7306</v>
      </c>
      <c r="U557" s="114">
        <v>21351</v>
      </c>
      <c r="V557" s="114">
        <v>11091.7</v>
      </c>
      <c r="W557" s="114">
        <v>9500</v>
      </c>
      <c r="X557" s="114">
        <v>363048.28</v>
      </c>
      <c r="Y557" s="114">
        <v>4334.5</v>
      </c>
      <c r="Z557" s="114">
        <v>62154</v>
      </c>
      <c r="AA557" s="114">
        <v>43285.8</v>
      </c>
      <c r="AB557" s="114">
        <v>1414</v>
      </c>
      <c r="AC557" s="114">
        <v>7403</v>
      </c>
      <c r="AD557" s="114">
        <v>2879</v>
      </c>
      <c r="AE557" s="114">
        <v>44142</v>
      </c>
      <c r="AF557" s="114">
        <v>0</v>
      </c>
      <c r="AG557" s="114">
        <v>0</v>
      </c>
      <c r="AH557" s="114">
        <v>7331.66</v>
      </c>
      <c r="AI557" s="114">
        <v>32171</v>
      </c>
      <c r="AJ557" s="114">
        <v>16044.42</v>
      </c>
      <c r="AK557" s="114">
        <v>5985</v>
      </c>
      <c r="AL557" s="114">
        <v>212331.90000000002</v>
      </c>
      <c r="AM557" s="114">
        <v>1500</v>
      </c>
      <c r="AN557" s="114">
        <v>6159</v>
      </c>
      <c r="AO557" s="114">
        <v>2014</v>
      </c>
      <c r="AP557" s="114">
        <v>8297.16</v>
      </c>
      <c r="AQ557" s="114">
        <v>4986</v>
      </c>
      <c r="AR557" s="114">
        <v>0</v>
      </c>
      <c r="AS557" s="114">
        <v>21875.5</v>
      </c>
      <c r="AT557" s="114">
        <v>6654</v>
      </c>
      <c r="AU557" s="114">
        <v>18082.79</v>
      </c>
      <c r="AV557" s="114">
        <v>29183.87</v>
      </c>
      <c r="AW557" s="114">
        <v>2285.1</v>
      </c>
      <c r="AX557" s="114">
        <v>50</v>
      </c>
      <c r="AY557" s="114">
        <v>786</v>
      </c>
      <c r="AZ557" s="114">
        <v>0</v>
      </c>
      <c r="BA557" s="114">
        <v>540</v>
      </c>
      <c r="BB557" s="114">
        <v>36958.65</v>
      </c>
      <c r="BC557" s="114">
        <v>0</v>
      </c>
      <c r="BD557" s="114">
        <v>43961.020000000004</v>
      </c>
      <c r="BE557" s="114">
        <v>12930</v>
      </c>
      <c r="BF557" s="114">
        <v>16741.000000000004</v>
      </c>
      <c r="BG557" s="114">
        <v>7907.8300000000017</v>
      </c>
      <c r="BH557" s="114">
        <v>31430.44</v>
      </c>
      <c r="BI557" s="114">
        <v>0</v>
      </c>
      <c r="BJ557" s="114">
        <v>0</v>
      </c>
      <c r="BK557" s="114">
        <v>0</v>
      </c>
      <c r="BL557" s="114">
        <v>10543</v>
      </c>
      <c r="BM557" s="114">
        <v>24373.000000000004</v>
      </c>
      <c r="BN557" s="114">
        <v>0</v>
      </c>
      <c r="BO557" s="114">
        <v>1655</v>
      </c>
      <c r="BP557" s="114">
        <v>5656</v>
      </c>
      <c r="BQ557" s="114">
        <v>15070</v>
      </c>
      <c r="BR557" s="114">
        <v>5591</v>
      </c>
      <c r="BS557" s="114">
        <v>397870.06</v>
      </c>
      <c r="BT557" s="114">
        <v>10422</v>
      </c>
      <c r="BU557" s="114">
        <v>0</v>
      </c>
      <c r="BV557" s="114">
        <v>14276</v>
      </c>
      <c r="BW557" s="114">
        <v>160</v>
      </c>
      <c r="BX557" s="114">
        <v>6404</v>
      </c>
      <c r="BY557" s="114">
        <v>16953</v>
      </c>
      <c r="BZ557" s="114">
        <v>1000</v>
      </c>
      <c r="CA557" s="114">
        <v>0</v>
      </c>
      <c r="CB557" s="114">
        <v>886</v>
      </c>
      <c r="CC557" s="114">
        <v>0</v>
      </c>
      <c r="CD557" s="114">
        <v>29069.620000000003</v>
      </c>
      <c r="CE557" s="114">
        <v>1183</v>
      </c>
      <c r="CF557" s="114">
        <v>16267</v>
      </c>
      <c r="CG557" s="114">
        <v>0</v>
      </c>
      <c r="CH557" s="114">
        <v>5287</v>
      </c>
      <c r="CI557" s="114">
        <v>1414</v>
      </c>
      <c r="CJ557" s="114">
        <v>0</v>
      </c>
      <c r="CK557" s="114">
        <v>7457.4400000000014</v>
      </c>
      <c r="CL557" s="114">
        <v>1142</v>
      </c>
      <c r="CM557" s="114">
        <v>1218.69</v>
      </c>
    </row>
    <row r="558" spans="1:91" ht="25.95" hidden="1" customHeight="1">
      <c r="C558" s="273">
        <v>11</v>
      </c>
      <c r="D558" s="114">
        <v>21306560.75</v>
      </c>
      <c r="E558" s="114">
        <v>351652.8</v>
      </c>
      <c r="F558" s="114">
        <v>572999</v>
      </c>
      <c r="G558" s="114">
        <v>1679384</v>
      </c>
      <c r="H558" s="114">
        <v>218333.5</v>
      </c>
      <c r="I558" s="114">
        <v>485459</v>
      </c>
      <c r="J558" s="114">
        <v>593213.15</v>
      </c>
      <c r="K558" s="114">
        <v>1666285</v>
      </c>
      <c r="L558" s="114">
        <v>543995</v>
      </c>
      <c r="M558" s="114">
        <v>472579.45</v>
      </c>
      <c r="N558" s="114">
        <v>5233448</v>
      </c>
      <c r="O558" s="114">
        <v>163774</v>
      </c>
      <c r="P558" s="114">
        <v>11017356.300000001</v>
      </c>
      <c r="Q558" s="114">
        <v>864162.27</v>
      </c>
      <c r="R558" s="114">
        <v>828641.37</v>
      </c>
      <c r="S558" s="114">
        <v>2205520.25</v>
      </c>
      <c r="T558" s="114">
        <v>886224.25</v>
      </c>
      <c r="U558" s="114">
        <v>1978990.6</v>
      </c>
      <c r="V558" s="114">
        <v>710970</v>
      </c>
      <c r="W558" s="114">
        <v>420980</v>
      </c>
      <c r="X558" s="114">
        <v>26420353.649999999</v>
      </c>
      <c r="Y558" s="114">
        <v>535755.75</v>
      </c>
      <c r="Z558" s="114">
        <v>3027701</v>
      </c>
      <c r="AA558" s="114">
        <v>1596664</v>
      </c>
      <c r="AB558" s="114">
        <v>359857</v>
      </c>
      <c r="AC558" s="114">
        <v>564073.5</v>
      </c>
      <c r="AD558" s="114">
        <v>2385960</v>
      </c>
      <c r="AE558" s="114">
        <v>3641681</v>
      </c>
      <c r="AF558" s="114">
        <v>391947</v>
      </c>
      <c r="AG558" s="114">
        <v>613997.75</v>
      </c>
      <c r="AH558" s="114">
        <v>626553.73</v>
      </c>
      <c r="AI558" s="114">
        <v>2798456.5</v>
      </c>
      <c r="AJ558" s="114">
        <v>624524</v>
      </c>
      <c r="AK558" s="114">
        <v>625681</v>
      </c>
      <c r="AL558" s="114">
        <v>37172444.340000004</v>
      </c>
      <c r="AM558" s="114">
        <v>260571</v>
      </c>
      <c r="AN558" s="114">
        <v>317173</v>
      </c>
      <c r="AO558" s="114">
        <v>1299357.27</v>
      </c>
      <c r="AP558" s="114">
        <v>2627413</v>
      </c>
      <c r="AQ558" s="114">
        <v>847583.5</v>
      </c>
      <c r="AR558" s="114">
        <v>175474.5</v>
      </c>
      <c r="AS558" s="114">
        <v>8934634.4000000004</v>
      </c>
      <c r="AT558" s="114">
        <v>660757</v>
      </c>
      <c r="AU558" s="114">
        <v>1178514.76</v>
      </c>
      <c r="AV558" s="114">
        <v>1153697.2</v>
      </c>
      <c r="AW558" s="114">
        <v>810686</v>
      </c>
      <c r="AX558" s="114">
        <v>483735.5</v>
      </c>
      <c r="AY558" s="114">
        <v>452834.5</v>
      </c>
      <c r="AZ558" s="114">
        <v>360990</v>
      </c>
      <c r="BA558" s="114">
        <v>364923</v>
      </c>
      <c r="BB558" s="114">
        <v>7785199</v>
      </c>
      <c r="BC558" s="114">
        <v>451660</v>
      </c>
      <c r="BD558" s="114">
        <v>35463607.170000002</v>
      </c>
      <c r="BE558" s="114">
        <v>3380148.98</v>
      </c>
      <c r="BF558" s="114">
        <v>617752.75</v>
      </c>
      <c r="BG558" s="114">
        <v>675990</v>
      </c>
      <c r="BH558" s="114">
        <v>23701864.440000001</v>
      </c>
      <c r="BI558" s="114">
        <v>331950.5</v>
      </c>
      <c r="BJ558" s="114">
        <v>287194</v>
      </c>
      <c r="BK558" s="114">
        <v>624391</v>
      </c>
      <c r="BL558" s="114">
        <v>534322</v>
      </c>
      <c r="BM558" s="114">
        <v>12281298.33</v>
      </c>
      <c r="BN558" s="114">
        <v>1486244.5</v>
      </c>
      <c r="BO558" s="114">
        <v>615006.5</v>
      </c>
      <c r="BP558" s="114">
        <v>1621254.5</v>
      </c>
      <c r="BQ558" s="114">
        <v>524098</v>
      </c>
      <c r="BR558" s="114">
        <v>772203.35</v>
      </c>
      <c r="BS558" s="114">
        <v>73776812.979999989</v>
      </c>
      <c r="BT558" s="114">
        <v>757783.5</v>
      </c>
      <c r="BU558" s="114">
        <v>670279.17999999993</v>
      </c>
      <c r="BV558" s="114">
        <v>7471198</v>
      </c>
      <c r="BW558" s="114">
        <v>210145</v>
      </c>
      <c r="BX558" s="114">
        <v>611128</v>
      </c>
      <c r="BY558" s="114">
        <v>4805559.8600000003</v>
      </c>
      <c r="BZ558" s="114">
        <v>263671</v>
      </c>
      <c r="CA558" s="114">
        <v>546384</v>
      </c>
      <c r="CB558" s="114">
        <v>322753</v>
      </c>
      <c r="CC558" s="114">
        <v>1231767.6000000001</v>
      </c>
      <c r="CD558" s="114">
        <v>2944604</v>
      </c>
      <c r="CE558" s="114">
        <v>1055027.8399999999</v>
      </c>
      <c r="CF558" s="114">
        <v>2680267</v>
      </c>
      <c r="CG558" s="114">
        <v>326887</v>
      </c>
      <c r="CH558" s="114">
        <v>449467</v>
      </c>
      <c r="CI558" s="114">
        <v>373064.33999999997</v>
      </c>
      <c r="CJ558" s="114">
        <v>344859</v>
      </c>
      <c r="CK558" s="114">
        <v>4339449.3099999996</v>
      </c>
      <c r="CL558" s="114">
        <v>264521.5</v>
      </c>
      <c r="CM558" s="114">
        <v>520695.3</v>
      </c>
    </row>
    <row r="559" spans="1:91" ht="25.95" hidden="1" customHeight="1">
      <c r="C559" s="273">
        <v>12</v>
      </c>
      <c r="D559" s="114">
        <v>595495</v>
      </c>
      <c r="E559" s="114">
        <v>0</v>
      </c>
      <c r="F559" s="114">
        <v>12804</v>
      </c>
      <c r="G559" s="114">
        <v>15092.400000000001</v>
      </c>
      <c r="H559" s="114">
        <v>0</v>
      </c>
      <c r="I559" s="114">
        <v>0</v>
      </c>
      <c r="J559" s="114">
        <v>5648.5</v>
      </c>
      <c r="K559" s="114">
        <v>4534</v>
      </c>
      <c r="L559" s="114">
        <v>2720.7</v>
      </c>
      <c r="M559" s="114">
        <v>0</v>
      </c>
      <c r="N559" s="114">
        <v>104691</v>
      </c>
      <c r="O559" s="114">
        <v>0</v>
      </c>
      <c r="P559" s="114">
        <v>137013.62</v>
      </c>
      <c r="Q559" s="114">
        <v>0</v>
      </c>
      <c r="R559" s="114">
        <v>0</v>
      </c>
      <c r="S559" s="114">
        <v>0</v>
      </c>
      <c r="T559" s="114">
        <v>12164.5</v>
      </c>
      <c r="U559" s="114">
        <v>1460</v>
      </c>
      <c r="V559" s="114">
        <v>0</v>
      </c>
      <c r="W559" s="114">
        <v>1946</v>
      </c>
      <c r="X559" s="114">
        <v>1819985.25</v>
      </c>
      <c r="Y559" s="114">
        <v>10748</v>
      </c>
      <c r="Z559" s="114">
        <v>154482</v>
      </c>
      <c r="AA559" s="114">
        <v>62719</v>
      </c>
      <c r="AB559" s="114">
        <v>26739.25</v>
      </c>
      <c r="AC559" s="114">
        <v>10049</v>
      </c>
      <c r="AD559" s="114">
        <v>119557</v>
      </c>
      <c r="AE559" s="114">
        <v>58541</v>
      </c>
      <c r="AF559" s="114">
        <v>0</v>
      </c>
      <c r="AG559" s="114">
        <v>0</v>
      </c>
      <c r="AH559" s="114">
        <v>33158.449999999997</v>
      </c>
      <c r="AI559" s="114">
        <v>24677</v>
      </c>
      <c r="AJ559" s="114">
        <v>0</v>
      </c>
      <c r="AK559" s="114">
        <v>0</v>
      </c>
      <c r="AL559" s="114">
        <v>613091</v>
      </c>
      <c r="AM559" s="114">
        <v>0</v>
      </c>
      <c r="AN559" s="114">
        <v>0</v>
      </c>
      <c r="AO559" s="114">
        <v>0</v>
      </c>
      <c r="AP559" s="114">
        <v>4092</v>
      </c>
      <c r="AQ559" s="114">
        <v>0</v>
      </c>
      <c r="AR559" s="114">
        <v>0</v>
      </c>
      <c r="AS559" s="114">
        <v>25342.67</v>
      </c>
      <c r="AT559" s="114">
        <v>0</v>
      </c>
      <c r="AU559" s="114">
        <v>0</v>
      </c>
      <c r="AV559" s="114">
        <v>0</v>
      </c>
      <c r="AW559" s="114">
        <v>0</v>
      </c>
      <c r="AX559" s="114">
        <v>0</v>
      </c>
      <c r="AY559" s="114">
        <v>0</v>
      </c>
      <c r="AZ559" s="114">
        <v>5859</v>
      </c>
      <c r="BA559" s="114">
        <v>435</v>
      </c>
      <c r="BB559" s="114">
        <v>24935.75</v>
      </c>
      <c r="BC559" s="114">
        <v>6913.25</v>
      </c>
      <c r="BD559" s="114">
        <v>415530.02</v>
      </c>
      <c r="BE559" s="114">
        <v>96087.12</v>
      </c>
      <c r="BF559" s="114">
        <v>133047.28</v>
      </c>
      <c r="BG559" s="114">
        <v>3083.5</v>
      </c>
      <c r="BH559" s="114">
        <v>823890.75</v>
      </c>
      <c r="BI559" s="114">
        <v>0</v>
      </c>
      <c r="BJ559" s="114">
        <v>2093</v>
      </c>
      <c r="BK559" s="114">
        <v>0</v>
      </c>
      <c r="BL559" s="114">
        <v>1872.5</v>
      </c>
      <c r="BM559" s="114">
        <v>86834.5</v>
      </c>
      <c r="BN559" s="114">
        <v>647.5</v>
      </c>
      <c r="BO559" s="114">
        <v>0</v>
      </c>
      <c r="BP559" s="114">
        <v>3943</v>
      </c>
      <c r="BQ559" s="114">
        <v>7279</v>
      </c>
      <c r="BR559" s="114">
        <v>10030</v>
      </c>
      <c r="BS559" s="114">
        <v>1436420</v>
      </c>
      <c r="BT559" s="114">
        <v>0</v>
      </c>
      <c r="BU559" s="114">
        <v>2.2737367544323206E-13</v>
      </c>
      <c r="BV559" s="114">
        <v>81923</v>
      </c>
      <c r="BW559" s="114">
        <v>0</v>
      </c>
      <c r="BX559" s="114">
        <v>0</v>
      </c>
      <c r="BY559" s="114">
        <v>0</v>
      </c>
      <c r="BZ559" s="114">
        <v>0</v>
      </c>
      <c r="CA559" s="114">
        <v>0</v>
      </c>
      <c r="CB559" s="114">
        <v>0</v>
      </c>
      <c r="CC559" s="114">
        <v>0</v>
      </c>
      <c r="CD559" s="114">
        <v>68800</v>
      </c>
      <c r="CE559" s="114">
        <v>0</v>
      </c>
      <c r="CF559" s="114">
        <v>0</v>
      </c>
      <c r="CG559" s="114">
        <v>850</v>
      </c>
      <c r="CH559" s="114">
        <v>0</v>
      </c>
      <c r="CI559" s="114">
        <v>0</v>
      </c>
      <c r="CJ559" s="114">
        <v>0</v>
      </c>
      <c r="CK559" s="114">
        <v>35037</v>
      </c>
      <c r="CL559" s="114">
        <v>0</v>
      </c>
      <c r="CM559" s="114">
        <v>0</v>
      </c>
    </row>
    <row r="560" spans="1:91" ht="25.95" hidden="1" customHeight="1">
      <c r="C560" s="273">
        <v>13</v>
      </c>
      <c r="D560" s="114">
        <v>0</v>
      </c>
      <c r="E560" s="114">
        <v>0</v>
      </c>
      <c r="F560" s="114">
        <v>0</v>
      </c>
      <c r="G560" s="114">
        <v>0</v>
      </c>
      <c r="H560" s="114">
        <v>0</v>
      </c>
      <c r="I560" s="114">
        <v>0</v>
      </c>
      <c r="J560" s="114">
        <v>0</v>
      </c>
      <c r="K560" s="114">
        <v>0</v>
      </c>
      <c r="L560" s="114">
        <v>0</v>
      </c>
      <c r="M560" s="114">
        <v>235000</v>
      </c>
      <c r="N560" s="114">
        <v>0</v>
      </c>
      <c r="O560" s="114">
        <v>0</v>
      </c>
      <c r="P560" s="114">
        <v>0</v>
      </c>
      <c r="Q560" s="114">
        <v>0</v>
      </c>
      <c r="R560" s="114">
        <v>0</v>
      </c>
      <c r="S560" s="114">
        <v>0</v>
      </c>
      <c r="T560" s="114">
        <v>0</v>
      </c>
      <c r="U560" s="114">
        <v>0</v>
      </c>
      <c r="V560" s="114">
        <v>0</v>
      </c>
      <c r="W560" s="114">
        <v>0</v>
      </c>
      <c r="X560" s="114">
        <v>0</v>
      </c>
      <c r="Y560" s="114">
        <v>0</v>
      </c>
      <c r="Z560" s="114">
        <v>0</v>
      </c>
      <c r="AA560" s="114">
        <v>0</v>
      </c>
      <c r="AB560" s="114">
        <v>0</v>
      </c>
      <c r="AC560" s="114">
        <v>0</v>
      </c>
      <c r="AD560" s="114">
        <v>0</v>
      </c>
      <c r="AE560" s="114">
        <v>0</v>
      </c>
      <c r="AF560" s="114">
        <v>0</v>
      </c>
      <c r="AG560" s="114">
        <v>0</v>
      </c>
      <c r="AH560" s="114">
        <v>0</v>
      </c>
      <c r="AI560" s="114">
        <v>0</v>
      </c>
      <c r="AJ560" s="114">
        <v>0</v>
      </c>
      <c r="AK560" s="114">
        <v>0</v>
      </c>
      <c r="AL560" s="114">
        <v>0</v>
      </c>
      <c r="AM560" s="114">
        <v>0</v>
      </c>
      <c r="AN560" s="114">
        <v>0</v>
      </c>
      <c r="AO560" s="114">
        <v>0</v>
      </c>
      <c r="AP560" s="114">
        <v>0</v>
      </c>
      <c r="AQ560" s="114">
        <v>0</v>
      </c>
      <c r="AR560" s="114">
        <v>0</v>
      </c>
      <c r="AS560" s="114">
        <v>0</v>
      </c>
      <c r="AT560" s="114">
        <v>0</v>
      </c>
      <c r="AU560" s="114">
        <v>0</v>
      </c>
      <c r="AV560" s="114">
        <v>0</v>
      </c>
      <c r="AW560" s="114">
        <v>0</v>
      </c>
      <c r="AX560" s="114">
        <v>0</v>
      </c>
      <c r="AY560" s="114">
        <v>0</v>
      </c>
      <c r="AZ560" s="114">
        <v>0</v>
      </c>
      <c r="BA560" s="114">
        <v>0</v>
      </c>
      <c r="BB560" s="114">
        <v>0</v>
      </c>
      <c r="BC560" s="114">
        <v>0</v>
      </c>
      <c r="BD560" s="114">
        <v>0</v>
      </c>
      <c r="BE560" s="114">
        <v>2320775.7000000002</v>
      </c>
      <c r="BF560" s="114">
        <v>0</v>
      </c>
      <c r="BG560" s="114">
        <v>0</v>
      </c>
      <c r="BH560" s="114">
        <v>0</v>
      </c>
      <c r="BI560" s="114">
        <v>0</v>
      </c>
      <c r="BJ560" s="114">
        <v>0</v>
      </c>
      <c r="BK560" s="114">
        <v>0</v>
      </c>
      <c r="BL560" s="114">
        <v>0</v>
      </c>
      <c r="BM560" s="114">
        <v>0</v>
      </c>
      <c r="BN560" s="114">
        <v>0</v>
      </c>
      <c r="BO560" s="114">
        <v>0</v>
      </c>
      <c r="BP560" s="114">
        <v>0</v>
      </c>
      <c r="BQ560" s="114">
        <v>0</v>
      </c>
      <c r="BR560" s="114">
        <v>0</v>
      </c>
      <c r="BS560" s="114">
        <v>0</v>
      </c>
      <c r="BT560" s="114">
        <v>0</v>
      </c>
      <c r="BU560" s="114">
        <v>0</v>
      </c>
      <c r="BV560" s="114">
        <v>0</v>
      </c>
      <c r="BW560" s="114">
        <v>0</v>
      </c>
      <c r="BX560" s="114">
        <v>0</v>
      </c>
      <c r="BY560" s="114">
        <v>0</v>
      </c>
      <c r="BZ560" s="114">
        <v>0</v>
      </c>
      <c r="CA560" s="114">
        <v>0</v>
      </c>
      <c r="CB560" s="114">
        <v>0</v>
      </c>
      <c r="CC560" s="114">
        <v>0</v>
      </c>
      <c r="CD560" s="114">
        <v>0</v>
      </c>
      <c r="CE560" s="114">
        <v>0</v>
      </c>
      <c r="CF560" s="114">
        <v>0</v>
      </c>
      <c r="CG560" s="114">
        <v>0</v>
      </c>
      <c r="CH560" s="114">
        <v>0</v>
      </c>
      <c r="CI560" s="114">
        <v>0</v>
      </c>
      <c r="CJ560" s="114">
        <v>0</v>
      </c>
      <c r="CK560" s="114">
        <v>0</v>
      </c>
      <c r="CL560" s="114">
        <v>0</v>
      </c>
      <c r="CM560" s="114">
        <v>0</v>
      </c>
    </row>
    <row r="561" spans="3:91" ht="25.95" hidden="1" customHeight="1">
      <c r="C561" s="273">
        <v>14</v>
      </c>
      <c r="D561" s="114">
        <v>2025864.96</v>
      </c>
      <c r="E561" s="114">
        <v>3189291.79</v>
      </c>
      <c r="F561" s="114">
        <v>3141475.61</v>
      </c>
      <c r="G561" s="114">
        <v>1015663.91</v>
      </c>
      <c r="H561" s="114">
        <v>1530802.33</v>
      </c>
      <c r="I561" s="114">
        <v>4660564.71</v>
      </c>
      <c r="J561" s="114">
        <v>4172216.3</v>
      </c>
      <c r="K561" s="114">
        <v>1720066.5</v>
      </c>
      <c r="L561" s="114">
        <v>0</v>
      </c>
      <c r="M561" s="114">
        <v>0</v>
      </c>
      <c r="N561" s="114">
        <v>4106643.5</v>
      </c>
      <c r="O561" s="114">
        <v>1556799.71</v>
      </c>
      <c r="P561" s="114">
        <v>1082394.57</v>
      </c>
      <c r="Q561" s="114">
        <v>1455888</v>
      </c>
      <c r="R561" s="114">
        <v>502485.46</v>
      </c>
      <c r="S561" s="114">
        <v>5621.68</v>
      </c>
      <c r="T561" s="114">
        <v>1552348</v>
      </c>
      <c r="U561" s="114">
        <v>120834</v>
      </c>
      <c r="V561" s="114">
        <v>2000000</v>
      </c>
      <c r="W561" s="114">
        <v>1523436.6</v>
      </c>
      <c r="X561" s="114">
        <v>11269353</v>
      </c>
      <c r="Y561" s="114">
        <v>2000000</v>
      </c>
      <c r="Z561" s="114">
        <v>1000000</v>
      </c>
      <c r="AA561" s="114">
        <v>2000000</v>
      </c>
      <c r="AB561" s="114">
        <v>2000000</v>
      </c>
      <c r="AC561" s="114">
        <v>2000000</v>
      </c>
      <c r="AD561" s="114">
        <v>2000000</v>
      </c>
      <c r="AE561" s="114">
        <v>4515855.97</v>
      </c>
      <c r="AF561" s="114">
        <v>2000000</v>
      </c>
      <c r="AG561" s="114">
        <v>2000000</v>
      </c>
      <c r="AH561" s="114">
        <v>1000000</v>
      </c>
      <c r="AI561" s="114">
        <v>2916411.01</v>
      </c>
      <c r="AJ561" s="114">
        <v>2000000</v>
      </c>
      <c r="AK561" s="114">
        <v>1000000</v>
      </c>
      <c r="AL561" s="114">
        <v>5964242.2599999998</v>
      </c>
      <c r="AM561" s="114">
        <v>2047618.15</v>
      </c>
      <c r="AN561" s="114">
        <v>1685182.01</v>
      </c>
      <c r="AO561" s="114">
        <v>4434347.5199999996</v>
      </c>
      <c r="AP561" s="114">
        <v>3927709.7</v>
      </c>
      <c r="AQ561" s="114">
        <v>2352424.0299999998</v>
      </c>
      <c r="AR561" s="114">
        <v>2842832.77</v>
      </c>
      <c r="AS561" s="114">
        <v>3684993.83</v>
      </c>
      <c r="AT561" s="114">
        <v>1844608.23</v>
      </c>
      <c r="AU561" s="114">
        <v>5297284.34</v>
      </c>
      <c r="AV561" s="114">
        <v>4102551.18</v>
      </c>
      <c r="AW561" s="114">
        <v>1726343.15</v>
      </c>
      <c r="AX561" s="114">
        <v>1236273.81</v>
      </c>
      <c r="AY561" s="114">
        <v>1522453.1</v>
      </c>
      <c r="AZ561" s="114">
        <v>1927634.59</v>
      </c>
      <c r="BA561" s="114">
        <v>1638883.45</v>
      </c>
      <c r="BB561" s="114">
        <v>5094190.26</v>
      </c>
      <c r="BC561" s="114">
        <v>1430226.81</v>
      </c>
      <c r="BD561" s="114">
        <v>3000000</v>
      </c>
      <c r="BE561" s="114">
        <v>4465223.67</v>
      </c>
      <c r="BF561" s="114">
        <v>2000000</v>
      </c>
      <c r="BG561" s="114">
        <v>2000000</v>
      </c>
      <c r="BH561" s="114">
        <v>3000000</v>
      </c>
      <c r="BI561" s="114">
        <v>2000000</v>
      </c>
      <c r="BJ561" s="114">
        <v>2000000</v>
      </c>
      <c r="BK561" s="114">
        <v>1061800</v>
      </c>
      <c r="BL561" s="114">
        <v>2000000</v>
      </c>
      <c r="BM561" s="114">
        <v>3449830</v>
      </c>
      <c r="BN561" s="114">
        <v>4057468.84</v>
      </c>
      <c r="BO561" s="114">
        <v>2701396.78</v>
      </c>
      <c r="BP561" s="114">
        <v>5136589.4000000004</v>
      </c>
      <c r="BQ561" s="114">
        <v>3707305.07</v>
      </c>
      <c r="BR561" s="114">
        <v>1483167.03</v>
      </c>
      <c r="BS561" s="114">
        <v>0</v>
      </c>
      <c r="BT561" s="114">
        <v>3638621.75</v>
      </c>
      <c r="BU561" s="114">
        <v>2800548.92</v>
      </c>
      <c r="BV561" s="114">
        <v>5064311.3600000003</v>
      </c>
      <c r="BW561" s="114">
        <v>1124654.32</v>
      </c>
      <c r="BX561" s="114">
        <v>9058860.3499999996</v>
      </c>
      <c r="BY561" s="114">
        <v>8574378.8000000007</v>
      </c>
      <c r="BZ561" s="114">
        <v>1357080.73</v>
      </c>
      <c r="CA561" s="114">
        <v>1640800.78</v>
      </c>
      <c r="CB561" s="114">
        <v>2872216.96</v>
      </c>
      <c r="CC561" s="114">
        <v>2607928.5499999998</v>
      </c>
      <c r="CD561" s="114">
        <v>8838692.4600000009</v>
      </c>
      <c r="CE561" s="114">
        <v>2813931.71</v>
      </c>
      <c r="CF561" s="114">
        <v>6542746.1799999997</v>
      </c>
      <c r="CG561" s="114">
        <v>0</v>
      </c>
      <c r="CH561" s="114">
        <v>1208642.8700000001</v>
      </c>
      <c r="CI561" s="114">
        <v>2217692.44</v>
      </c>
      <c r="CJ561" s="114">
        <v>1179187.79</v>
      </c>
      <c r="CK561" s="114">
        <v>8737693.2200000007</v>
      </c>
      <c r="CL561" s="114">
        <v>1102660.82</v>
      </c>
      <c r="CM561" s="114">
        <v>0</v>
      </c>
    </row>
    <row r="562" spans="3:91" ht="25.95" hidden="1" customHeight="1">
      <c r="C562" s="273">
        <v>15</v>
      </c>
      <c r="D562" s="114">
        <v>1545816</v>
      </c>
      <c r="E562" s="114">
        <v>14500</v>
      </c>
      <c r="F562" s="114">
        <v>610</v>
      </c>
      <c r="G562" s="114">
        <v>0</v>
      </c>
      <c r="H562" s="114">
        <v>2000</v>
      </c>
      <c r="I562" s="114">
        <v>100897</v>
      </c>
      <c r="J562" s="114">
        <v>0</v>
      </c>
      <c r="K562" s="114">
        <v>152406.1</v>
      </c>
      <c r="L562" s="114">
        <v>0</v>
      </c>
      <c r="M562" s="114">
        <v>0</v>
      </c>
      <c r="N562" s="114">
        <v>9970</v>
      </c>
      <c r="O562" s="114">
        <v>0</v>
      </c>
      <c r="P562" s="114">
        <v>361289</v>
      </c>
      <c r="Q562" s="114">
        <v>0</v>
      </c>
      <c r="R562" s="114">
        <v>0</v>
      </c>
      <c r="S562" s="114">
        <v>6640</v>
      </c>
      <c r="T562" s="114">
        <v>68230</v>
      </c>
      <c r="U562" s="114">
        <v>0</v>
      </c>
      <c r="V562" s="114">
        <v>0</v>
      </c>
      <c r="W562" s="114">
        <v>0</v>
      </c>
      <c r="X562" s="114">
        <v>3426058.5</v>
      </c>
      <c r="Y562" s="114">
        <v>38930</v>
      </c>
      <c r="Z562" s="114">
        <v>0</v>
      </c>
      <c r="AA562" s="114">
        <v>0</v>
      </c>
      <c r="AB562" s="114">
        <v>0</v>
      </c>
      <c r="AC562" s="114">
        <v>0</v>
      </c>
      <c r="AD562" s="114">
        <v>0</v>
      </c>
      <c r="AE562" s="114">
        <v>8543</v>
      </c>
      <c r="AF562" s="114">
        <v>0</v>
      </c>
      <c r="AG562" s="114">
        <v>0</v>
      </c>
      <c r="AH562" s="114">
        <v>0</v>
      </c>
      <c r="AI562" s="114">
        <v>10400</v>
      </c>
      <c r="AJ562" s="114">
        <v>0</v>
      </c>
      <c r="AK562" s="114">
        <v>0</v>
      </c>
      <c r="AL562" s="114">
        <v>3696700.25</v>
      </c>
      <c r="AM562" s="114">
        <v>0</v>
      </c>
      <c r="AN562" s="114">
        <v>0</v>
      </c>
      <c r="AO562" s="114">
        <v>4669807</v>
      </c>
      <c r="AP562" s="114">
        <v>2930</v>
      </c>
      <c r="AQ562" s="114">
        <v>0</v>
      </c>
      <c r="AR562" s="114">
        <v>30800</v>
      </c>
      <c r="AS562" s="114">
        <v>11760</v>
      </c>
      <c r="AT562" s="114">
        <v>0</v>
      </c>
      <c r="AU562" s="114">
        <v>0</v>
      </c>
      <c r="AV562" s="114">
        <v>16270</v>
      </c>
      <c r="AW562" s="114">
        <v>0</v>
      </c>
      <c r="AX562" s="114">
        <v>0</v>
      </c>
      <c r="AY562" s="114">
        <v>0</v>
      </c>
      <c r="AZ562" s="114">
        <v>0</v>
      </c>
      <c r="BA562" s="114">
        <v>0</v>
      </c>
      <c r="BB562" s="114">
        <v>199756</v>
      </c>
      <c r="BC562" s="114">
        <v>0</v>
      </c>
      <c r="BD562" s="114">
        <v>1535262</v>
      </c>
      <c r="BE562" s="114">
        <v>100005</v>
      </c>
      <c r="BF562" s="114">
        <v>14400</v>
      </c>
      <c r="BG562" s="114">
        <v>0</v>
      </c>
      <c r="BH562" s="114">
        <v>139865</v>
      </c>
      <c r="BI562" s="114">
        <v>0</v>
      </c>
      <c r="BJ562" s="114">
        <v>0</v>
      </c>
      <c r="BK562" s="114">
        <v>0</v>
      </c>
      <c r="BL562" s="114">
        <v>0</v>
      </c>
      <c r="BM562" s="114">
        <v>324851.64</v>
      </c>
      <c r="BN562" s="114">
        <v>91755</v>
      </c>
      <c r="BO562" s="114">
        <v>5315</v>
      </c>
      <c r="BP562" s="114">
        <v>0</v>
      </c>
      <c r="BQ562" s="114">
        <v>0</v>
      </c>
      <c r="BR562" s="114">
        <v>33870</v>
      </c>
      <c r="BS562" s="114">
        <v>1679725</v>
      </c>
      <c r="BT562" s="114">
        <v>0</v>
      </c>
      <c r="BU562" s="114">
        <v>0</v>
      </c>
      <c r="BV562" s="114">
        <v>379885</v>
      </c>
      <c r="BW562" s="114">
        <v>547290</v>
      </c>
      <c r="BX562" s="114">
        <v>0</v>
      </c>
      <c r="BY562" s="114">
        <v>64910</v>
      </c>
      <c r="BZ562" s="114">
        <v>310</v>
      </c>
      <c r="CA562" s="114">
        <v>0</v>
      </c>
      <c r="CB562" s="114">
        <v>0</v>
      </c>
      <c r="CC562" s="114">
        <v>0</v>
      </c>
      <c r="CD562" s="114">
        <v>0</v>
      </c>
      <c r="CE562" s="114">
        <v>63440</v>
      </c>
      <c r="CF562" s="114">
        <v>1965</v>
      </c>
      <c r="CG562" s="114">
        <v>0</v>
      </c>
      <c r="CH562" s="114">
        <v>10350</v>
      </c>
      <c r="CI562" s="114">
        <v>0</v>
      </c>
      <c r="CJ562" s="114">
        <v>0</v>
      </c>
      <c r="CK562" s="114">
        <v>1770</v>
      </c>
      <c r="CL562" s="114">
        <v>0</v>
      </c>
      <c r="CM562" s="114">
        <v>0</v>
      </c>
    </row>
    <row r="563" spans="3:91" ht="25.95" hidden="1" customHeight="1">
      <c r="C563" s="273">
        <v>16</v>
      </c>
      <c r="D563" s="114">
        <v>77627711.659999996</v>
      </c>
      <c r="E563" s="114">
        <v>9522355.8000000007</v>
      </c>
      <c r="F563" s="114">
        <v>9747424.8000000007</v>
      </c>
      <c r="G563" s="114">
        <v>11621105.119999999</v>
      </c>
      <c r="H563" s="114">
        <v>9006389.5899999999</v>
      </c>
      <c r="I563" s="114">
        <v>11927373.07</v>
      </c>
      <c r="J563" s="114">
        <v>16339759.539999999</v>
      </c>
      <c r="K563" s="114">
        <v>16323269.01</v>
      </c>
      <c r="L563" s="114">
        <v>10576620.49</v>
      </c>
      <c r="M563" s="114">
        <v>10799538.380000001</v>
      </c>
      <c r="N563" s="114">
        <v>22287315.170000002</v>
      </c>
      <c r="O563" s="114">
        <v>4136034.52</v>
      </c>
      <c r="P563" s="114">
        <v>39047750.219999999</v>
      </c>
      <c r="Q563" s="114">
        <v>9737712.2599999998</v>
      </c>
      <c r="R563" s="114">
        <v>3852915.96</v>
      </c>
      <c r="S563" s="114">
        <v>17010695.989999998</v>
      </c>
      <c r="T563" s="114">
        <v>10231316.609999999</v>
      </c>
      <c r="U563" s="114">
        <v>9375425.8100000005</v>
      </c>
      <c r="V563" s="114">
        <v>9682038.1199999992</v>
      </c>
      <c r="W563" s="114">
        <v>6266503.7800000003</v>
      </c>
      <c r="X563" s="114">
        <v>90195152.170000002</v>
      </c>
      <c r="Y563" s="114">
        <v>7087920</v>
      </c>
      <c r="Z563" s="114">
        <v>10584990</v>
      </c>
      <c r="AA563" s="114">
        <v>8682915.8000000007</v>
      </c>
      <c r="AB563" s="114">
        <v>6354330</v>
      </c>
      <c r="AC563" s="114">
        <v>7513687.3799999999</v>
      </c>
      <c r="AD563" s="114">
        <v>8611261.6799999997</v>
      </c>
      <c r="AE563" s="114">
        <v>24256423.670000002</v>
      </c>
      <c r="AF563" s="114">
        <v>8935500</v>
      </c>
      <c r="AG563" s="114">
        <v>7659174.2000000002</v>
      </c>
      <c r="AH563" s="114">
        <v>8900272.0399999991</v>
      </c>
      <c r="AI563" s="114">
        <v>15667782.91</v>
      </c>
      <c r="AJ563" s="114">
        <v>8081401.9400000004</v>
      </c>
      <c r="AK563" s="114">
        <v>6126701.29</v>
      </c>
      <c r="AL563" s="114">
        <v>141087838.69</v>
      </c>
      <c r="AM563" s="114">
        <v>10115510.1</v>
      </c>
      <c r="AN563" s="114">
        <v>8728232.1699999999</v>
      </c>
      <c r="AO563" s="114">
        <v>16989532.23</v>
      </c>
      <c r="AP563" s="114">
        <v>15752148.4</v>
      </c>
      <c r="AQ563" s="114">
        <v>10269789.439999999</v>
      </c>
      <c r="AR563" s="114">
        <v>5448599.3700000001</v>
      </c>
      <c r="AS563" s="114">
        <v>29963576.920000002</v>
      </c>
      <c r="AT563" s="114">
        <v>10122402.65</v>
      </c>
      <c r="AU563" s="114">
        <v>14232506.68</v>
      </c>
      <c r="AV563" s="114">
        <v>18318927.52</v>
      </c>
      <c r="AW563" s="114">
        <v>10024695.18</v>
      </c>
      <c r="AX563" s="114">
        <v>6871277.2800000003</v>
      </c>
      <c r="AY563" s="114">
        <v>12204459.130000001</v>
      </c>
      <c r="AZ563" s="114">
        <v>9398928.6500000004</v>
      </c>
      <c r="BA563" s="114">
        <v>8373334.4699999997</v>
      </c>
      <c r="BB563" s="114">
        <v>41330330.350000001</v>
      </c>
      <c r="BC563" s="114">
        <v>7965375.1399999997</v>
      </c>
      <c r="BD563" s="114">
        <v>78790022.140000001</v>
      </c>
      <c r="BE563" s="114">
        <v>22334256.539999999</v>
      </c>
      <c r="BF563" s="114">
        <v>8974160.6400000006</v>
      </c>
      <c r="BG563" s="114">
        <v>8624673.1400000006</v>
      </c>
      <c r="BH563" s="114">
        <v>42525235.240000002</v>
      </c>
      <c r="BI563" s="114">
        <v>6937702.2599999998</v>
      </c>
      <c r="BJ563" s="114">
        <v>4225372.1600000001</v>
      </c>
      <c r="BK563" s="114">
        <v>5462214.5099999998</v>
      </c>
      <c r="BL563" s="114">
        <v>4709274.1900000004</v>
      </c>
      <c r="BM563" s="114">
        <v>61813535.719999999</v>
      </c>
      <c r="BN563" s="114">
        <v>14964375.779999999</v>
      </c>
      <c r="BO563" s="114">
        <v>11663020.960000001</v>
      </c>
      <c r="BP563" s="114">
        <v>16769333.189999999</v>
      </c>
      <c r="BQ563" s="114">
        <v>11189959.34</v>
      </c>
      <c r="BR563" s="114">
        <v>7833444.54</v>
      </c>
      <c r="BS563" s="114">
        <v>217103304.00999999</v>
      </c>
      <c r="BT563" s="114">
        <v>12303547.970000001</v>
      </c>
      <c r="BU563" s="114">
        <v>12405904.99</v>
      </c>
      <c r="BV563" s="114">
        <v>40113246.590000004</v>
      </c>
      <c r="BW563" s="114">
        <v>3759646.13</v>
      </c>
      <c r="BX563" s="114">
        <v>10703813.27</v>
      </c>
      <c r="BY563" s="114">
        <v>23052737.960000001</v>
      </c>
      <c r="BZ563" s="114">
        <v>7537178.3899999997</v>
      </c>
      <c r="CA563" s="114">
        <v>8031272.2599999998</v>
      </c>
      <c r="CB563" s="114">
        <v>10710515.17</v>
      </c>
      <c r="CC563" s="114">
        <v>11808708.710000001</v>
      </c>
      <c r="CD563" s="114">
        <v>22788507</v>
      </c>
      <c r="CE563" s="114">
        <v>12853940.5</v>
      </c>
      <c r="CF563" s="114">
        <v>17787834.84</v>
      </c>
      <c r="CG563" s="114">
        <v>6255240</v>
      </c>
      <c r="CH563" s="114">
        <v>7213941.29</v>
      </c>
      <c r="CI563" s="114">
        <v>6260500</v>
      </c>
      <c r="CJ563" s="114">
        <v>7561772.9000000004</v>
      </c>
      <c r="CK563" s="114">
        <v>20986680.329999998</v>
      </c>
      <c r="CL563" s="114">
        <v>5017000.3099999996</v>
      </c>
      <c r="CM563" s="114">
        <v>4329153.75</v>
      </c>
    </row>
    <row r="564" spans="3:91" ht="25.95" hidden="1" customHeight="1">
      <c r="C564" s="273">
        <v>17</v>
      </c>
      <c r="D564" s="114">
        <v>9398228.9199999999</v>
      </c>
      <c r="E564" s="114">
        <v>389402.5</v>
      </c>
      <c r="F564" s="114">
        <v>413212.48</v>
      </c>
      <c r="G564" s="114">
        <v>541641.55000000005</v>
      </c>
      <c r="H564" s="114">
        <v>395639.03</v>
      </c>
      <c r="I564" s="114">
        <v>524376.48</v>
      </c>
      <c r="J564" s="114">
        <v>701362.79999999993</v>
      </c>
      <c r="K564" s="114">
        <v>703660.98</v>
      </c>
      <c r="L564" s="114">
        <v>443948.81</v>
      </c>
      <c r="M564" s="114">
        <v>475610.02</v>
      </c>
      <c r="N564" s="114">
        <v>2737176.34</v>
      </c>
      <c r="O564" s="114">
        <v>178713.71</v>
      </c>
      <c r="P564" s="114">
        <v>6372942.4399999995</v>
      </c>
      <c r="Q564" s="114">
        <v>396997.13</v>
      </c>
      <c r="R564" s="114">
        <v>151748.23000000001</v>
      </c>
      <c r="S564" s="114">
        <v>726118.13</v>
      </c>
      <c r="T564" s="114">
        <v>427721.25</v>
      </c>
      <c r="U564" s="114">
        <v>380992.46</v>
      </c>
      <c r="V564" s="114">
        <v>396534.54000000004</v>
      </c>
      <c r="W564" s="114">
        <v>230328.37</v>
      </c>
      <c r="X564" s="114">
        <v>34272562.849999994</v>
      </c>
      <c r="Y564" s="114">
        <v>294483.83999999997</v>
      </c>
      <c r="Z564" s="114">
        <v>444003.85000000003</v>
      </c>
      <c r="AA564" s="114">
        <v>379784.09</v>
      </c>
      <c r="AB564" s="114">
        <v>243757.44</v>
      </c>
      <c r="AC564" s="114">
        <v>246257.03999999998</v>
      </c>
      <c r="AD564" s="114">
        <v>316905.78999999998</v>
      </c>
      <c r="AE564" s="114">
        <v>918804.31</v>
      </c>
      <c r="AF564" s="114">
        <v>336759.89999999997</v>
      </c>
      <c r="AG564" s="114">
        <v>312871.60000000003</v>
      </c>
      <c r="AH564" s="114">
        <v>392940.92</v>
      </c>
      <c r="AI564" s="114">
        <v>656034.38</v>
      </c>
      <c r="AJ564" s="114">
        <v>308917.06999999995</v>
      </c>
      <c r="AK564" s="114">
        <v>224377.17</v>
      </c>
      <c r="AL564" s="114">
        <v>73332411</v>
      </c>
      <c r="AM564" s="114">
        <v>465195.07</v>
      </c>
      <c r="AN564" s="114">
        <v>375192.93000000005</v>
      </c>
      <c r="AO564" s="114">
        <v>656754.28999999992</v>
      </c>
      <c r="AP564" s="114">
        <v>662622.94000000006</v>
      </c>
      <c r="AQ564" s="114">
        <v>435893.16000000003</v>
      </c>
      <c r="AR564" s="114">
        <v>231820.24</v>
      </c>
      <c r="AS564" s="114">
        <v>5154672.17</v>
      </c>
      <c r="AT564" s="114">
        <v>386355.87</v>
      </c>
      <c r="AU564" s="114">
        <v>601851.10000000009</v>
      </c>
      <c r="AV564" s="114">
        <v>802225.35</v>
      </c>
      <c r="AW564" s="114">
        <v>387545.18</v>
      </c>
      <c r="AX564" s="114">
        <v>265449.71999999997</v>
      </c>
      <c r="AY564" s="114">
        <v>673553.01</v>
      </c>
      <c r="AZ564" s="114">
        <v>463260.37999999995</v>
      </c>
      <c r="BA564" s="114">
        <v>376359.37</v>
      </c>
      <c r="BB564" s="114">
        <v>5808730.5199999996</v>
      </c>
      <c r="BC564" s="114">
        <v>378002.87</v>
      </c>
      <c r="BD564" s="114">
        <v>8838143.4100000001</v>
      </c>
      <c r="BE564" s="114">
        <v>879013.18</v>
      </c>
      <c r="BF564" s="114">
        <v>332945.32</v>
      </c>
      <c r="BG564" s="114">
        <v>363380.39</v>
      </c>
      <c r="BH564" s="114">
        <v>1967000.52</v>
      </c>
      <c r="BI564" s="114">
        <v>281128.5</v>
      </c>
      <c r="BJ564" s="114">
        <v>178817.5</v>
      </c>
      <c r="BK564" s="114">
        <v>246692.71</v>
      </c>
      <c r="BL564" s="114">
        <v>197665.5</v>
      </c>
      <c r="BM564" s="114">
        <v>7910782.5999999996</v>
      </c>
      <c r="BN564" s="114">
        <v>662500.34</v>
      </c>
      <c r="BO564" s="114">
        <v>494967.85</v>
      </c>
      <c r="BP564" s="114">
        <v>758351.15</v>
      </c>
      <c r="BQ564" s="114">
        <v>458157.99</v>
      </c>
      <c r="BR564" s="114">
        <v>345097.82999999996</v>
      </c>
      <c r="BS564" s="114">
        <v>28176265.210000001</v>
      </c>
      <c r="BT564" s="114">
        <v>532681.93999999994</v>
      </c>
      <c r="BU564" s="114">
        <v>545785.99</v>
      </c>
      <c r="BV564" s="114">
        <v>7239114.2599999998</v>
      </c>
      <c r="BW564" s="114">
        <v>166242.18999999997</v>
      </c>
      <c r="BX564" s="114">
        <v>465453.27</v>
      </c>
      <c r="BY564" s="114">
        <v>970320.59</v>
      </c>
      <c r="BZ564" s="114">
        <v>329458.12</v>
      </c>
      <c r="CA564" s="114">
        <v>351546.11</v>
      </c>
      <c r="CB564" s="114">
        <v>824997.8</v>
      </c>
      <c r="CC564" s="114">
        <v>544847.27</v>
      </c>
      <c r="CD564" s="114">
        <v>964816.69</v>
      </c>
      <c r="CE564" s="114">
        <v>541141.35</v>
      </c>
      <c r="CF564" s="114">
        <v>733957.74</v>
      </c>
      <c r="CG564" s="114">
        <v>246983.4</v>
      </c>
      <c r="CH564" s="114">
        <v>271098.87</v>
      </c>
      <c r="CI564" s="114">
        <v>268800.62</v>
      </c>
      <c r="CJ564" s="114">
        <v>300186.08</v>
      </c>
      <c r="CK564" s="114">
        <v>948886.0199999999</v>
      </c>
      <c r="CL564" s="114">
        <v>204163.77</v>
      </c>
      <c r="CM564" s="114">
        <v>196010.35</v>
      </c>
    </row>
    <row r="565" spans="3:91" ht="25.95" hidden="1" customHeight="1">
      <c r="C565" s="273">
        <v>18</v>
      </c>
      <c r="D565" s="114">
        <v>133596751.03</v>
      </c>
      <c r="E565" s="114">
        <v>0</v>
      </c>
      <c r="F565" s="114">
        <v>0</v>
      </c>
      <c r="G565" s="114">
        <v>0</v>
      </c>
      <c r="H565" s="114">
        <v>0</v>
      </c>
      <c r="I565" s="114">
        <v>0</v>
      </c>
      <c r="J565" s="114">
        <v>0</v>
      </c>
      <c r="K565" s="114">
        <v>0</v>
      </c>
      <c r="L565" s="114">
        <v>0</v>
      </c>
      <c r="M565" s="114">
        <v>0</v>
      </c>
      <c r="N565" s="114">
        <v>0</v>
      </c>
      <c r="O565" s="114">
        <v>0</v>
      </c>
      <c r="P565" s="114">
        <v>0</v>
      </c>
      <c r="Q565" s="114">
        <v>0</v>
      </c>
      <c r="R565" s="114">
        <v>0</v>
      </c>
      <c r="S565" s="114">
        <v>0</v>
      </c>
      <c r="T565" s="114">
        <v>0</v>
      </c>
      <c r="U565" s="114">
        <v>0</v>
      </c>
      <c r="V565" s="114">
        <v>0</v>
      </c>
      <c r="W565" s="114">
        <v>0</v>
      </c>
      <c r="X565" s="114">
        <v>0</v>
      </c>
      <c r="Y565" s="114">
        <v>0</v>
      </c>
      <c r="Z565" s="114">
        <v>0</v>
      </c>
      <c r="AA565" s="114">
        <v>0</v>
      </c>
      <c r="AB565" s="114">
        <v>0</v>
      </c>
      <c r="AC565" s="114">
        <v>0</v>
      </c>
      <c r="AD565" s="114">
        <v>0</v>
      </c>
      <c r="AE565" s="114">
        <v>0</v>
      </c>
      <c r="AF565" s="114">
        <v>0</v>
      </c>
      <c r="AG565" s="114">
        <v>0</v>
      </c>
      <c r="AH565" s="114">
        <v>0</v>
      </c>
      <c r="AI565" s="114">
        <v>0</v>
      </c>
      <c r="AJ565" s="114">
        <v>0</v>
      </c>
      <c r="AK565" s="114">
        <v>0</v>
      </c>
      <c r="AL565" s="114">
        <v>4847103.8</v>
      </c>
      <c r="AM565" s="114">
        <v>0</v>
      </c>
      <c r="AN565" s="114">
        <v>0</v>
      </c>
      <c r="AO565" s="114">
        <v>0</v>
      </c>
      <c r="AP565" s="114">
        <v>0</v>
      </c>
      <c r="AQ565" s="114">
        <v>0</v>
      </c>
      <c r="AR565" s="114">
        <v>0</v>
      </c>
      <c r="AS565" s="114">
        <v>524135</v>
      </c>
      <c r="AT565" s="114">
        <v>0</v>
      </c>
      <c r="AU565" s="114">
        <v>0</v>
      </c>
      <c r="AV565" s="114">
        <v>0</v>
      </c>
      <c r="AW565" s="114">
        <v>0</v>
      </c>
      <c r="AX565" s="114">
        <v>0</v>
      </c>
      <c r="AY565" s="114">
        <v>0</v>
      </c>
      <c r="AZ565" s="114">
        <v>0</v>
      </c>
      <c r="BA565" s="114">
        <v>0</v>
      </c>
      <c r="BB565" s="114">
        <v>0</v>
      </c>
      <c r="BC565" s="114">
        <v>0</v>
      </c>
      <c r="BD565" s="114">
        <v>0</v>
      </c>
      <c r="BE565" s="114">
        <v>0</v>
      </c>
      <c r="BF565" s="114">
        <v>0</v>
      </c>
      <c r="BG565" s="114">
        <v>0</v>
      </c>
      <c r="BH565" s="114">
        <v>0</v>
      </c>
      <c r="BI565" s="114">
        <v>0</v>
      </c>
      <c r="BJ565" s="114">
        <v>0</v>
      </c>
      <c r="BK565" s="114">
        <v>0</v>
      </c>
      <c r="BL565" s="114">
        <v>0</v>
      </c>
      <c r="BM565" s="114">
        <v>58368624.049999997</v>
      </c>
      <c r="BN565" s="114">
        <v>0</v>
      </c>
      <c r="BO565" s="114">
        <v>0</v>
      </c>
      <c r="BP565" s="114">
        <v>0</v>
      </c>
      <c r="BQ565" s="114">
        <v>0</v>
      </c>
      <c r="BR565" s="114">
        <v>0</v>
      </c>
      <c r="BS565" s="114">
        <v>4132940</v>
      </c>
      <c r="BT565" s="114">
        <v>0</v>
      </c>
      <c r="BU565" s="114">
        <v>0</v>
      </c>
      <c r="BV565" s="114">
        <v>0</v>
      </c>
      <c r="BW565" s="114">
        <v>0</v>
      </c>
      <c r="BX565" s="114">
        <v>0</v>
      </c>
      <c r="BY565" s="114">
        <v>0</v>
      </c>
      <c r="BZ565" s="114">
        <v>0</v>
      </c>
      <c r="CA565" s="114">
        <v>0</v>
      </c>
      <c r="CB565" s="114">
        <v>0</v>
      </c>
      <c r="CC565" s="114">
        <v>0</v>
      </c>
      <c r="CD565" s="114">
        <v>0</v>
      </c>
      <c r="CE565" s="114">
        <v>0</v>
      </c>
      <c r="CF565" s="114">
        <v>0</v>
      </c>
      <c r="CG565" s="114">
        <v>0</v>
      </c>
      <c r="CH565" s="114">
        <v>0</v>
      </c>
      <c r="CI565" s="114">
        <v>0</v>
      </c>
      <c r="CJ565" s="114">
        <v>0</v>
      </c>
      <c r="CK565" s="114">
        <v>0</v>
      </c>
      <c r="CL565" s="114">
        <v>0</v>
      </c>
      <c r="CM565" s="114">
        <v>0</v>
      </c>
    </row>
    <row r="566" spans="3:91" ht="25.95" hidden="1" customHeight="1">
      <c r="C566" s="273">
        <v>19</v>
      </c>
      <c r="D566" s="114">
        <v>13129099.24</v>
      </c>
      <c r="E566" s="114">
        <v>3502917.3899999997</v>
      </c>
      <c r="F566" s="114">
        <v>1185907.79</v>
      </c>
      <c r="G566" s="114">
        <v>1487972.58</v>
      </c>
      <c r="H566" s="114">
        <v>610174.39999999991</v>
      </c>
      <c r="I566" s="114">
        <v>3042501.96</v>
      </c>
      <c r="J566" s="114">
        <v>2954471.81</v>
      </c>
      <c r="K566" s="114">
        <v>4777773.4800000004</v>
      </c>
      <c r="L566" s="114">
        <v>2203688.83</v>
      </c>
      <c r="M566" s="114">
        <v>2218482.31</v>
      </c>
      <c r="N566" s="114">
        <v>47011730.740000002</v>
      </c>
      <c r="O566" s="114">
        <v>4286328.38</v>
      </c>
      <c r="P566" s="114">
        <v>4668335.24</v>
      </c>
      <c r="Q566" s="114">
        <v>1218374.48</v>
      </c>
      <c r="R566" s="114">
        <v>2343498.8200000003</v>
      </c>
      <c r="S566" s="114">
        <v>6022791.1099999994</v>
      </c>
      <c r="T566" s="114">
        <v>422718.73</v>
      </c>
      <c r="U566" s="114">
        <v>2743582.42</v>
      </c>
      <c r="V566" s="114">
        <v>1568310.81</v>
      </c>
      <c r="W566" s="114">
        <v>1200494.3599999999</v>
      </c>
      <c r="X566" s="114">
        <v>46889428.190000005</v>
      </c>
      <c r="Y566" s="114">
        <v>2808770.5600000001</v>
      </c>
      <c r="Z566" s="114">
        <v>1355953.92</v>
      </c>
      <c r="AA566" s="114">
        <v>725880</v>
      </c>
      <c r="AB566" s="114">
        <v>585548.65</v>
      </c>
      <c r="AC566" s="114">
        <v>2283422.4699999997</v>
      </c>
      <c r="AD566" s="114">
        <v>1047500.55</v>
      </c>
      <c r="AE566" s="114">
        <v>2054461.62</v>
      </c>
      <c r="AF566" s="114">
        <v>3391470.96</v>
      </c>
      <c r="AG566" s="114">
        <v>1156753.6000000001</v>
      </c>
      <c r="AH566" s="114">
        <v>1150472.06</v>
      </c>
      <c r="AI566" s="114">
        <v>8606193.2599999998</v>
      </c>
      <c r="AJ566" s="114">
        <v>1109840.3900000001</v>
      </c>
      <c r="AK566" s="114">
        <v>633554.67000000004</v>
      </c>
      <c r="AL566" s="114">
        <v>15815970.219999999</v>
      </c>
      <c r="AM566" s="114">
        <v>1834499.77</v>
      </c>
      <c r="AN566" s="114">
        <v>840076.46</v>
      </c>
      <c r="AO566" s="114">
        <v>9495718.379999999</v>
      </c>
      <c r="AP566" s="114">
        <v>3074516.5599999996</v>
      </c>
      <c r="AQ566" s="114">
        <v>3012913.4299999997</v>
      </c>
      <c r="AR566" s="114">
        <v>1297546.7</v>
      </c>
      <c r="AS566" s="114">
        <v>5564856.5300000003</v>
      </c>
      <c r="AT566" s="114">
        <v>1065229.8599999999</v>
      </c>
      <c r="AU566" s="114">
        <v>1183976.6600000001</v>
      </c>
      <c r="AV566" s="114">
        <v>3199946.99</v>
      </c>
      <c r="AW566" s="114">
        <v>3834237.6999999997</v>
      </c>
      <c r="AX566" s="114">
        <v>3749427.8900000006</v>
      </c>
      <c r="AY566" s="114">
        <v>1419956.7</v>
      </c>
      <c r="AZ566" s="114">
        <v>1933767.56</v>
      </c>
      <c r="BA566" s="114">
        <v>1242439.77</v>
      </c>
      <c r="BB566" s="114">
        <v>9317166.9299999997</v>
      </c>
      <c r="BC566" s="114">
        <v>2607446.19</v>
      </c>
      <c r="BD566" s="114">
        <v>11872074.159999998</v>
      </c>
      <c r="BE566" s="114">
        <v>54824545.93</v>
      </c>
      <c r="BF566" s="114">
        <v>1015130.28</v>
      </c>
      <c r="BG566" s="114">
        <v>5236034.33</v>
      </c>
      <c r="BH566" s="114">
        <v>9874265.7100000009</v>
      </c>
      <c r="BI566" s="114">
        <v>2855733.76</v>
      </c>
      <c r="BJ566" s="114">
        <v>1355589.69</v>
      </c>
      <c r="BK566" s="114">
        <v>3669894.12</v>
      </c>
      <c r="BL566" s="114">
        <v>1076348.1200000001</v>
      </c>
      <c r="BM566" s="114">
        <v>6372723.5100000007</v>
      </c>
      <c r="BN566" s="114">
        <v>3257572.79</v>
      </c>
      <c r="BO566" s="114">
        <v>1209631.98</v>
      </c>
      <c r="BP566" s="114">
        <v>2338193.85</v>
      </c>
      <c r="BQ566" s="114">
        <v>2269115.65</v>
      </c>
      <c r="BR566" s="114">
        <v>1649402.46</v>
      </c>
      <c r="BS566" s="114">
        <v>47861744.719999991</v>
      </c>
      <c r="BT566" s="114">
        <v>1772381.5</v>
      </c>
      <c r="BU566" s="114">
        <v>1487502.79</v>
      </c>
      <c r="BV566" s="114">
        <v>5128609.62</v>
      </c>
      <c r="BW566" s="114">
        <v>1639287.18</v>
      </c>
      <c r="BX566" s="114">
        <v>1443784.95</v>
      </c>
      <c r="BY566" s="114">
        <v>9553033.8900000006</v>
      </c>
      <c r="BZ566" s="114">
        <v>1046462.23</v>
      </c>
      <c r="CA566" s="114">
        <v>1289450.1599999999</v>
      </c>
      <c r="CB566" s="114">
        <v>2185929.34</v>
      </c>
      <c r="CC566" s="114">
        <v>14087653.969999999</v>
      </c>
      <c r="CD566" s="114">
        <v>2856345.64</v>
      </c>
      <c r="CE566" s="114">
        <v>3967379.7</v>
      </c>
      <c r="CF566" s="114">
        <v>3244773.91</v>
      </c>
      <c r="CG566" s="114">
        <v>1427485.32</v>
      </c>
      <c r="CH566" s="114">
        <v>772401.28</v>
      </c>
      <c r="CI566" s="114">
        <v>568511.93999999994</v>
      </c>
      <c r="CJ566" s="114">
        <v>957804.87</v>
      </c>
      <c r="CK566" s="114">
        <v>5450388.2799999993</v>
      </c>
      <c r="CL566" s="114">
        <v>1477755.3399999999</v>
      </c>
      <c r="CM566" s="114">
        <v>594100.02</v>
      </c>
    </row>
    <row r="567" spans="3:91" ht="25.95" hidden="1" customHeight="1"/>
    <row r="568" spans="3:91" ht="25.95" hidden="1" customHeight="1"/>
    <row r="569" spans="3:91" ht="25.95" hidden="1" customHeight="1">
      <c r="C569" s="114" t="s">
        <v>696</v>
      </c>
      <c r="D569" s="114">
        <v>77662875.670000002</v>
      </c>
      <c r="E569" s="114">
        <v>9522355.8000000007</v>
      </c>
      <c r="F569" s="114">
        <v>9761793.9800000004</v>
      </c>
      <c r="G569" s="114">
        <v>11674705.040000001</v>
      </c>
      <c r="H569" s="114">
        <v>9008030.7400000002</v>
      </c>
      <c r="I569" s="114">
        <v>11976274.300000001</v>
      </c>
      <c r="J569" s="114">
        <v>16341656.139999999</v>
      </c>
      <c r="K569" s="114">
        <v>16323269.010000002</v>
      </c>
      <c r="L569" s="114">
        <v>10598729.92</v>
      </c>
      <c r="M569" s="114">
        <v>10799538.380000001</v>
      </c>
      <c r="N569" s="114">
        <v>22431493.709999997</v>
      </c>
      <c r="O569" s="114">
        <v>4136034.52</v>
      </c>
      <c r="P569" s="114">
        <v>39176635.979999997</v>
      </c>
      <c r="Q569" s="114">
        <v>9737712.2599999998</v>
      </c>
      <c r="R569" s="114">
        <v>3852915.9599999995</v>
      </c>
      <c r="S569" s="114">
        <v>17010695.989999998</v>
      </c>
      <c r="T569" s="114">
        <v>10231316.609999998</v>
      </c>
      <c r="U569" s="114">
        <v>9378506.209999999</v>
      </c>
      <c r="V569" s="114">
        <v>9685118.5200000014</v>
      </c>
      <c r="W569" s="114">
        <v>6266503.7800000003</v>
      </c>
      <c r="X569" s="114">
        <v>91616409.589999989</v>
      </c>
      <c r="Y569" s="114">
        <v>7124350.04</v>
      </c>
      <c r="Z569" s="114">
        <v>10612069.449999999</v>
      </c>
      <c r="AA569" s="114">
        <v>8767215.25</v>
      </c>
      <c r="AB569" s="114">
        <v>6356846.4400000004</v>
      </c>
      <c r="AC569" s="114">
        <v>7562099.5199999996</v>
      </c>
      <c r="AD569" s="114">
        <v>8641929.0299999993</v>
      </c>
      <c r="AE569" s="114">
        <v>24728954.850000001</v>
      </c>
      <c r="AF569" s="114">
        <v>9016949.5999999996</v>
      </c>
      <c r="AG569" s="114">
        <v>7802387.4000000004</v>
      </c>
      <c r="AH569" s="114">
        <v>8909492.2400000002</v>
      </c>
      <c r="AI569" s="114">
        <v>15770158.449999999</v>
      </c>
      <c r="AJ569" s="114">
        <v>8185811.5399999991</v>
      </c>
      <c r="AK569" s="114">
        <v>6306189.46</v>
      </c>
      <c r="AL569" s="114">
        <v>143770802.24000001</v>
      </c>
      <c r="AM569" s="114">
        <v>10134647.1</v>
      </c>
      <c r="AN569" s="114">
        <v>8731312.5700000003</v>
      </c>
      <c r="AO569" s="114">
        <v>17006390.190000001</v>
      </c>
      <c r="AP569" s="114">
        <v>15797558.950000001</v>
      </c>
      <c r="AQ569" s="114">
        <v>10445274.15</v>
      </c>
      <c r="AR569" s="114">
        <v>5448599.3700000001</v>
      </c>
      <c r="AS569" s="114">
        <v>29980343.079999998</v>
      </c>
      <c r="AT569" s="114">
        <v>10137697.190000001</v>
      </c>
      <c r="AU569" s="114">
        <v>14215735.48</v>
      </c>
      <c r="AV569" s="114">
        <v>18528014.859999999</v>
      </c>
      <c r="AW569" s="114">
        <v>10030022.820000002</v>
      </c>
      <c r="AX569" s="114">
        <v>6871277.2800000003</v>
      </c>
      <c r="AY569" s="114">
        <v>12344703.859999998</v>
      </c>
      <c r="AZ569" s="114">
        <v>9408994.370000001</v>
      </c>
      <c r="BA569" s="114">
        <v>8373334.4700000007</v>
      </c>
      <c r="BB569" s="114">
        <v>41930547.850000009</v>
      </c>
      <c r="BC569" s="114">
        <v>8031731.2499999991</v>
      </c>
      <c r="BD569" s="114">
        <v>79243460.779999986</v>
      </c>
      <c r="BE569" s="114">
        <v>22334256.539999995</v>
      </c>
      <c r="BF569" s="114">
        <v>8974160.6400000006</v>
      </c>
      <c r="BG569" s="114">
        <v>8631292.0699999984</v>
      </c>
      <c r="BH569" s="114">
        <v>42603818.739999995</v>
      </c>
      <c r="BI569" s="114">
        <v>6937702.2599999998</v>
      </c>
      <c r="BJ569" s="114">
        <v>4225372.1600000001</v>
      </c>
      <c r="BK569" s="114">
        <v>5462214.5100000007</v>
      </c>
      <c r="BL569" s="114">
        <v>4709274.1900000004</v>
      </c>
      <c r="BM569" s="114">
        <v>61928404.93</v>
      </c>
      <c r="BN569" s="114">
        <v>14976049.050000001</v>
      </c>
      <c r="BO569" s="114">
        <v>11668916.710000001</v>
      </c>
      <c r="BP569" s="114">
        <v>16785543</v>
      </c>
      <c r="BQ569" s="114">
        <v>11195957.33</v>
      </c>
      <c r="BR569" s="114">
        <v>7836475.2000000002</v>
      </c>
      <c r="BS569" s="114">
        <v>217883049.65999997</v>
      </c>
      <c r="BT569" s="114">
        <v>12361952.41</v>
      </c>
      <c r="BU569" s="114">
        <v>12405904.990000002</v>
      </c>
      <c r="BV569" s="114">
        <v>40284625.019999996</v>
      </c>
      <c r="BW569" s="114">
        <v>3763803.71</v>
      </c>
      <c r="BX569" s="114">
        <v>10707868.109999999</v>
      </c>
      <c r="BY569" s="114">
        <v>23058820.219999999</v>
      </c>
      <c r="BZ569" s="114">
        <v>7540406.0899999989</v>
      </c>
      <c r="CA569" s="114">
        <v>8033325.8599999985</v>
      </c>
      <c r="CB569" s="114">
        <v>10785115.57</v>
      </c>
      <c r="CC569" s="114">
        <v>11818726.550000001</v>
      </c>
      <c r="CD569" s="114">
        <v>22796735.940000001</v>
      </c>
      <c r="CE569" s="114">
        <v>12848020.9</v>
      </c>
      <c r="CF569" s="114">
        <v>17961949.84</v>
      </c>
      <c r="CG569" s="114">
        <v>6255240</v>
      </c>
      <c r="CH569" s="114">
        <v>7213941.29</v>
      </c>
      <c r="CI569" s="114">
        <v>6257405.4999999991</v>
      </c>
      <c r="CJ569" s="114">
        <v>7561772.8999999994</v>
      </c>
      <c r="CK569" s="114">
        <v>20990773.529999997</v>
      </c>
      <c r="CL569" s="114">
        <v>5046500.3099999996</v>
      </c>
      <c r="CM569" s="114">
        <v>4350253.75</v>
      </c>
    </row>
    <row r="570" spans="3:91" ht="25.95" hidden="1" customHeight="1">
      <c r="C570" s="114" t="s">
        <v>697</v>
      </c>
      <c r="D570" s="114">
        <v>18268526</v>
      </c>
      <c r="E570" s="114">
        <v>4188853</v>
      </c>
      <c r="F570" s="114">
        <v>3102553.04</v>
      </c>
      <c r="G570" s="114">
        <v>2463676</v>
      </c>
      <c r="H570" s="114">
        <v>2626285.7000000002</v>
      </c>
      <c r="I570" s="114">
        <v>3125208.06</v>
      </c>
      <c r="J570" s="114">
        <v>2727331.56</v>
      </c>
      <c r="K570" s="114">
        <v>5312572.5</v>
      </c>
      <c r="L570" s="114">
        <v>3680763.54</v>
      </c>
      <c r="M570" s="114">
        <v>4428770.3</v>
      </c>
      <c r="N570" s="114">
        <v>10592546.25</v>
      </c>
      <c r="O570" s="114">
        <v>1147350</v>
      </c>
      <c r="P570" s="114">
        <v>15429210.489999998</v>
      </c>
      <c r="Q570" s="114">
        <v>3270106.5700000003</v>
      </c>
      <c r="R570" s="114">
        <v>3992422.66</v>
      </c>
      <c r="S570" s="114">
        <v>5108042</v>
      </c>
      <c r="T570" s="114">
        <v>3225488.16</v>
      </c>
      <c r="U570" s="114">
        <v>2657307</v>
      </c>
      <c r="V570" s="114">
        <v>3086986</v>
      </c>
      <c r="W570" s="114">
        <v>1923724.5</v>
      </c>
      <c r="X570" s="114">
        <v>21431208.780000001</v>
      </c>
      <c r="Y570" s="114">
        <v>2578688</v>
      </c>
      <c r="Z570" s="114">
        <v>5338110.0900000008</v>
      </c>
      <c r="AA570" s="114">
        <v>3758990.8</v>
      </c>
      <c r="AB570" s="114">
        <v>1954594</v>
      </c>
      <c r="AC570" s="114">
        <v>2154818.33</v>
      </c>
      <c r="AD570" s="114">
        <v>2422905</v>
      </c>
      <c r="AE570" s="114">
        <v>7640413.6899999995</v>
      </c>
      <c r="AF570" s="114">
        <v>1666259.85</v>
      </c>
      <c r="AG570" s="114">
        <v>2859503</v>
      </c>
      <c r="AH570" s="114">
        <v>2767782.02</v>
      </c>
      <c r="AI570" s="114">
        <v>5281533</v>
      </c>
      <c r="AJ570" s="114">
        <v>2795955</v>
      </c>
      <c r="AK570" s="114">
        <v>2413663.4300000002</v>
      </c>
      <c r="AL570" s="114">
        <v>52677998.080000006</v>
      </c>
      <c r="AM570" s="114">
        <v>3252733.58</v>
      </c>
      <c r="AN570" s="114">
        <v>2763979</v>
      </c>
      <c r="AO570" s="114">
        <v>6045264.290000001</v>
      </c>
      <c r="AP570" s="114">
        <v>6622361.7799999993</v>
      </c>
      <c r="AQ570" s="114">
        <v>3726090.3200000003</v>
      </c>
      <c r="AR570" s="114">
        <v>1926630</v>
      </c>
      <c r="AS570" s="114">
        <v>16202251</v>
      </c>
      <c r="AT570" s="114">
        <v>3764213</v>
      </c>
      <c r="AU570" s="114">
        <v>6836799.2000000002</v>
      </c>
      <c r="AV570" s="114">
        <v>5763775</v>
      </c>
      <c r="AW570" s="114">
        <v>3766853.38</v>
      </c>
      <c r="AX570" s="114">
        <v>2774019.16</v>
      </c>
      <c r="AY570" s="114">
        <v>3343944</v>
      </c>
      <c r="AZ570" s="114">
        <v>3601665.55</v>
      </c>
      <c r="BA570" s="114">
        <v>4002243</v>
      </c>
      <c r="BB570" s="114">
        <v>11651278.460000001</v>
      </c>
      <c r="BC570" s="114">
        <v>3658040.9</v>
      </c>
      <c r="BD570" s="114">
        <v>22835048.119999997</v>
      </c>
      <c r="BE570" s="114">
        <v>6803485.5999999996</v>
      </c>
      <c r="BF570" s="114">
        <v>2465042.67</v>
      </c>
      <c r="BG570" s="114">
        <v>3381787.92</v>
      </c>
      <c r="BH570" s="114">
        <v>15658363</v>
      </c>
      <c r="BI570" s="114">
        <v>2783498.82</v>
      </c>
      <c r="BJ570" s="114">
        <v>1771718.55</v>
      </c>
      <c r="BK570" s="114">
        <v>3111357.02</v>
      </c>
      <c r="BL570" s="114">
        <v>2933299.5</v>
      </c>
      <c r="BM570" s="114">
        <v>16338056</v>
      </c>
      <c r="BN570" s="114">
        <v>4117100</v>
      </c>
      <c r="BO570" s="114">
        <v>3319845</v>
      </c>
      <c r="BP570" s="114">
        <v>4953512.7699999996</v>
      </c>
      <c r="BQ570" s="114">
        <v>3969585</v>
      </c>
      <c r="BR570" s="114">
        <v>3700657.5</v>
      </c>
      <c r="BS570" s="114">
        <v>67995400</v>
      </c>
      <c r="BT570" s="114">
        <v>4887301.5</v>
      </c>
      <c r="BU570" s="114">
        <v>4647074.6499999994</v>
      </c>
      <c r="BV570" s="114">
        <v>14657479.790000001</v>
      </c>
      <c r="BW570" s="114">
        <v>1469564</v>
      </c>
      <c r="BX570" s="114">
        <v>3176093.25</v>
      </c>
      <c r="BY570" s="114">
        <v>8406386</v>
      </c>
      <c r="BZ570" s="114">
        <v>2476973</v>
      </c>
      <c r="CA570" s="114">
        <v>3241693</v>
      </c>
      <c r="CB570" s="114">
        <v>3185020.11</v>
      </c>
      <c r="CC570" s="114">
        <v>3829630.83</v>
      </c>
      <c r="CD570" s="114">
        <v>8242060.4400000004</v>
      </c>
      <c r="CE570" s="114">
        <v>3981563</v>
      </c>
      <c r="CF570" s="114">
        <v>7796328.0599999996</v>
      </c>
      <c r="CG570" s="114">
        <v>3094200</v>
      </c>
      <c r="CH570" s="114">
        <v>2283068</v>
      </c>
      <c r="CI570" s="114">
        <v>2779073.54</v>
      </c>
      <c r="CJ570" s="114">
        <v>2355554.5499999998</v>
      </c>
      <c r="CK570" s="114">
        <v>9433480.6500000004</v>
      </c>
      <c r="CL570" s="114">
        <v>2136020.39</v>
      </c>
      <c r="CM570" s="114">
        <v>2028894.1099999999</v>
      </c>
    </row>
    <row r="571" spans="3:91" ht="25.95" hidden="1" customHeight="1">
      <c r="C571" s="114" t="s">
        <v>698</v>
      </c>
      <c r="D571" s="114">
        <v>30181525.419999998</v>
      </c>
      <c r="E571" s="114">
        <v>3887227.5</v>
      </c>
      <c r="F571" s="114">
        <v>4450273.67</v>
      </c>
      <c r="G571" s="114">
        <v>4504670</v>
      </c>
      <c r="H571" s="114">
        <v>2574623.75</v>
      </c>
      <c r="I571" s="114">
        <v>5191229.3100000005</v>
      </c>
      <c r="J571" s="114">
        <v>7293964.5099999998</v>
      </c>
      <c r="K571" s="114">
        <v>11565493.530000001</v>
      </c>
      <c r="L571" s="114">
        <v>4823059.03</v>
      </c>
      <c r="M571" s="114">
        <v>6315841.8799999999</v>
      </c>
      <c r="N571" s="114">
        <v>10579256.060000001</v>
      </c>
      <c r="O571" s="114">
        <v>2809760</v>
      </c>
      <c r="P571" s="114">
        <v>29152082.870000005</v>
      </c>
      <c r="Q571" s="114">
        <v>4615500.51</v>
      </c>
      <c r="R571" s="114">
        <v>8920525.8999999985</v>
      </c>
      <c r="S571" s="114">
        <v>8620198.5099999979</v>
      </c>
      <c r="T571" s="114">
        <v>4696863.18</v>
      </c>
      <c r="U571" s="114">
        <v>5628434</v>
      </c>
      <c r="V571" s="114">
        <v>4102329.1</v>
      </c>
      <c r="W571" s="114">
        <v>3524208.49</v>
      </c>
      <c r="X571" s="114">
        <v>50408463.43</v>
      </c>
      <c r="Y571" s="114">
        <v>4571880.17</v>
      </c>
      <c r="Z571" s="114">
        <v>8094460.9800000004</v>
      </c>
      <c r="AA571" s="114">
        <v>6697199.6400000006</v>
      </c>
      <c r="AB571" s="114">
        <v>3467815</v>
      </c>
      <c r="AC571" s="114">
        <v>3860888.75</v>
      </c>
      <c r="AD571" s="114">
        <v>4993145.5</v>
      </c>
      <c r="AE571" s="114">
        <v>13215844.379999999</v>
      </c>
      <c r="AF571" s="114">
        <v>5658571.5</v>
      </c>
      <c r="AG571" s="114">
        <v>5319958.8499999996</v>
      </c>
      <c r="AH571" s="114">
        <v>8320027.29</v>
      </c>
      <c r="AI571" s="114">
        <v>8130940.9699999997</v>
      </c>
      <c r="AJ571" s="114">
        <v>4906992.5</v>
      </c>
      <c r="AK571" s="114">
        <v>4365024.17</v>
      </c>
      <c r="AL571" s="114">
        <v>90926648.810000002</v>
      </c>
      <c r="AM571" s="114">
        <v>6229320.4199999999</v>
      </c>
      <c r="AN571" s="114">
        <v>3767582.25</v>
      </c>
      <c r="AO571" s="114">
        <v>9173190.6500000004</v>
      </c>
      <c r="AP571" s="114">
        <v>10381413.24</v>
      </c>
      <c r="AQ571" s="114">
        <v>5625299.7199999997</v>
      </c>
      <c r="AR571" s="114">
        <v>3003835</v>
      </c>
      <c r="AS571" s="114">
        <v>18748102.979999997</v>
      </c>
      <c r="AT571" s="114">
        <v>5328883.72</v>
      </c>
      <c r="AU571" s="114">
        <v>8376492.1600000001</v>
      </c>
      <c r="AV571" s="114">
        <v>7853879.6600000001</v>
      </c>
      <c r="AW571" s="114">
        <v>4638435.66</v>
      </c>
      <c r="AX571" s="114">
        <v>3663945.62</v>
      </c>
      <c r="AY571" s="114">
        <v>4255026</v>
      </c>
      <c r="AZ571" s="114">
        <v>4729200.16</v>
      </c>
      <c r="BA571" s="114">
        <v>4267250</v>
      </c>
      <c r="BB571" s="114">
        <v>22055020.75</v>
      </c>
      <c r="BC571" s="114">
        <v>5072866.25</v>
      </c>
      <c r="BD571" s="114">
        <v>48954412.859999999</v>
      </c>
      <c r="BE571" s="114">
        <v>13452957.949999999</v>
      </c>
      <c r="BF571" s="114">
        <v>4355053</v>
      </c>
      <c r="BG571" s="114">
        <v>6420321.5300000003</v>
      </c>
      <c r="BH571" s="114">
        <v>32481571.539999999</v>
      </c>
      <c r="BI571" s="114">
        <v>3363635</v>
      </c>
      <c r="BJ571" s="114">
        <v>3716323</v>
      </c>
      <c r="BK571" s="114">
        <v>4410115</v>
      </c>
      <c r="BL571" s="114">
        <v>3758105</v>
      </c>
      <c r="BM571" s="114">
        <v>35941724.490000002</v>
      </c>
      <c r="BN571" s="114">
        <v>8581287.1999999993</v>
      </c>
      <c r="BO571" s="114">
        <v>6082122</v>
      </c>
      <c r="BP571" s="114">
        <v>10913909.140000001</v>
      </c>
      <c r="BQ571" s="114">
        <v>7436737.9800000004</v>
      </c>
      <c r="BR571" s="114">
        <v>5227023.75</v>
      </c>
      <c r="BS571" s="114">
        <v>167289284.05000001</v>
      </c>
      <c r="BT571" s="114">
        <v>5957197.2299999995</v>
      </c>
      <c r="BU571" s="114">
        <v>4071218.3600000003</v>
      </c>
      <c r="BV571" s="114">
        <v>29204515.399999999</v>
      </c>
      <c r="BW571" s="114">
        <v>1724226</v>
      </c>
      <c r="BX571" s="114">
        <v>5357103.2699999996</v>
      </c>
      <c r="BY571" s="114">
        <v>16793851.25</v>
      </c>
      <c r="BZ571" s="114">
        <v>3837985</v>
      </c>
      <c r="CA571" s="114">
        <v>3851233</v>
      </c>
      <c r="CB571" s="114">
        <v>4220119.99</v>
      </c>
      <c r="CC571" s="114">
        <v>6360310</v>
      </c>
      <c r="CD571" s="114">
        <v>12961916.75</v>
      </c>
      <c r="CE571" s="114">
        <v>7043853</v>
      </c>
      <c r="CF571" s="114">
        <v>10693986.5</v>
      </c>
      <c r="CG571" s="114">
        <v>4565325</v>
      </c>
      <c r="CH571" s="114">
        <v>3904658</v>
      </c>
      <c r="CI571" s="114">
        <v>5245301</v>
      </c>
      <c r="CJ571" s="114">
        <v>3543708.75</v>
      </c>
      <c r="CK571" s="114">
        <v>17512099</v>
      </c>
      <c r="CL571" s="114">
        <v>3673232.5</v>
      </c>
      <c r="CM571" s="114">
        <v>2796048</v>
      </c>
    </row>
    <row r="572" spans="3:91" ht="25.95" hidden="1" customHeight="1">
      <c r="C572" s="114" t="s">
        <v>699</v>
      </c>
      <c r="D572" s="114">
        <v>5175515.1399999997</v>
      </c>
      <c r="E572" s="114">
        <v>580398.5</v>
      </c>
      <c r="F572" s="114">
        <v>548599.5</v>
      </c>
      <c r="G572" s="114">
        <v>757407.83</v>
      </c>
      <c r="H572" s="114">
        <v>488796.88</v>
      </c>
      <c r="I572" s="114">
        <v>672853.85</v>
      </c>
      <c r="J572" s="114">
        <v>932500.17999999993</v>
      </c>
      <c r="K572" s="114">
        <v>1019996.38</v>
      </c>
      <c r="L572" s="114">
        <v>602394.78</v>
      </c>
      <c r="M572" s="114">
        <v>700269.17</v>
      </c>
      <c r="N572" s="114">
        <v>2960163.8</v>
      </c>
      <c r="O572" s="114">
        <v>252246.71</v>
      </c>
      <c r="P572" s="114">
        <v>2558615.2600000002</v>
      </c>
      <c r="Q572" s="114">
        <v>554760.13</v>
      </c>
      <c r="R572" s="114">
        <v>409223.02999999997</v>
      </c>
      <c r="S572" s="114">
        <v>1024930.8299999998</v>
      </c>
      <c r="T572" s="114">
        <v>636240.25</v>
      </c>
      <c r="U572" s="114">
        <v>529725.06000000006</v>
      </c>
      <c r="V572" s="114">
        <v>559954.64</v>
      </c>
      <c r="W572" s="114">
        <v>335364.37</v>
      </c>
      <c r="X572" s="114">
        <v>5468833.2600000007</v>
      </c>
      <c r="Y572" s="114">
        <v>367127.8</v>
      </c>
      <c r="Z572" s="114">
        <v>706919.4</v>
      </c>
      <c r="AA572" s="114">
        <v>559391.24</v>
      </c>
      <c r="AB572" s="114">
        <v>354085.8</v>
      </c>
      <c r="AC572" s="114">
        <v>371941.30000000005</v>
      </c>
      <c r="AD572" s="114">
        <v>433159.44</v>
      </c>
      <c r="AE572" s="114">
        <v>1223004.98</v>
      </c>
      <c r="AF572" s="114">
        <v>450915.3</v>
      </c>
      <c r="AG572" s="114">
        <v>505990.40000000002</v>
      </c>
      <c r="AH572" s="114">
        <v>522597.72000000003</v>
      </c>
      <c r="AI572" s="114">
        <v>838726.87</v>
      </c>
      <c r="AJ572" s="114">
        <v>448510.47</v>
      </c>
      <c r="AK572" s="114">
        <v>371143.2</v>
      </c>
      <c r="AL572" s="114">
        <v>8944189.1100000013</v>
      </c>
      <c r="AM572" s="114">
        <v>593839.07000000007</v>
      </c>
      <c r="AN572" s="114">
        <v>546281.53</v>
      </c>
      <c r="AO572" s="114">
        <v>1105118.1299999999</v>
      </c>
      <c r="AP572" s="114">
        <v>1017097.1900000001</v>
      </c>
      <c r="AQ572" s="114">
        <v>666567.04999999993</v>
      </c>
      <c r="AR572" s="114">
        <v>341040.24</v>
      </c>
      <c r="AS572" s="114">
        <v>2288524.2400000002</v>
      </c>
      <c r="AT572" s="114">
        <v>627390.13000000012</v>
      </c>
      <c r="AU572" s="114">
        <v>950533.29999999993</v>
      </c>
      <c r="AV572" s="114">
        <v>1069227.0100000002</v>
      </c>
      <c r="AW572" s="114">
        <v>599131.54</v>
      </c>
      <c r="AX572" s="114">
        <v>401975.72</v>
      </c>
      <c r="AY572" s="114">
        <v>750066.88</v>
      </c>
      <c r="AZ572" s="114">
        <v>710557.66</v>
      </c>
      <c r="BA572" s="114">
        <v>612024.56999999995</v>
      </c>
      <c r="BB572" s="114">
        <v>2298080.02</v>
      </c>
      <c r="BC572" s="114">
        <v>544915.76</v>
      </c>
      <c r="BD572" s="114">
        <v>4662553.38</v>
      </c>
      <c r="BE572" s="114">
        <v>1203283.5799999998</v>
      </c>
      <c r="BF572" s="114">
        <v>459212.32</v>
      </c>
      <c r="BG572" s="114">
        <v>563968.26</v>
      </c>
      <c r="BH572" s="114">
        <v>2781754.96</v>
      </c>
      <c r="BI572" s="114">
        <v>380424.5</v>
      </c>
      <c r="BJ572" s="114">
        <v>263083.5</v>
      </c>
      <c r="BK572" s="114">
        <v>398465.71</v>
      </c>
      <c r="BL572" s="114">
        <v>349499.7</v>
      </c>
      <c r="BM572" s="114">
        <v>4140744.69</v>
      </c>
      <c r="BN572" s="114">
        <v>891447.47000000009</v>
      </c>
      <c r="BO572" s="114">
        <v>675547.10000000009</v>
      </c>
      <c r="BP572" s="114">
        <v>1072297.1400000001</v>
      </c>
      <c r="BQ572" s="114">
        <v>654596</v>
      </c>
      <c r="BR572" s="114">
        <v>536632.56999999995</v>
      </c>
      <c r="BS572" s="114">
        <v>13802474.49</v>
      </c>
      <c r="BT572" s="114">
        <v>871672.5</v>
      </c>
      <c r="BU572" s="114">
        <v>786809.24</v>
      </c>
      <c r="BV572" s="114">
        <v>3008356.8400000003</v>
      </c>
      <c r="BW572" s="114">
        <v>247167.61</v>
      </c>
      <c r="BX572" s="114">
        <v>698377.52</v>
      </c>
      <c r="BY572" s="114">
        <v>1501756.93</v>
      </c>
      <c r="BZ572" s="114">
        <v>402513.42000000004</v>
      </c>
      <c r="CA572" s="114">
        <v>528179.26</v>
      </c>
      <c r="CB572" s="114">
        <v>645673.80000000005</v>
      </c>
      <c r="CC572" s="114">
        <v>730890.67999999993</v>
      </c>
      <c r="CD572" s="114">
        <v>1236641.5</v>
      </c>
      <c r="CE572" s="114">
        <v>1018595.4500000001</v>
      </c>
      <c r="CF572" s="114">
        <v>1114023.24</v>
      </c>
      <c r="CG572" s="114">
        <v>352828.4</v>
      </c>
      <c r="CH572" s="114">
        <v>388696.87</v>
      </c>
      <c r="CI572" s="114">
        <v>410705.37</v>
      </c>
      <c r="CJ572" s="114">
        <v>609126.08000000007</v>
      </c>
      <c r="CK572" s="114">
        <v>1561783.5999999999</v>
      </c>
      <c r="CL572" s="114">
        <v>320461.77</v>
      </c>
      <c r="CM572" s="114">
        <v>288230.8</v>
      </c>
    </row>
    <row r="573" spans="3:91" ht="25.95" hidden="1" customHeight="1">
      <c r="C573" s="114" t="s">
        <v>1323</v>
      </c>
      <c r="D573" s="114">
        <v>53625566.560000002</v>
      </c>
      <c r="E573" s="114">
        <v>8656479</v>
      </c>
      <c r="F573" s="114">
        <v>8101426.21</v>
      </c>
      <c r="G573" s="114">
        <v>7725753.8300000001</v>
      </c>
      <c r="H573" s="114">
        <v>5689706.3300000001</v>
      </c>
      <c r="I573" s="114">
        <v>8989291.2200000007</v>
      </c>
      <c r="J573" s="114">
        <v>10953796.25</v>
      </c>
      <c r="K573" s="114">
        <v>17898062.41</v>
      </c>
      <c r="L573" s="114">
        <v>9106217.3499999996</v>
      </c>
      <c r="M573" s="114">
        <v>11444881.35</v>
      </c>
      <c r="N573" s="114">
        <v>24131966.110000003</v>
      </c>
      <c r="O573" s="114">
        <v>4209356.71</v>
      </c>
      <c r="P573" s="114">
        <v>47139908.619999997</v>
      </c>
      <c r="Q573" s="114">
        <v>8440367.2100000009</v>
      </c>
      <c r="R573" s="114">
        <v>13322171.589999998</v>
      </c>
      <c r="S573" s="114">
        <v>14753171.339999998</v>
      </c>
      <c r="T573" s="114">
        <v>8558591.5899999999</v>
      </c>
      <c r="U573" s="114">
        <v>8815466.0600000005</v>
      </c>
      <c r="V573" s="114">
        <v>7749269.7399999993</v>
      </c>
      <c r="W573" s="114">
        <v>5783297.3600000003</v>
      </c>
      <c r="X573" s="114">
        <v>77308505.470000014</v>
      </c>
      <c r="Y573" s="114">
        <v>7517695.9699999997</v>
      </c>
      <c r="Z573" s="114">
        <v>14139490.470000001</v>
      </c>
      <c r="AA573" s="114">
        <v>11015581.680000002</v>
      </c>
      <c r="AB573" s="114">
        <v>5776494.7999999998</v>
      </c>
      <c r="AC573" s="114">
        <v>6387648.3799999999</v>
      </c>
      <c r="AD573" s="114">
        <v>7849209.9400000004</v>
      </c>
      <c r="AE573" s="114">
        <v>22079263.050000001</v>
      </c>
      <c r="AF573" s="114">
        <v>7775746.6499999994</v>
      </c>
      <c r="AG573" s="114">
        <v>8685452.25</v>
      </c>
      <c r="AH573" s="114">
        <v>11610407.030000001</v>
      </c>
      <c r="AI573" s="114">
        <v>14251200.839999998</v>
      </c>
      <c r="AJ573" s="114">
        <v>8151457.9699999997</v>
      </c>
      <c r="AK573" s="114">
        <v>7149830.7999999998</v>
      </c>
      <c r="AL573" s="114">
        <v>152548836.00000003</v>
      </c>
      <c r="AM573" s="114">
        <v>10075893.07</v>
      </c>
      <c r="AN573" s="114">
        <v>7077842.7800000003</v>
      </c>
      <c r="AO573" s="114">
        <v>16323573.07</v>
      </c>
      <c r="AP573" s="114">
        <v>18020872.210000001</v>
      </c>
      <c r="AQ573" s="114">
        <v>10017957.09</v>
      </c>
      <c r="AR573" s="114">
        <v>5271505.24</v>
      </c>
      <c r="AS573" s="114">
        <v>37238878.219999999</v>
      </c>
      <c r="AT573" s="114">
        <v>9720486.8499999996</v>
      </c>
      <c r="AU573" s="114">
        <v>16163824.66</v>
      </c>
      <c r="AV573" s="114">
        <v>14686881.67</v>
      </c>
      <c r="AW573" s="114">
        <v>9004420.5799999982</v>
      </c>
      <c r="AX573" s="114">
        <v>6839940.5</v>
      </c>
      <c r="AY573" s="114">
        <v>8349036.8799999999</v>
      </c>
      <c r="AZ573" s="114">
        <v>9041423.3699999992</v>
      </c>
      <c r="BA573" s="114">
        <v>8881517.5700000003</v>
      </c>
      <c r="BB573" s="114">
        <v>36004379.230000004</v>
      </c>
      <c r="BC573" s="114">
        <v>9275822.9100000001</v>
      </c>
      <c r="BD573" s="114">
        <v>76452014.359999985</v>
      </c>
      <c r="BE573" s="114">
        <v>21459727.129999995</v>
      </c>
      <c r="BF573" s="114">
        <v>7279307.9900000002</v>
      </c>
      <c r="BG573" s="114">
        <v>10366077.709999999</v>
      </c>
      <c r="BH573" s="114">
        <v>50921689.5</v>
      </c>
      <c r="BI573" s="114">
        <v>6527558.3200000003</v>
      </c>
      <c r="BJ573" s="114">
        <v>5751125.0499999998</v>
      </c>
      <c r="BK573" s="114">
        <v>7919937.7299999995</v>
      </c>
      <c r="BL573" s="114">
        <v>7040904.2000000002</v>
      </c>
      <c r="BM573" s="114">
        <v>56420525.18</v>
      </c>
      <c r="BN573" s="114">
        <v>13589834.67</v>
      </c>
      <c r="BO573" s="114">
        <v>10077514.1</v>
      </c>
      <c r="BP573" s="114">
        <v>16939719.050000001</v>
      </c>
      <c r="BQ573" s="114">
        <v>12060918.98</v>
      </c>
      <c r="BR573" s="114">
        <v>9464313.8200000003</v>
      </c>
      <c r="BS573" s="114">
        <v>249087158.54000002</v>
      </c>
      <c r="BT573" s="114">
        <v>11716171.23</v>
      </c>
      <c r="BU573" s="114">
        <v>9505102.25</v>
      </c>
      <c r="BV573" s="114">
        <v>46870352.030000001</v>
      </c>
      <c r="BW573" s="114">
        <v>3440957.61</v>
      </c>
      <c r="BX573" s="114">
        <v>9231574.0399999991</v>
      </c>
      <c r="BY573" s="114">
        <v>26701994.18</v>
      </c>
      <c r="BZ573" s="114">
        <v>6717471.4199999999</v>
      </c>
      <c r="CA573" s="114">
        <v>7621105.2599999998</v>
      </c>
      <c r="CB573" s="114">
        <v>8050813.8999999994</v>
      </c>
      <c r="CC573" s="114">
        <v>10920831.51</v>
      </c>
      <c r="CD573" s="114">
        <v>22440618.690000001</v>
      </c>
      <c r="CE573" s="114">
        <v>12044011.449999999</v>
      </c>
      <c r="CF573" s="114">
        <v>19604337.799999997</v>
      </c>
      <c r="CG573" s="114">
        <v>8012353.4000000004</v>
      </c>
      <c r="CH573" s="114">
        <v>6576422.8700000001</v>
      </c>
      <c r="CI573" s="114">
        <v>8435079.9100000001</v>
      </c>
      <c r="CJ573" s="114">
        <v>6508389.3799999999</v>
      </c>
      <c r="CK573" s="114">
        <v>28507363.25</v>
      </c>
      <c r="CL573" s="114">
        <v>6129714.6600000001</v>
      </c>
      <c r="CM573" s="114">
        <v>5113172.9099999992</v>
      </c>
    </row>
    <row r="574" spans="3:91" ht="25.95" hidden="1" customHeight="1">
      <c r="C574" s="114" t="s">
        <v>700</v>
      </c>
      <c r="D574" s="114">
        <v>570788</v>
      </c>
      <c r="E574" s="114">
        <v>140955.38</v>
      </c>
      <c r="F574" s="114">
        <v>36834</v>
      </c>
      <c r="G574" s="114">
        <v>138053</v>
      </c>
      <c r="H574" s="114">
        <v>33342.5</v>
      </c>
      <c r="I574" s="114">
        <v>73642</v>
      </c>
      <c r="J574" s="114">
        <v>175397.91999999998</v>
      </c>
      <c r="K574" s="114">
        <v>384128.06</v>
      </c>
      <c r="L574" s="114">
        <v>96412</v>
      </c>
      <c r="M574" s="114">
        <v>168305.03999999998</v>
      </c>
      <c r="N574" s="114">
        <v>586321.67000000004</v>
      </c>
      <c r="O574" s="114">
        <v>37132</v>
      </c>
      <c r="P574" s="114">
        <v>708005</v>
      </c>
      <c r="Q574" s="114">
        <v>19647.18</v>
      </c>
      <c r="R574" s="114">
        <v>318291.28000000003</v>
      </c>
      <c r="S574" s="114">
        <v>42205.149999999994</v>
      </c>
      <c r="T574" s="114">
        <v>32716.66</v>
      </c>
      <c r="U574" s="114">
        <v>73752.42</v>
      </c>
      <c r="V574" s="114">
        <v>138184.5</v>
      </c>
      <c r="W574" s="114">
        <v>99902</v>
      </c>
      <c r="X574" s="114">
        <v>1535163</v>
      </c>
      <c r="Y574" s="114">
        <v>158978.26999999999</v>
      </c>
      <c r="Z574" s="114">
        <v>267444</v>
      </c>
      <c r="AA574" s="114">
        <v>209357</v>
      </c>
      <c r="AB574" s="114">
        <v>172232</v>
      </c>
      <c r="AC574" s="114">
        <v>60115</v>
      </c>
      <c r="AD574" s="114">
        <v>41735.5</v>
      </c>
      <c r="AE574" s="114">
        <v>66364</v>
      </c>
      <c r="AF574" s="114">
        <v>11718</v>
      </c>
      <c r="AG574" s="114">
        <v>83780.03</v>
      </c>
      <c r="AH574" s="114">
        <v>131526.41999999998</v>
      </c>
      <c r="AI574" s="114">
        <v>119743.07</v>
      </c>
      <c r="AJ574" s="114">
        <v>156642.16999999998</v>
      </c>
      <c r="AK574" s="114">
        <v>109822</v>
      </c>
      <c r="AL574" s="114">
        <v>2027143.4700000002</v>
      </c>
      <c r="AM574" s="114">
        <v>63918</v>
      </c>
      <c r="AN574" s="114">
        <v>54500</v>
      </c>
      <c r="AO574" s="114">
        <v>281242.91000000003</v>
      </c>
      <c r="AP574" s="114">
        <v>151439.47</v>
      </c>
      <c r="AQ574" s="114">
        <v>52894</v>
      </c>
      <c r="AR574" s="114">
        <v>47043.61</v>
      </c>
      <c r="AS574" s="114">
        <v>1167220.7</v>
      </c>
      <c r="AT574" s="114">
        <v>70969</v>
      </c>
      <c r="AU574" s="114">
        <v>292098</v>
      </c>
      <c r="AV574" s="114">
        <v>42730</v>
      </c>
      <c r="AW574" s="114">
        <v>200728</v>
      </c>
      <c r="AX574" s="114">
        <v>74588</v>
      </c>
      <c r="AY574" s="114">
        <v>67894</v>
      </c>
      <c r="AZ574" s="114">
        <v>76368</v>
      </c>
      <c r="BA574" s="114">
        <v>41928</v>
      </c>
      <c r="BB574" s="114">
        <v>323590.24</v>
      </c>
      <c r="BC574" s="114">
        <v>158773.79999999999</v>
      </c>
      <c r="BD574" s="114">
        <v>1102747.7100000002</v>
      </c>
      <c r="BE574" s="114">
        <v>275217.08</v>
      </c>
      <c r="BF574" s="114">
        <v>7704</v>
      </c>
      <c r="BG574" s="114">
        <v>129223</v>
      </c>
      <c r="BH574" s="114">
        <v>483944.88000000006</v>
      </c>
      <c r="BI574" s="114">
        <v>40992</v>
      </c>
      <c r="BJ574" s="114">
        <v>9120</v>
      </c>
      <c r="BK574" s="114">
        <v>130637.58</v>
      </c>
      <c r="BL574" s="114">
        <v>101896.31</v>
      </c>
      <c r="BM574" s="114">
        <v>398036.22</v>
      </c>
      <c r="BN574" s="114">
        <v>85927</v>
      </c>
      <c r="BO574" s="114">
        <v>172950.04</v>
      </c>
      <c r="BP574" s="114">
        <v>30392</v>
      </c>
      <c r="BQ574" s="114">
        <v>6412</v>
      </c>
      <c r="BR574" s="114">
        <v>185211.74</v>
      </c>
      <c r="BS574" s="114">
        <v>2967069.77</v>
      </c>
      <c r="BT574" s="114">
        <v>50776</v>
      </c>
      <c r="BU574" s="114">
        <v>15990</v>
      </c>
      <c r="BV574" s="114">
        <v>835914.93</v>
      </c>
      <c r="BW574" s="114">
        <v>82536</v>
      </c>
      <c r="BX574" s="114">
        <v>22985</v>
      </c>
      <c r="BY574" s="114">
        <v>411088.55</v>
      </c>
      <c r="BZ574" s="114">
        <v>25004</v>
      </c>
      <c r="CA574" s="114">
        <v>98625.84</v>
      </c>
      <c r="CB574" s="114">
        <v>9000</v>
      </c>
      <c r="CC574" s="114">
        <v>13728</v>
      </c>
      <c r="CD574" s="114">
        <v>27835.38</v>
      </c>
      <c r="CE574" s="114">
        <v>24632</v>
      </c>
      <c r="CF574" s="114">
        <v>75554</v>
      </c>
      <c r="CG574" s="114">
        <v>10000</v>
      </c>
      <c r="CH574" s="114">
        <v>60991</v>
      </c>
      <c r="CI574" s="114">
        <v>69751.3</v>
      </c>
      <c r="CJ574" s="114">
        <v>3000</v>
      </c>
      <c r="CK574" s="114">
        <v>188285.6</v>
      </c>
      <c r="CL574" s="114">
        <v>77204.72</v>
      </c>
      <c r="CM574" s="114">
        <v>26125</v>
      </c>
    </row>
    <row r="575" spans="3:91" ht="25.95" hidden="1" customHeight="1">
      <c r="C575" s="114" t="s">
        <v>701</v>
      </c>
      <c r="D575" s="114">
        <v>44026788.57</v>
      </c>
      <c r="E575" s="114">
        <v>2957574.61</v>
      </c>
      <c r="F575" s="114">
        <v>2166160.84</v>
      </c>
      <c r="G575" s="114">
        <v>2916111.18</v>
      </c>
      <c r="H575" s="114">
        <v>1387469.26</v>
      </c>
      <c r="I575" s="114">
        <v>4071285.69</v>
      </c>
      <c r="J575" s="114">
        <v>3814223.05</v>
      </c>
      <c r="K575" s="114">
        <v>7481018.1799999997</v>
      </c>
      <c r="L575" s="114">
        <v>3426272.43</v>
      </c>
      <c r="M575" s="114">
        <v>2962374.97</v>
      </c>
      <c r="N575" s="114">
        <v>8679604.6400000006</v>
      </c>
      <c r="O575" s="114">
        <v>1016878.4</v>
      </c>
      <c r="P575" s="114">
        <v>25335432.629999999</v>
      </c>
      <c r="Q575" s="114">
        <v>3853558.21</v>
      </c>
      <c r="R575" s="114">
        <v>4125675.67</v>
      </c>
      <c r="S575" s="114">
        <v>8457254.0600000005</v>
      </c>
      <c r="T575" s="114">
        <v>2659995.9900000002</v>
      </c>
      <c r="U575" s="114">
        <v>3516182.02</v>
      </c>
      <c r="V575" s="114">
        <v>2591929.56</v>
      </c>
      <c r="W575" s="114">
        <v>911882.45</v>
      </c>
      <c r="X575" s="114">
        <v>43875830.630000003</v>
      </c>
      <c r="Y575" s="114">
        <v>2122504.23</v>
      </c>
      <c r="Z575" s="114">
        <v>3995223.71</v>
      </c>
      <c r="AA575" s="114">
        <v>2676780.2799999998</v>
      </c>
      <c r="AB575" s="114">
        <v>1174833.92</v>
      </c>
      <c r="AC575" s="114">
        <v>1685258.16</v>
      </c>
      <c r="AD575" s="114">
        <v>2263147.11</v>
      </c>
      <c r="AE575" s="114">
        <v>9044242.9000000004</v>
      </c>
      <c r="AF575" s="114">
        <v>1648111.23</v>
      </c>
      <c r="AG575" s="114">
        <v>2114788.91</v>
      </c>
      <c r="AH575" s="114">
        <v>2675576.52</v>
      </c>
      <c r="AI575" s="114">
        <v>6609339.3799999999</v>
      </c>
      <c r="AJ575" s="114">
        <v>2429560.4</v>
      </c>
      <c r="AK575" s="114">
        <v>1636606.73</v>
      </c>
      <c r="AL575" s="114">
        <v>164041736.03999999</v>
      </c>
      <c r="AM575" s="114">
        <v>2852392.92</v>
      </c>
      <c r="AN575" s="114">
        <v>1635688</v>
      </c>
      <c r="AO575" s="114">
        <v>6549413.71</v>
      </c>
      <c r="AP575" s="114">
        <v>6795810.5</v>
      </c>
      <c r="AQ575" s="114">
        <v>2689473.39</v>
      </c>
      <c r="AR575" s="114">
        <v>872825.56</v>
      </c>
      <c r="AS575" s="114">
        <v>26839958.640000001</v>
      </c>
      <c r="AT575" s="114">
        <v>2602682.41</v>
      </c>
      <c r="AU575" s="114">
        <v>5860530.9400000004</v>
      </c>
      <c r="AV575" s="114">
        <v>6291048.3899999997</v>
      </c>
      <c r="AW575" s="114">
        <v>2466047.75</v>
      </c>
      <c r="AX575" s="114">
        <v>1691202.42</v>
      </c>
      <c r="AY575" s="114">
        <v>3126935.09</v>
      </c>
      <c r="AZ575" s="114">
        <v>2623891.96</v>
      </c>
      <c r="BA575" s="114">
        <v>2610580.25</v>
      </c>
      <c r="BB575" s="114">
        <v>33648021.07</v>
      </c>
      <c r="BC575" s="114">
        <v>2975708.64</v>
      </c>
      <c r="BD575" s="114">
        <v>64008215.340000004</v>
      </c>
      <c r="BE575" s="114">
        <v>8320787.5700000003</v>
      </c>
      <c r="BF575" s="114">
        <v>1679063.3</v>
      </c>
      <c r="BG575" s="114">
        <v>2236460.66</v>
      </c>
      <c r="BH575" s="114">
        <v>23072124.530000001</v>
      </c>
      <c r="BI575" s="114">
        <v>1526702.48</v>
      </c>
      <c r="BJ575" s="114">
        <v>750083.2</v>
      </c>
      <c r="BK575" s="114">
        <v>2503145.88</v>
      </c>
      <c r="BL575" s="114">
        <v>2393380.9700000002</v>
      </c>
      <c r="BM575" s="114">
        <v>27461927.620000001</v>
      </c>
      <c r="BN575" s="114">
        <v>6204535.5499999998</v>
      </c>
      <c r="BO575" s="114">
        <v>3540552.38</v>
      </c>
      <c r="BP575" s="114">
        <v>6343662.7999999998</v>
      </c>
      <c r="BQ575" s="114">
        <v>4178518.61</v>
      </c>
      <c r="BR575" s="114">
        <v>2804052.59</v>
      </c>
      <c r="BS575" s="114">
        <v>249836900.75999999</v>
      </c>
      <c r="BT575" s="114">
        <v>3341836.13</v>
      </c>
      <c r="BU575" s="114">
        <v>3070721.56</v>
      </c>
      <c r="BV575" s="114">
        <v>22161761.02</v>
      </c>
      <c r="BW575" s="114">
        <v>1209395.01</v>
      </c>
      <c r="BX575" s="114">
        <v>2624910.75</v>
      </c>
      <c r="BY575" s="114">
        <v>12246442.449999999</v>
      </c>
      <c r="BZ575" s="114">
        <v>2167992.46</v>
      </c>
      <c r="CA575" s="114">
        <v>1568415.76</v>
      </c>
      <c r="CB575" s="114">
        <v>2592593.0099999998</v>
      </c>
      <c r="CC575" s="114">
        <v>3474783.52</v>
      </c>
      <c r="CD575" s="114">
        <v>9483283.1899999995</v>
      </c>
      <c r="CE575" s="114">
        <v>2444510.63</v>
      </c>
      <c r="CF575" s="114">
        <v>9374880.4399999995</v>
      </c>
      <c r="CG575" s="114">
        <v>1607046.39</v>
      </c>
      <c r="CH575" s="114">
        <v>1505856.89</v>
      </c>
      <c r="CI575" s="114">
        <v>1786687.13</v>
      </c>
      <c r="CJ575" s="114">
        <v>1691874.94</v>
      </c>
      <c r="CK575" s="114">
        <v>12371094.789999999</v>
      </c>
      <c r="CL575" s="114">
        <v>1073806.8999999999</v>
      </c>
      <c r="CM575" s="114">
        <v>1036765.16</v>
      </c>
    </row>
    <row r="576" spans="3:91" ht="25.95" hidden="1" customHeight="1">
      <c r="C576" s="114" t="s">
        <v>702</v>
      </c>
    </row>
    <row r="577" spans="2:91" ht="25.95" hidden="1" customHeight="1">
      <c r="C577" s="114" t="s">
        <v>703</v>
      </c>
      <c r="D577" s="114">
        <v>13650309.529999999</v>
      </c>
      <c r="E577" s="114">
        <v>1808976.2400000002</v>
      </c>
      <c r="F577" s="114">
        <v>989716.06</v>
      </c>
      <c r="G577" s="114">
        <v>984945.83</v>
      </c>
      <c r="H577" s="114">
        <v>668296.75</v>
      </c>
      <c r="I577" s="114">
        <v>2307437.4300000002</v>
      </c>
      <c r="J577" s="114">
        <v>1280574.76</v>
      </c>
      <c r="K577" s="114">
        <v>2153427.1100000003</v>
      </c>
      <c r="L577" s="114">
        <v>1043327.45</v>
      </c>
      <c r="M577" s="114">
        <v>746899.41</v>
      </c>
      <c r="N577" s="114">
        <v>5473157.5499999998</v>
      </c>
      <c r="O577" s="114">
        <v>560068.57999999996</v>
      </c>
      <c r="P577" s="114">
        <v>18544769.869999997</v>
      </c>
      <c r="Q577" s="114">
        <v>1782883.67</v>
      </c>
      <c r="R577" s="114">
        <v>1609694.52</v>
      </c>
      <c r="S577" s="114">
        <v>2018173.42</v>
      </c>
      <c r="T577" s="114">
        <v>1164061.98</v>
      </c>
      <c r="U577" s="114">
        <v>2023610.62</v>
      </c>
      <c r="V577" s="114">
        <v>772830.34000000008</v>
      </c>
      <c r="W577" s="114">
        <v>202442.29</v>
      </c>
      <c r="X577" s="114">
        <v>46875820.980000004</v>
      </c>
      <c r="Y577" s="114">
        <v>778521.63</v>
      </c>
      <c r="Z577" s="114">
        <v>1897844.6500000001</v>
      </c>
      <c r="AA577" s="114">
        <v>1624961.94</v>
      </c>
      <c r="AB577" s="114">
        <v>310140.01</v>
      </c>
      <c r="AC577" s="114">
        <v>675277.29</v>
      </c>
      <c r="AD577" s="114">
        <v>874431.60000000009</v>
      </c>
      <c r="AE577" s="114">
        <v>3887559.98</v>
      </c>
      <c r="AF577" s="114">
        <v>936723.21000000008</v>
      </c>
      <c r="AG577" s="114">
        <v>809937.60000000009</v>
      </c>
      <c r="AH577" s="114">
        <v>1470580.56</v>
      </c>
      <c r="AI577" s="114">
        <v>2451236.88</v>
      </c>
      <c r="AJ577" s="114">
        <v>959947.82</v>
      </c>
      <c r="AK577" s="114">
        <v>904016.62</v>
      </c>
      <c r="AL577" s="114">
        <v>82681178.149999991</v>
      </c>
      <c r="AM577" s="114">
        <v>1887889.99</v>
      </c>
      <c r="AN577" s="114">
        <v>572353.98</v>
      </c>
      <c r="AO577" s="114">
        <v>4324024.43</v>
      </c>
      <c r="AP577" s="114">
        <v>3542707.88</v>
      </c>
      <c r="AQ577" s="114">
        <v>1132912.48</v>
      </c>
      <c r="AR577" s="114">
        <v>357355.84</v>
      </c>
      <c r="AS577" s="114">
        <v>12743122.560000001</v>
      </c>
      <c r="AT577" s="114">
        <v>949382.77</v>
      </c>
      <c r="AU577" s="114">
        <v>3176013.34</v>
      </c>
      <c r="AV577" s="114">
        <v>3586894.21</v>
      </c>
      <c r="AW577" s="114">
        <v>988712.95</v>
      </c>
      <c r="AX577" s="114">
        <v>736633.73</v>
      </c>
      <c r="AY577" s="114">
        <v>723947.15999999992</v>
      </c>
      <c r="AZ577" s="114">
        <v>1009554.6</v>
      </c>
      <c r="BA577" s="114">
        <v>1090743.1000000001</v>
      </c>
      <c r="BB577" s="114">
        <v>9124929.6600000001</v>
      </c>
      <c r="BC577" s="114">
        <v>766143.48</v>
      </c>
      <c r="BD577" s="114">
        <v>41687580.980000004</v>
      </c>
      <c r="BE577" s="114">
        <v>2199169.67</v>
      </c>
      <c r="BF577" s="114">
        <v>430497.92</v>
      </c>
      <c r="BG577" s="114">
        <v>1296849.7</v>
      </c>
      <c r="BH577" s="114">
        <v>20174570.310000002</v>
      </c>
      <c r="BI577" s="114">
        <v>662619.05000000005</v>
      </c>
      <c r="BJ577" s="114">
        <v>530000.63</v>
      </c>
      <c r="BK577" s="114">
        <v>1120216.01</v>
      </c>
      <c r="BL577" s="114">
        <v>983608.66</v>
      </c>
      <c r="BM577" s="114">
        <v>19458986.809999999</v>
      </c>
      <c r="BN577" s="114">
        <v>2004814.16</v>
      </c>
      <c r="BO577" s="114">
        <v>1484975.8399999999</v>
      </c>
      <c r="BP577" s="114">
        <v>2626379.13</v>
      </c>
      <c r="BQ577" s="114">
        <v>1186441.75</v>
      </c>
      <c r="BR577" s="114">
        <v>1125677.43</v>
      </c>
      <c r="BS577" s="114">
        <v>161127170.16</v>
      </c>
      <c r="BT577" s="114">
        <v>1282389.97</v>
      </c>
      <c r="BU577" s="114">
        <v>1179189.51</v>
      </c>
      <c r="BV577" s="114">
        <v>13507030.01</v>
      </c>
      <c r="BW577" s="114">
        <v>157150.23000000001</v>
      </c>
      <c r="BX577" s="114">
        <v>1021951.96</v>
      </c>
      <c r="BY577" s="114">
        <v>6717782.5099999998</v>
      </c>
      <c r="BZ577" s="114">
        <v>743656.19</v>
      </c>
      <c r="CA577" s="114">
        <v>757365.95</v>
      </c>
      <c r="CB577" s="114">
        <v>1239541.7899999998</v>
      </c>
      <c r="CC577" s="114">
        <v>1097251.74</v>
      </c>
      <c r="CD577" s="114">
        <v>3802763.72</v>
      </c>
      <c r="CE577" s="114">
        <v>489853.43</v>
      </c>
      <c r="CF577" s="114">
        <v>3196451.79</v>
      </c>
      <c r="CG577" s="114">
        <v>866211.94</v>
      </c>
      <c r="CH577" s="114">
        <v>484798.66000000003</v>
      </c>
      <c r="CI577" s="114">
        <v>666856.46</v>
      </c>
      <c r="CJ577" s="114">
        <v>662263.21</v>
      </c>
      <c r="CK577" s="114">
        <v>7482758.8200000003</v>
      </c>
      <c r="CL577" s="114">
        <v>446723.60000000003</v>
      </c>
      <c r="CM577" s="114">
        <v>517450.25</v>
      </c>
    </row>
    <row r="578" spans="2:91" ht="25.95" hidden="1" customHeight="1">
      <c r="C578" s="114" t="s">
        <v>704</v>
      </c>
      <c r="D578" s="114">
        <v>5286080.13</v>
      </c>
      <c r="E578" s="114">
        <v>1258775.93</v>
      </c>
      <c r="F578" s="114">
        <v>2220317.9</v>
      </c>
      <c r="G578" s="114">
        <v>2003112.1</v>
      </c>
      <c r="H578" s="114">
        <v>475491</v>
      </c>
      <c r="I578" s="114">
        <v>1927721.5</v>
      </c>
      <c r="J578" s="114">
        <v>2028442.2</v>
      </c>
      <c r="K578" s="114">
        <v>2861550</v>
      </c>
      <c r="L578" s="114">
        <v>1817655</v>
      </c>
      <c r="M578" s="114">
        <v>3027736.2</v>
      </c>
      <c r="N578" s="114">
        <v>4458346.5</v>
      </c>
      <c r="O578" s="114">
        <v>903819.8</v>
      </c>
      <c r="P578" s="114">
        <v>6829387.2000000002</v>
      </c>
      <c r="Q578" s="114">
        <v>1206208.31</v>
      </c>
      <c r="R578" s="114">
        <v>1366758</v>
      </c>
      <c r="S578" s="114">
        <v>338303</v>
      </c>
      <c r="T578" s="114">
        <v>1655291.37</v>
      </c>
      <c r="U578" s="114">
        <v>1280156.5</v>
      </c>
      <c r="V578" s="114">
        <v>1087558</v>
      </c>
      <c r="W578" s="114">
        <v>462786.62</v>
      </c>
      <c r="X578" s="114">
        <v>1151880.5</v>
      </c>
      <c r="Y578" s="114">
        <v>924375.9</v>
      </c>
      <c r="Z578" s="114">
        <v>1418897.4</v>
      </c>
      <c r="AA578" s="114">
        <v>1326548.8</v>
      </c>
      <c r="AB578" s="114">
        <v>1040343.3</v>
      </c>
      <c r="AC578" s="114">
        <v>936170.68</v>
      </c>
      <c r="AD578" s="114">
        <v>1188410.55</v>
      </c>
      <c r="AE578" s="114">
        <v>5569012.8700000001</v>
      </c>
      <c r="AF578" s="114">
        <v>844262</v>
      </c>
      <c r="AG578" s="114">
        <v>1203958.74</v>
      </c>
      <c r="AH578" s="114">
        <v>2829463</v>
      </c>
      <c r="AI578" s="114">
        <v>1091081.6100000001</v>
      </c>
      <c r="AJ578" s="114">
        <v>1310755.3999999999</v>
      </c>
      <c r="AK578" s="114">
        <v>1965275.4</v>
      </c>
      <c r="AL578" s="114">
        <v>6655850.8399999999</v>
      </c>
      <c r="AM578" s="114">
        <v>868783.7</v>
      </c>
      <c r="AN578" s="114">
        <v>1453038.4</v>
      </c>
      <c r="AO578" s="114">
        <v>2537782</v>
      </c>
      <c r="AP578" s="114">
        <v>3404299.82</v>
      </c>
      <c r="AQ578" s="114">
        <v>1102736.2</v>
      </c>
      <c r="AR578" s="114">
        <v>696169</v>
      </c>
      <c r="AS578" s="114">
        <v>5957198.5099999998</v>
      </c>
      <c r="AT578" s="114">
        <v>1864578.7</v>
      </c>
      <c r="AU578" s="114">
        <v>2013057.5</v>
      </c>
      <c r="AV578" s="114">
        <v>3254634.75</v>
      </c>
      <c r="AW578" s="114">
        <v>1152180</v>
      </c>
      <c r="AX578" s="114">
        <v>940656.74</v>
      </c>
      <c r="AY578" s="114">
        <v>2241303.0499999998</v>
      </c>
      <c r="AZ578" s="114">
        <v>1668861.2</v>
      </c>
      <c r="BA578" s="114">
        <v>979272.45</v>
      </c>
      <c r="BB578" s="114">
        <v>3397049.05</v>
      </c>
      <c r="BC578" s="114">
        <v>958695.5</v>
      </c>
      <c r="BD578" s="114">
        <v>2172807.2999999998</v>
      </c>
      <c r="BE578" s="114">
        <v>3193966.81</v>
      </c>
      <c r="BF578" s="114">
        <v>1202666</v>
      </c>
      <c r="BG578" s="114">
        <v>1509766.61</v>
      </c>
      <c r="BH578" s="114">
        <v>2824649.98</v>
      </c>
      <c r="BI578" s="114">
        <v>670617.69999999995</v>
      </c>
      <c r="BJ578" s="114">
        <v>679108.67</v>
      </c>
      <c r="BK578" s="114">
        <v>1195507</v>
      </c>
      <c r="BL578" s="114">
        <v>1286559.8</v>
      </c>
      <c r="BM578" s="114">
        <v>2703773.4</v>
      </c>
      <c r="BN578" s="114">
        <v>1447735.73</v>
      </c>
      <c r="BO578" s="114">
        <v>1838865.36</v>
      </c>
      <c r="BP578" s="114">
        <v>2841339.8</v>
      </c>
      <c r="BQ578" s="114">
        <v>1727542.56</v>
      </c>
      <c r="BR578" s="114">
        <v>2346886.64</v>
      </c>
      <c r="BS578" s="114">
        <v>3486123</v>
      </c>
      <c r="BT578" s="114">
        <v>1689856</v>
      </c>
      <c r="BU578" s="114">
        <v>1493230.81</v>
      </c>
      <c r="BV578" s="114">
        <v>3263082.14</v>
      </c>
      <c r="BW578" s="114">
        <v>3917</v>
      </c>
      <c r="BX578" s="114">
        <v>1683303.88</v>
      </c>
      <c r="BY578" s="114">
        <v>5406807.0999999996</v>
      </c>
      <c r="BZ578" s="114">
        <v>886707.05</v>
      </c>
      <c r="CA578" s="114">
        <v>1545201</v>
      </c>
      <c r="CB578" s="114">
        <v>1521197.27</v>
      </c>
      <c r="CC578" s="114">
        <v>2319598</v>
      </c>
      <c r="CD578" s="114">
        <v>2461563</v>
      </c>
      <c r="CE578" s="114">
        <v>1756516.08</v>
      </c>
      <c r="CF578" s="114">
        <v>2055665.25</v>
      </c>
      <c r="CG578" s="114">
        <v>437490</v>
      </c>
      <c r="CH578" s="114">
        <v>942171.5</v>
      </c>
      <c r="CI578" s="114">
        <v>1384794</v>
      </c>
      <c r="CJ578" s="114">
        <v>1104015.3500000001</v>
      </c>
      <c r="CK578" s="114">
        <v>7463605.2300000004</v>
      </c>
      <c r="CL578" s="114">
        <v>1040553</v>
      </c>
      <c r="CM578" s="114">
        <v>691600</v>
      </c>
    </row>
    <row r="579" spans="2:91" ht="25.95" hidden="1" customHeight="1">
      <c r="C579" s="114" t="s">
        <v>705</v>
      </c>
      <c r="D579" s="114">
        <v>18936389.66</v>
      </c>
      <c r="E579" s="114">
        <v>3067752.17</v>
      </c>
      <c r="F579" s="114">
        <v>3210033.96</v>
      </c>
      <c r="G579" s="114">
        <v>2988057.93</v>
      </c>
      <c r="H579" s="114">
        <v>1143787.75</v>
      </c>
      <c r="I579" s="114">
        <v>4235158.93</v>
      </c>
      <c r="J579" s="114">
        <v>3309016.96</v>
      </c>
      <c r="K579" s="114">
        <v>5014977.1100000003</v>
      </c>
      <c r="L579" s="114">
        <v>2860982.45</v>
      </c>
      <c r="M579" s="114">
        <v>3774635.6100000003</v>
      </c>
      <c r="N579" s="114">
        <v>9931504.0500000007</v>
      </c>
      <c r="O579" s="114">
        <v>1463888.38</v>
      </c>
      <c r="P579" s="114">
        <v>25374157.069999997</v>
      </c>
      <c r="Q579" s="114">
        <v>2989091.98</v>
      </c>
      <c r="R579" s="114">
        <v>2976452.52</v>
      </c>
      <c r="S579" s="114">
        <v>2356476.42</v>
      </c>
      <c r="T579" s="114">
        <v>2819353.35</v>
      </c>
      <c r="U579" s="114">
        <v>3303767.12</v>
      </c>
      <c r="V579" s="114">
        <v>1860388.34</v>
      </c>
      <c r="W579" s="114">
        <v>665228.91</v>
      </c>
      <c r="X579" s="114">
        <v>48027701.480000004</v>
      </c>
      <c r="Y579" s="114">
        <v>1702897.53</v>
      </c>
      <c r="Z579" s="114">
        <v>3316742.05</v>
      </c>
      <c r="AA579" s="114">
        <v>2951510.74</v>
      </c>
      <c r="AB579" s="114">
        <v>1350483.31</v>
      </c>
      <c r="AC579" s="114">
        <v>1611447.9700000002</v>
      </c>
      <c r="AD579" s="114">
        <v>2062842.1500000001</v>
      </c>
      <c r="AE579" s="114">
        <v>9456572.8499999996</v>
      </c>
      <c r="AF579" s="114">
        <v>1780985.21</v>
      </c>
      <c r="AG579" s="114">
        <v>2013896.34</v>
      </c>
      <c r="AH579" s="114">
        <v>4300043.5600000005</v>
      </c>
      <c r="AI579" s="114">
        <v>3542318.49</v>
      </c>
      <c r="AJ579" s="114">
        <v>2270703.2199999997</v>
      </c>
      <c r="AK579" s="114">
        <v>2869292.02</v>
      </c>
      <c r="AL579" s="114">
        <v>89337028.989999995</v>
      </c>
      <c r="AM579" s="114">
        <v>2756673.69</v>
      </c>
      <c r="AN579" s="114">
        <v>2025392.38</v>
      </c>
      <c r="AO579" s="114">
        <v>6861806.4299999997</v>
      </c>
      <c r="AP579" s="114">
        <v>6947007.6999999993</v>
      </c>
      <c r="AQ579" s="114">
        <v>2235648.6799999997</v>
      </c>
      <c r="AR579" s="114">
        <v>1053524.8400000001</v>
      </c>
      <c r="AS579" s="114">
        <v>18700321.07</v>
      </c>
      <c r="AT579" s="114">
        <v>2813961.4699999997</v>
      </c>
      <c r="AU579" s="114">
        <v>5189070.84</v>
      </c>
      <c r="AV579" s="114">
        <v>6841528.96</v>
      </c>
      <c r="AW579" s="114">
        <v>2140892.9500000002</v>
      </c>
      <c r="AX579" s="114">
        <v>1677290.47</v>
      </c>
      <c r="AY579" s="114">
        <v>2965250.21</v>
      </c>
      <c r="AZ579" s="114">
        <v>2678415.7999999998</v>
      </c>
      <c r="BA579" s="114">
        <v>2070015.55</v>
      </c>
      <c r="BB579" s="114">
        <v>12521978.710000001</v>
      </c>
      <c r="BC579" s="114">
        <v>1724838.98</v>
      </c>
      <c r="BD579" s="114">
        <v>43860388.280000001</v>
      </c>
      <c r="BE579" s="114">
        <v>5393136.4800000004</v>
      </c>
      <c r="BF579" s="114">
        <v>1633163.92</v>
      </c>
      <c r="BG579" s="114">
        <v>2806616.31</v>
      </c>
      <c r="BH579" s="114">
        <v>22999220.290000003</v>
      </c>
      <c r="BI579" s="114">
        <v>1333236.75</v>
      </c>
      <c r="BJ579" s="114">
        <v>1209109.3</v>
      </c>
      <c r="BK579" s="114">
        <v>2315723.0099999998</v>
      </c>
      <c r="BL579" s="114">
        <v>2270168.46</v>
      </c>
      <c r="BM579" s="114">
        <v>22162760.209999997</v>
      </c>
      <c r="BN579" s="114">
        <v>3452549.8899999997</v>
      </c>
      <c r="BO579" s="114">
        <v>3323841.2</v>
      </c>
      <c r="BP579" s="114">
        <v>5467718.9299999997</v>
      </c>
      <c r="BQ579" s="114">
        <v>2913984.31</v>
      </c>
      <c r="BR579" s="114">
        <v>3472564.0700000003</v>
      </c>
      <c r="BS579" s="114">
        <v>164613293.16</v>
      </c>
      <c r="BT579" s="114">
        <v>2972245.9699999997</v>
      </c>
      <c r="BU579" s="114">
        <v>2672420.3200000003</v>
      </c>
      <c r="BV579" s="114">
        <v>16770112.15</v>
      </c>
      <c r="BW579" s="114">
        <v>161067.23000000001</v>
      </c>
      <c r="BX579" s="114">
        <v>2705255.84</v>
      </c>
      <c r="BY579" s="114">
        <v>12124589.609999999</v>
      </c>
      <c r="BZ579" s="114">
        <v>1630363.24</v>
      </c>
      <c r="CA579" s="114">
        <v>2302566.9500000002</v>
      </c>
      <c r="CB579" s="114">
        <v>2760739.0599999996</v>
      </c>
      <c r="CC579" s="114">
        <v>3416849.74</v>
      </c>
      <c r="CD579" s="114">
        <v>6264326.7200000007</v>
      </c>
      <c r="CE579" s="114">
        <v>2246369.5100000002</v>
      </c>
      <c r="CF579" s="114">
        <v>5252117.04</v>
      </c>
      <c r="CG579" s="114">
        <v>1303701.94</v>
      </c>
      <c r="CH579" s="114">
        <v>1426970.1600000001</v>
      </c>
      <c r="CI579" s="114">
        <v>2051650.46</v>
      </c>
      <c r="CJ579" s="114">
        <v>1766278.56</v>
      </c>
      <c r="CK579" s="114">
        <v>14946364.050000001</v>
      </c>
      <c r="CL579" s="114">
        <v>1487276.6</v>
      </c>
      <c r="CM579" s="114">
        <v>1209050.25</v>
      </c>
    </row>
    <row r="580" spans="2:91" ht="25.95" hidden="1" customHeight="1">
      <c r="C580" s="114" t="s">
        <v>706</v>
      </c>
      <c r="D580" s="114">
        <v>7473416.2199999997</v>
      </c>
      <c r="E580" s="114">
        <v>1537153.95</v>
      </c>
      <c r="F580" s="114">
        <v>1411810.17</v>
      </c>
      <c r="G580" s="114">
        <v>1425483.1</v>
      </c>
      <c r="H580" s="114">
        <v>756944</v>
      </c>
      <c r="I580" s="114">
        <v>946754.62</v>
      </c>
      <c r="J580" s="114">
        <v>1634091.22</v>
      </c>
      <c r="K580" s="114">
        <v>1693230.99</v>
      </c>
      <c r="L580" s="114">
        <v>1675090.8699999999</v>
      </c>
      <c r="M580" s="114">
        <v>1415805.48</v>
      </c>
      <c r="N580" s="114">
        <v>3487525.45</v>
      </c>
      <c r="O580" s="114">
        <v>330474.38</v>
      </c>
      <c r="P580" s="114">
        <v>6882203.1999999993</v>
      </c>
      <c r="Q580" s="114">
        <v>1570313.01</v>
      </c>
      <c r="R580" s="114">
        <v>1824347.35</v>
      </c>
      <c r="S580" s="114">
        <v>2503242.42</v>
      </c>
      <c r="T580" s="114">
        <v>1325598.43</v>
      </c>
      <c r="U580" s="114">
        <v>1296388.5899999999</v>
      </c>
      <c r="V580" s="114">
        <v>994634.10000000009</v>
      </c>
      <c r="W580" s="114">
        <v>374206.36</v>
      </c>
      <c r="X580" s="114">
        <v>12499127.939999999</v>
      </c>
      <c r="Y580" s="114">
        <v>711095.57</v>
      </c>
      <c r="Z580" s="114">
        <v>1852259.5299999998</v>
      </c>
      <c r="AA580" s="114">
        <v>1659957.35</v>
      </c>
      <c r="AB580" s="114">
        <v>533353.4</v>
      </c>
      <c r="AC580" s="114">
        <v>888500.32000000007</v>
      </c>
      <c r="AD580" s="114">
        <v>1436785.52</v>
      </c>
      <c r="AE580" s="114">
        <v>4207824.6199999992</v>
      </c>
      <c r="AF580" s="114">
        <v>1135317.7</v>
      </c>
      <c r="AG580" s="114">
        <v>1066144.43</v>
      </c>
      <c r="AH580" s="114">
        <v>1750371.2</v>
      </c>
      <c r="AI580" s="114">
        <v>1691244.46</v>
      </c>
      <c r="AJ580" s="114">
        <v>944251.04</v>
      </c>
      <c r="AK580" s="114">
        <v>1253682.46</v>
      </c>
      <c r="AL580" s="114">
        <v>14142343.260000002</v>
      </c>
      <c r="AM580" s="114">
        <v>3892911.3899999997</v>
      </c>
      <c r="AN580" s="114">
        <v>559087.69999999995</v>
      </c>
      <c r="AO580" s="114">
        <v>1829333.31</v>
      </c>
      <c r="AP580" s="114">
        <v>2287586.7199999997</v>
      </c>
      <c r="AQ580" s="114">
        <v>1659324.3</v>
      </c>
      <c r="AR580" s="114">
        <v>612642.52</v>
      </c>
      <c r="AS580" s="114">
        <v>5347870.42</v>
      </c>
      <c r="AT580" s="114">
        <v>1392027.06</v>
      </c>
      <c r="AU580" s="114">
        <v>3264740</v>
      </c>
      <c r="AV580" s="114">
        <v>2902209.84</v>
      </c>
      <c r="AW580" s="114">
        <v>929147.34</v>
      </c>
      <c r="AX580" s="114">
        <v>822553.65</v>
      </c>
      <c r="AY580" s="114">
        <v>1767346.0699999998</v>
      </c>
      <c r="AZ580" s="114">
        <v>1115918.92</v>
      </c>
      <c r="BA580" s="114">
        <v>1421978.85</v>
      </c>
      <c r="BB580" s="114">
        <v>4164704.54</v>
      </c>
      <c r="BC580" s="114">
        <v>770982.79</v>
      </c>
      <c r="BD580" s="114">
        <v>7154190.8900000006</v>
      </c>
      <c r="BE580" s="114">
        <v>1361553.6</v>
      </c>
      <c r="BF580" s="114">
        <v>392722.57</v>
      </c>
      <c r="BG580" s="114">
        <v>1161904.04</v>
      </c>
      <c r="BH580" s="114">
        <v>4806190.5500000007</v>
      </c>
      <c r="BI580" s="114">
        <v>544768.12000000011</v>
      </c>
      <c r="BJ580" s="114">
        <v>771268.9</v>
      </c>
      <c r="BK580" s="114">
        <v>701946</v>
      </c>
      <c r="BL580" s="114">
        <v>684811.79</v>
      </c>
      <c r="BM580" s="114">
        <v>6085929.0800000001</v>
      </c>
      <c r="BN580" s="114">
        <v>1975297.8900000001</v>
      </c>
      <c r="BO580" s="114">
        <v>1146521.5</v>
      </c>
      <c r="BP580" s="114">
        <v>1487004.1800000002</v>
      </c>
      <c r="BQ580" s="114">
        <v>1852426.8199999998</v>
      </c>
      <c r="BR580" s="114">
        <v>1059480.47</v>
      </c>
      <c r="BS580" s="114">
        <v>31621720.739999998</v>
      </c>
      <c r="BT580" s="114">
        <v>1368531.33</v>
      </c>
      <c r="BU580" s="114">
        <v>1419829.12</v>
      </c>
      <c r="BV580" s="114">
        <v>3671098.16</v>
      </c>
      <c r="BW580" s="114">
        <v>315599.5</v>
      </c>
      <c r="BX580" s="114">
        <v>1082789.08</v>
      </c>
      <c r="BY580" s="114">
        <v>3393338.94</v>
      </c>
      <c r="BZ580" s="114">
        <v>1050715.8</v>
      </c>
      <c r="CA580" s="114">
        <v>532097.61</v>
      </c>
      <c r="CB580" s="114">
        <v>702943.33</v>
      </c>
      <c r="CC580" s="114">
        <v>3785268.27</v>
      </c>
      <c r="CD580" s="114">
        <v>1593327.5899999999</v>
      </c>
      <c r="CE580" s="114">
        <v>1350321.9500000002</v>
      </c>
      <c r="CF580" s="114">
        <v>2437832.23</v>
      </c>
      <c r="CG580" s="114">
        <v>490143.9</v>
      </c>
      <c r="CH580" s="114">
        <v>545606.75</v>
      </c>
      <c r="CI580" s="114">
        <v>1435173.69</v>
      </c>
      <c r="CJ580" s="114">
        <v>984629.63</v>
      </c>
      <c r="CK580" s="114">
        <v>3705301.98</v>
      </c>
      <c r="CL580" s="114">
        <v>407897.14</v>
      </c>
      <c r="CM580" s="114">
        <v>358449.08999999997</v>
      </c>
    </row>
    <row r="581" spans="2:91" ht="25.95" hidden="1" customHeight="1">
      <c r="C581" s="114" t="s">
        <v>707</v>
      </c>
      <c r="D581" s="114">
        <v>5299307.9800000004</v>
      </c>
      <c r="E581" s="114">
        <v>1327097.6200000001</v>
      </c>
      <c r="F581" s="114">
        <v>1132803.8899999999</v>
      </c>
      <c r="G581" s="114">
        <v>1534617.5</v>
      </c>
      <c r="H581" s="114">
        <v>630210</v>
      </c>
      <c r="I581" s="114">
        <v>892204.04999999993</v>
      </c>
      <c r="J581" s="114">
        <v>719767.32000000007</v>
      </c>
      <c r="K581" s="114">
        <v>9738372.1100000013</v>
      </c>
      <c r="L581" s="114">
        <v>4498961.6900000004</v>
      </c>
      <c r="M581" s="114">
        <v>1005975.32</v>
      </c>
      <c r="N581" s="114">
        <v>1102968.42</v>
      </c>
      <c r="O581" s="114">
        <v>268369</v>
      </c>
      <c r="P581" s="114">
        <v>13448315.940000001</v>
      </c>
      <c r="Q581" s="114">
        <v>1170254.55</v>
      </c>
      <c r="R581" s="114">
        <v>4265761.92</v>
      </c>
      <c r="S581" s="114">
        <v>3772177.13</v>
      </c>
      <c r="T581" s="114">
        <v>1909410.48</v>
      </c>
      <c r="U581" s="114">
        <v>1262494.6400000001</v>
      </c>
      <c r="V581" s="114">
        <v>619819.41</v>
      </c>
      <c r="W581" s="114">
        <v>267494.34000000003</v>
      </c>
      <c r="X581" s="114">
        <v>13334629.23</v>
      </c>
      <c r="Y581" s="114">
        <v>508150.89</v>
      </c>
      <c r="Z581" s="114">
        <v>1636014.3299999998</v>
      </c>
      <c r="AA581" s="114">
        <v>2535738.4900000002</v>
      </c>
      <c r="AB581" s="114">
        <v>141327.79999999999</v>
      </c>
      <c r="AC581" s="114">
        <v>660791.96</v>
      </c>
      <c r="AD581" s="114">
        <v>466060.68</v>
      </c>
      <c r="AE581" s="114">
        <v>3023322.7</v>
      </c>
      <c r="AF581" s="114">
        <v>734306.39</v>
      </c>
      <c r="AG581" s="114">
        <v>448525.6</v>
      </c>
      <c r="AH581" s="114">
        <v>574745.79</v>
      </c>
      <c r="AI581" s="114">
        <v>3393063.67</v>
      </c>
      <c r="AJ581" s="114">
        <v>1122544.3700000001</v>
      </c>
      <c r="AK581" s="114">
        <v>985008.66</v>
      </c>
      <c r="AL581" s="114">
        <v>47302788.759999998</v>
      </c>
      <c r="AM581" s="114">
        <v>1378680.13</v>
      </c>
      <c r="AN581" s="114">
        <v>989247.94</v>
      </c>
      <c r="AO581" s="114">
        <v>4418934.1899999995</v>
      </c>
      <c r="AP581" s="114">
        <v>1261988.5</v>
      </c>
      <c r="AQ581" s="114">
        <v>752500.62</v>
      </c>
      <c r="AR581" s="114">
        <v>459923.57</v>
      </c>
      <c r="AS581" s="114">
        <v>12235902.210000001</v>
      </c>
      <c r="AT581" s="114">
        <v>4300322.47</v>
      </c>
      <c r="AU581" s="114">
        <v>3525282.74</v>
      </c>
      <c r="AV581" s="114">
        <v>2830418.66</v>
      </c>
      <c r="AW581" s="114">
        <v>696820.31</v>
      </c>
      <c r="AX581" s="114">
        <v>159084</v>
      </c>
      <c r="AY581" s="114">
        <v>2920891.99</v>
      </c>
      <c r="AZ581" s="114">
        <v>1514541.59</v>
      </c>
      <c r="BA581" s="114">
        <v>1327560.95</v>
      </c>
      <c r="BB581" s="114">
        <v>12642860.65</v>
      </c>
      <c r="BC581" s="114">
        <v>1185886.06</v>
      </c>
      <c r="BD581" s="114">
        <v>9180399.2200000007</v>
      </c>
      <c r="BE581" s="114">
        <v>3323030.54</v>
      </c>
      <c r="BF581" s="114">
        <v>1338589.94</v>
      </c>
      <c r="BG581" s="114">
        <v>559545.85</v>
      </c>
      <c r="BH581" s="114">
        <v>7675172.3700000001</v>
      </c>
      <c r="BI581" s="114">
        <v>251743.55</v>
      </c>
      <c r="BJ581" s="114">
        <v>493740</v>
      </c>
      <c r="BK581" s="114">
        <v>603725.57000000007</v>
      </c>
      <c r="BL581" s="114">
        <v>467751.12</v>
      </c>
      <c r="BM581" s="114">
        <v>6059560.4699999997</v>
      </c>
      <c r="BN581" s="114">
        <v>2859780.79</v>
      </c>
      <c r="BO581" s="114">
        <v>1279590.2400000002</v>
      </c>
      <c r="BP581" s="114">
        <v>1864076.2000000002</v>
      </c>
      <c r="BQ581" s="114">
        <v>740099.03</v>
      </c>
      <c r="BR581" s="114">
        <v>841198.64</v>
      </c>
      <c r="BS581" s="114">
        <v>52728490.780000001</v>
      </c>
      <c r="BT581" s="114">
        <v>2838720.79</v>
      </c>
      <c r="BU581" s="114">
        <v>707311.26</v>
      </c>
      <c r="BV581" s="114">
        <v>10767822.83</v>
      </c>
      <c r="BW581" s="114">
        <v>245966</v>
      </c>
      <c r="BX581" s="114">
        <v>1134266.5</v>
      </c>
      <c r="BY581" s="114">
        <v>4492234.17</v>
      </c>
      <c r="BZ581" s="114">
        <v>248849.16</v>
      </c>
      <c r="CA581" s="114">
        <v>1163911.8600000001</v>
      </c>
      <c r="CB581" s="114">
        <v>356689.87</v>
      </c>
      <c r="CC581" s="114">
        <v>4792145.66</v>
      </c>
      <c r="CD581" s="114">
        <v>3400243</v>
      </c>
      <c r="CE581" s="114">
        <v>836992.40999999992</v>
      </c>
      <c r="CF581" s="114">
        <v>8770831.3999999985</v>
      </c>
      <c r="CG581" s="114">
        <v>1012843.7</v>
      </c>
      <c r="CH581" s="114">
        <v>651613.6</v>
      </c>
      <c r="CI581" s="114">
        <v>320090.21999999997</v>
      </c>
      <c r="CJ581" s="114">
        <v>595273.5</v>
      </c>
      <c r="CK581" s="114">
        <v>10640635.530000001</v>
      </c>
      <c r="CL581" s="114">
        <v>246352.08000000002</v>
      </c>
      <c r="CM581" s="114">
        <v>406179.51</v>
      </c>
    </row>
    <row r="582" spans="2:91" ht="25.95" hidden="1" customHeight="1">
      <c r="C582" s="114" t="s">
        <v>708</v>
      </c>
      <c r="D582" s="114">
        <v>8091795</v>
      </c>
      <c r="E582" s="114">
        <v>567450</v>
      </c>
      <c r="F582" s="114">
        <v>191805</v>
      </c>
      <c r="G582" s="114">
        <v>328732</v>
      </c>
      <c r="H582" s="114">
        <v>143000</v>
      </c>
      <c r="I582" s="114">
        <v>261597</v>
      </c>
      <c r="J582" s="114">
        <v>706002.75</v>
      </c>
      <c r="K582" s="114">
        <v>2726580</v>
      </c>
      <c r="L582" s="114">
        <v>738104</v>
      </c>
      <c r="M582" s="114">
        <v>274115</v>
      </c>
      <c r="N582" s="114">
        <v>2780794</v>
      </c>
      <c r="O582" s="114">
        <v>171574</v>
      </c>
      <c r="P582" s="114">
        <v>9000277</v>
      </c>
      <c r="Q582" s="114">
        <v>907495</v>
      </c>
      <c r="R582" s="114">
        <v>1501938</v>
      </c>
      <c r="S582" s="114">
        <v>1375155.5</v>
      </c>
      <c r="T582" s="114">
        <v>734054.5</v>
      </c>
      <c r="U582" s="114">
        <v>964220</v>
      </c>
      <c r="V582" s="114">
        <v>549605</v>
      </c>
      <c r="W582" s="114">
        <v>135215</v>
      </c>
      <c r="X582" s="114">
        <v>22297143.399999999</v>
      </c>
      <c r="Y582" s="114">
        <v>191775.5</v>
      </c>
      <c r="Z582" s="114">
        <v>636993.5</v>
      </c>
      <c r="AA582" s="114">
        <v>487384.5</v>
      </c>
      <c r="AB582" s="114">
        <v>173167</v>
      </c>
      <c r="AC582" s="114">
        <v>292925</v>
      </c>
      <c r="AD582" s="114">
        <v>212650</v>
      </c>
      <c r="AE582" s="114">
        <v>2372149.85</v>
      </c>
      <c r="AF582" s="114">
        <v>206491</v>
      </c>
      <c r="AG582" s="114">
        <v>384588.79999999999</v>
      </c>
      <c r="AH582" s="114">
        <v>154027.79999999999</v>
      </c>
      <c r="AI582" s="114">
        <v>968488.5</v>
      </c>
      <c r="AJ582" s="114">
        <v>990289</v>
      </c>
      <c r="AK582" s="114">
        <v>92899.25</v>
      </c>
      <c r="AL582" s="114">
        <v>30025999</v>
      </c>
      <c r="AM582" s="114">
        <v>451789</v>
      </c>
      <c r="AN582" s="114">
        <v>268608.5</v>
      </c>
      <c r="AO582" s="114">
        <v>556325</v>
      </c>
      <c r="AP582" s="114">
        <v>2815550</v>
      </c>
      <c r="AQ582" s="114">
        <v>402425</v>
      </c>
      <c r="AR582" s="114">
        <v>167010.9</v>
      </c>
      <c r="AS582" s="114">
        <v>8241120</v>
      </c>
      <c r="AT582" s="114">
        <v>426982.7</v>
      </c>
      <c r="AU582" s="114">
        <v>2771674</v>
      </c>
      <c r="AV582" s="114">
        <v>616116.80000000005</v>
      </c>
      <c r="AW582" s="114">
        <v>307042.90000000002</v>
      </c>
      <c r="AX582" s="114">
        <v>4650</v>
      </c>
      <c r="AY582" s="114">
        <v>550830</v>
      </c>
      <c r="AZ582" s="114">
        <v>421840</v>
      </c>
      <c r="BA582" s="114">
        <v>229000</v>
      </c>
      <c r="BB582" s="114">
        <v>5470741</v>
      </c>
      <c r="BC582" s="114">
        <v>180712.3</v>
      </c>
      <c r="BD582" s="114">
        <v>8478165.379999999</v>
      </c>
      <c r="BE582" s="114">
        <v>1209634.5</v>
      </c>
      <c r="BF582" s="114">
        <v>481640</v>
      </c>
      <c r="BG582" s="114">
        <v>79630</v>
      </c>
      <c r="BH582" s="114">
        <v>5646618.6100000003</v>
      </c>
      <c r="BI582" s="114">
        <v>239032</v>
      </c>
      <c r="BJ582" s="114">
        <v>164189</v>
      </c>
      <c r="BK582" s="114">
        <v>431039.5</v>
      </c>
      <c r="BL582" s="114">
        <v>308380</v>
      </c>
      <c r="BM582" s="114">
        <v>3743759.3</v>
      </c>
      <c r="BN582" s="114">
        <v>2086885.46</v>
      </c>
      <c r="BO582" s="114">
        <v>631391.5</v>
      </c>
      <c r="BP582" s="114">
        <v>2655265</v>
      </c>
      <c r="BQ582" s="114">
        <v>630395</v>
      </c>
      <c r="BR582" s="114">
        <v>531674</v>
      </c>
      <c r="BS582" s="114">
        <v>61545293.939999998</v>
      </c>
      <c r="BT582" s="114">
        <v>617842.1</v>
      </c>
      <c r="BU582" s="114">
        <v>326920</v>
      </c>
      <c r="BV582" s="114">
        <v>4891408.1500000004</v>
      </c>
      <c r="BW582" s="114">
        <v>157965</v>
      </c>
      <c r="BX582" s="114">
        <v>204510</v>
      </c>
      <c r="BY582" s="114">
        <v>3242730</v>
      </c>
      <c r="BZ582" s="114">
        <v>410600</v>
      </c>
      <c r="CA582" s="114">
        <v>92128</v>
      </c>
      <c r="CB582" s="114">
        <v>350090</v>
      </c>
      <c r="CC582" s="114">
        <v>325105</v>
      </c>
      <c r="CD582" s="114">
        <v>4498653.8100000005</v>
      </c>
      <c r="CE582" s="114">
        <v>228168</v>
      </c>
      <c r="CF582" s="114">
        <v>2948843.17</v>
      </c>
      <c r="CG582" s="114">
        <v>171310</v>
      </c>
      <c r="CH582" s="114">
        <v>35635</v>
      </c>
      <c r="CI582" s="114">
        <v>63556</v>
      </c>
      <c r="CJ582" s="114">
        <v>139520.29999999999</v>
      </c>
      <c r="CK582" s="114">
        <v>2820985.2</v>
      </c>
      <c r="CL582" s="114">
        <v>195486</v>
      </c>
      <c r="CM582" s="114">
        <v>130205.5</v>
      </c>
    </row>
    <row r="583" spans="2:91" ht="25.95" hidden="1" customHeight="1">
      <c r="C583" s="114" t="s">
        <v>709</v>
      </c>
      <c r="D583" s="114">
        <v>9301838.8499999996</v>
      </c>
      <c r="E583" s="114">
        <v>851384.73</v>
      </c>
      <c r="F583" s="114">
        <v>727731.35000000009</v>
      </c>
      <c r="G583" s="114">
        <v>611400.89</v>
      </c>
      <c r="H583" s="114">
        <v>340874.82</v>
      </c>
      <c r="I583" s="114">
        <v>694229.60000000009</v>
      </c>
      <c r="J583" s="114">
        <v>796125.48</v>
      </c>
      <c r="K583" s="114">
        <v>1956950.3</v>
      </c>
      <c r="L583" s="114">
        <v>195119.71</v>
      </c>
      <c r="M583" s="114">
        <v>935391.5</v>
      </c>
      <c r="N583" s="114">
        <v>1938875.23</v>
      </c>
      <c r="O583" s="114">
        <v>179602.1</v>
      </c>
      <c r="P583" s="114">
        <v>4766874.7600000007</v>
      </c>
      <c r="Q583" s="114">
        <v>651188.80999999994</v>
      </c>
      <c r="R583" s="114">
        <v>1106195.26</v>
      </c>
      <c r="S583" s="114">
        <v>1302194.0399999998</v>
      </c>
      <c r="T583" s="114">
        <v>762059.48</v>
      </c>
      <c r="U583" s="114">
        <v>386843.6</v>
      </c>
      <c r="V583" s="114">
        <v>752049.20000000007</v>
      </c>
      <c r="W583" s="114">
        <v>385416.47000000003</v>
      </c>
      <c r="X583" s="114">
        <v>7170897.1600000001</v>
      </c>
      <c r="Y583" s="114">
        <v>481694.37</v>
      </c>
      <c r="Z583" s="114">
        <v>899655.52</v>
      </c>
      <c r="AA583" s="114">
        <v>1047934.59</v>
      </c>
      <c r="AB583" s="114">
        <v>286067.76</v>
      </c>
      <c r="AC583" s="114">
        <v>399125.24000000005</v>
      </c>
      <c r="AD583" s="114">
        <v>724888.99</v>
      </c>
      <c r="AE583" s="114">
        <v>1587342.08</v>
      </c>
      <c r="AF583" s="114">
        <v>647499.11</v>
      </c>
      <c r="AG583" s="114">
        <v>595246.06000000006</v>
      </c>
      <c r="AH583" s="114">
        <v>995071.38</v>
      </c>
      <c r="AI583" s="114">
        <v>1154353.58</v>
      </c>
      <c r="AJ583" s="114">
        <v>611260.27999999991</v>
      </c>
      <c r="AK583" s="114">
        <v>434085.86</v>
      </c>
      <c r="AL583" s="114">
        <v>15105761.120000001</v>
      </c>
      <c r="AM583" s="114">
        <v>687882.43</v>
      </c>
      <c r="AN583" s="114">
        <v>481687.54</v>
      </c>
      <c r="AO583" s="114">
        <v>1330632.43</v>
      </c>
      <c r="AP583" s="114">
        <v>1321602.75</v>
      </c>
      <c r="AQ583" s="114">
        <v>679208.43</v>
      </c>
      <c r="AR583" s="114">
        <v>266823.25</v>
      </c>
      <c r="AS583" s="114">
        <v>3693985.3600000003</v>
      </c>
      <c r="AT583" s="114">
        <v>529008.04</v>
      </c>
      <c r="AU583" s="114">
        <v>1455179.48</v>
      </c>
      <c r="AV583" s="114">
        <v>1275595.1399999999</v>
      </c>
      <c r="AW583" s="114">
        <v>554459.35000000009</v>
      </c>
      <c r="AX583" s="114">
        <v>408727.39999999997</v>
      </c>
      <c r="AY583" s="114">
        <v>711602.19</v>
      </c>
      <c r="AZ583" s="114">
        <v>541309.53</v>
      </c>
      <c r="BA583" s="114">
        <v>496352.03</v>
      </c>
      <c r="BB583" s="114">
        <v>4606152.57</v>
      </c>
      <c r="BC583" s="114">
        <v>499693.53</v>
      </c>
      <c r="BD583" s="114">
        <v>7004992.2599999998</v>
      </c>
      <c r="BE583" s="114">
        <v>1381443.29</v>
      </c>
      <c r="BF583" s="114">
        <v>425456.22</v>
      </c>
      <c r="BG583" s="114">
        <v>796212</v>
      </c>
      <c r="BH583" s="114">
        <v>3170672.8</v>
      </c>
      <c r="BI583" s="114">
        <v>300517.73</v>
      </c>
      <c r="BJ583" s="114">
        <v>229367.28999999998</v>
      </c>
      <c r="BK583" s="114">
        <v>547209.21000000008</v>
      </c>
      <c r="BL583" s="114">
        <v>446461.61</v>
      </c>
      <c r="BM583" s="114">
        <v>3584606.86</v>
      </c>
      <c r="BN583" s="114">
        <v>1381166.0700000003</v>
      </c>
      <c r="BO583" s="114">
        <v>1037625.9</v>
      </c>
      <c r="BP583" s="114">
        <v>1225957.4400000002</v>
      </c>
      <c r="BQ583" s="114">
        <v>1001900.11</v>
      </c>
      <c r="BR583" s="114">
        <v>758964.72</v>
      </c>
      <c r="BS583" s="114">
        <v>20776943.040000003</v>
      </c>
      <c r="BT583" s="114">
        <v>891268.51</v>
      </c>
      <c r="BU583" s="114">
        <v>662103.36</v>
      </c>
      <c r="BV583" s="114">
        <v>4930794.6400000006</v>
      </c>
      <c r="BW583" s="114">
        <v>399658.1</v>
      </c>
      <c r="BX583" s="114">
        <v>712920.19000000006</v>
      </c>
      <c r="BY583" s="114">
        <v>2282652.84</v>
      </c>
      <c r="BZ583" s="114">
        <v>524039.96</v>
      </c>
      <c r="CA583" s="114">
        <v>432001.70999999996</v>
      </c>
      <c r="CB583" s="114">
        <v>564445.1100000001</v>
      </c>
      <c r="CC583" s="114">
        <v>966509.54</v>
      </c>
      <c r="CD583" s="114">
        <v>1900646.44</v>
      </c>
      <c r="CE583" s="114">
        <v>1140048.47</v>
      </c>
      <c r="CF583" s="114">
        <v>1911002.07</v>
      </c>
      <c r="CG583" s="114">
        <v>652414.07000000007</v>
      </c>
      <c r="CH583" s="114">
        <v>606085.4</v>
      </c>
      <c r="CI583" s="114">
        <v>583480.27</v>
      </c>
      <c r="CJ583" s="114">
        <v>451469.22000000003</v>
      </c>
      <c r="CK583" s="114">
        <v>2276581.1</v>
      </c>
      <c r="CL583" s="114">
        <v>231559.54</v>
      </c>
      <c r="CM583" s="114">
        <v>440594.55</v>
      </c>
    </row>
    <row r="584" spans="2:91" ht="25.95" hidden="1" customHeight="1">
      <c r="C584" s="114" t="s">
        <v>710</v>
      </c>
      <c r="D584" s="114">
        <v>4273625.8199999994</v>
      </c>
      <c r="E584" s="114">
        <v>30023</v>
      </c>
      <c r="F584" s="114">
        <v>8492</v>
      </c>
      <c r="G584" s="114">
        <v>77939.290000000008</v>
      </c>
      <c r="H584" s="114">
        <v>117736.66</v>
      </c>
      <c r="I584" s="114">
        <v>102</v>
      </c>
      <c r="J584" s="114">
        <v>120023</v>
      </c>
      <c r="K584" s="114">
        <v>25408.47</v>
      </c>
      <c r="L584" s="114">
        <v>111117.01</v>
      </c>
      <c r="M584" s="114">
        <v>38616</v>
      </c>
      <c r="N584" s="114">
        <v>215326</v>
      </c>
      <c r="O584" s="114">
        <v>2500</v>
      </c>
      <c r="P584" s="114">
        <v>896984.26</v>
      </c>
      <c r="Q584" s="114">
        <v>66056.72</v>
      </c>
      <c r="R584" s="114">
        <v>50643.22</v>
      </c>
      <c r="S584" s="114">
        <v>59129.57</v>
      </c>
      <c r="T584" s="114">
        <v>141568.21</v>
      </c>
      <c r="U584" s="114">
        <v>43772.270000000004</v>
      </c>
      <c r="V584" s="114">
        <v>22769.37</v>
      </c>
      <c r="W584" s="114">
        <v>23855.94</v>
      </c>
      <c r="X584" s="114">
        <v>12564459.390000001</v>
      </c>
      <c r="Y584" s="114">
        <v>167305.20000000001</v>
      </c>
      <c r="Z584" s="114">
        <v>0</v>
      </c>
      <c r="AA584" s="114">
        <v>153979.42000000001</v>
      </c>
      <c r="AB584" s="114">
        <v>120199.26</v>
      </c>
      <c r="AC584" s="114">
        <v>664.28</v>
      </c>
      <c r="AD584" s="114">
        <v>30295.919999999998</v>
      </c>
      <c r="AE584" s="114">
        <v>36161.370000000003</v>
      </c>
      <c r="AF584" s="114">
        <v>6683.24</v>
      </c>
      <c r="AG584" s="114">
        <v>28056</v>
      </c>
      <c r="AH584" s="114">
        <v>287465.8</v>
      </c>
      <c r="AI584" s="114">
        <v>1001106.65</v>
      </c>
      <c r="AJ584" s="114">
        <v>237445</v>
      </c>
      <c r="AK584" s="114">
        <v>321533.62</v>
      </c>
      <c r="AL584" s="114">
        <v>472</v>
      </c>
      <c r="AM584" s="114">
        <v>334922.27</v>
      </c>
      <c r="AN584" s="114">
        <v>42426.05</v>
      </c>
      <c r="AO584" s="114">
        <v>32332.76</v>
      </c>
      <c r="AP584" s="114">
        <v>120646.48</v>
      </c>
      <c r="AQ584" s="114">
        <v>49057.85</v>
      </c>
      <c r="AR584" s="114">
        <v>19827.650000000001</v>
      </c>
      <c r="AS584" s="114">
        <v>100816.37</v>
      </c>
      <c r="AT584" s="114">
        <v>44537.96</v>
      </c>
      <c r="AU584" s="114">
        <v>41974.32</v>
      </c>
      <c r="AV584" s="114">
        <v>30377.85</v>
      </c>
      <c r="AW584" s="114">
        <v>147769.88</v>
      </c>
      <c r="AX584" s="114">
        <v>12263.54</v>
      </c>
      <c r="AY584" s="114">
        <v>24942.2</v>
      </c>
      <c r="AZ584" s="114">
        <v>29085.17</v>
      </c>
      <c r="BA584" s="114">
        <v>17050.28</v>
      </c>
      <c r="BB584" s="114">
        <v>438046.58999999997</v>
      </c>
      <c r="BC584" s="114">
        <v>20145.89</v>
      </c>
      <c r="BD584" s="114">
        <v>5798882.5700000003</v>
      </c>
      <c r="BE584" s="114">
        <v>143956.96</v>
      </c>
      <c r="BF584" s="114">
        <v>3061.4</v>
      </c>
      <c r="BG584" s="114">
        <v>24</v>
      </c>
      <c r="BH584" s="114">
        <v>40432.61</v>
      </c>
      <c r="BI584" s="114">
        <v>574</v>
      </c>
      <c r="BJ584" s="114">
        <v>30718.720000000001</v>
      </c>
      <c r="BK584" s="114">
        <v>112559.92</v>
      </c>
      <c r="BL584" s="114">
        <v>268933.81</v>
      </c>
      <c r="BM584" s="114">
        <v>737328.46</v>
      </c>
      <c r="BN584" s="114">
        <v>114054</v>
      </c>
      <c r="BO584" s="114">
        <v>108071</v>
      </c>
      <c r="BP584" s="114">
        <v>277975</v>
      </c>
      <c r="BQ584" s="114">
        <v>257149.48</v>
      </c>
      <c r="BR584" s="114">
        <v>481644.1</v>
      </c>
      <c r="BS584" s="114">
        <v>650203.66999999993</v>
      </c>
      <c r="BT584" s="114">
        <v>6</v>
      </c>
      <c r="BU584" s="114">
        <v>1026</v>
      </c>
      <c r="BV584" s="114">
        <v>408656.48</v>
      </c>
      <c r="BW584" s="114">
        <v>29698.080000000002</v>
      </c>
      <c r="BX584" s="114">
        <v>152560.18</v>
      </c>
      <c r="BY584" s="114">
        <v>497683.59</v>
      </c>
      <c r="BZ584" s="114">
        <v>246623.62</v>
      </c>
      <c r="CA584" s="114">
        <v>276639.3</v>
      </c>
      <c r="CB584" s="114">
        <v>31987.599999999999</v>
      </c>
      <c r="CC584" s="114">
        <v>19887.43</v>
      </c>
      <c r="CD584" s="114">
        <v>26632.77</v>
      </c>
      <c r="CE584" s="114">
        <v>18482.77</v>
      </c>
      <c r="CF584" s="114">
        <v>268305.53000000003</v>
      </c>
      <c r="CG584" s="114">
        <v>120614.74</v>
      </c>
      <c r="CH584" s="114">
        <v>85087.74</v>
      </c>
      <c r="CI584" s="114">
        <v>16504.8</v>
      </c>
      <c r="CJ584" s="114">
        <v>0</v>
      </c>
      <c r="CK584" s="114">
        <v>127</v>
      </c>
      <c r="CL584" s="114">
        <v>313071.43</v>
      </c>
      <c r="CM584" s="114">
        <v>35718.769999999997</v>
      </c>
    </row>
    <row r="585" spans="2:91" ht="25.95" hidden="1" customHeight="1">
      <c r="C585" s="114" t="s">
        <v>711</v>
      </c>
      <c r="D585" s="114">
        <v>130952</v>
      </c>
      <c r="E585" s="114">
        <v>165109.5</v>
      </c>
      <c r="F585" s="114">
        <v>129940.25</v>
      </c>
      <c r="G585" s="114">
        <v>45511.15</v>
      </c>
      <c r="H585" s="114">
        <v>136591.75</v>
      </c>
      <c r="I585" s="114">
        <v>542500.65</v>
      </c>
      <c r="J585" s="114">
        <v>1034591.04</v>
      </c>
      <c r="K585" s="114">
        <v>429565</v>
      </c>
      <c r="L585" s="114">
        <v>404379.2</v>
      </c>
      <c r="M585" s="114">
        <v>155679.20000000001</v>
      </c>
      <c r="N585" s="114">
        <v>1070490</v>
      </c>
      <c r="O585" s="114">
        <v>13660</v>
      </c>
      <c r="P585" s="114">
        <v>1140827.6100000001</v>
      </c>
      <c r="Q585" s="114">
        <v>434534.47</v>
      </c>
      <c r="R585" s="114">
        <v>967978.3</v>
      </c>
      <c r="S585" s="114">
        <v>372281.21</v>
      </c>
      <c r="T585" s="114">
        <v>848772</v>
      </c>
      <c r="U585" s="114">
        <v>556994.75</v>
      </c>
      <c r="V585" s="114">
        <v>218463.25</v>
      </c>
      <c r="W585" s="114">
        <v>741259.79999999993</v>
      </c>
      <c r="X585" s="114">
        <v>9060828.5</v>
      </c>
      <c r="Y585" s="114">
        <v>138324.75</v>
      </c>
      <c r="Z585" s="114">
        <v>235506.5</v>
      </c>
      <c r="AA585" s="114">
        <v>1366493.25</v>
      </c>
      <c r="AB585" s="114">
        <v>82423.5</v>
      </c>
      <c r="AC585" s="114">
        <v>1068249.21</v>
      </c>
      <c r="AD585" s="114">
        <v>47152</v>
      </c>
      <c r="AE585" s="114">
        <v>1674215.25</v>
      </c>
      <c r="AF585" s="114">
        <v>335925.25</v>
      </c>
      <c r="AG585" s="114">
        <v>803481.4</v>
      </c>
      <c r="AH585" s="114">
        <v>341305.25</v>
      </c>
      <c r="AI585" s="114">
        <v>1216429.75</v>
      </c>
      <c r="AJ585" s="114">
        <v>146901</v>
      </c>
      <c r="AK585" s="114">
        <v>73717.5</v>
      </c>
      <c r="AL585" s="114">
        <v>1258303.3500000001</v>
      </c>
      <c r="AM585" s="114">
        <v>122433</v>
      </c>
      <c r="AN585" s="114">
        <v>15500</v>
      </c>
      <c r="AO585" s="114">
        <v>298969.75</v>
      </c>
      <c r="AP585" s="114">
        <v>285986.75</v>
      </c>
      <c r="AQ585" s="114">
        <v>123821.5</v>
      </c>
      <c r="AR585" s="114">
        <v>64347.13</v>
      </c>
      <c r="AS585" s="114">
        <v>2049547.45</v>
      </c>
      <c r="AT585" s="114">
        <v>304840.84999999998</v>
      </c>
      <c r="AU585" s="114">
        <v>366301.92</v>
      </c>
      <c r="AV585" s="114">
        <v>266244.5</v>
      </c>
      <c r="AW585" s="114">
        <v>32128.25</v>
      </c>
      <c r="AX585" s="114">
        <v>81575</v>
      </c>
      <c r="AY585" s="114">
        <v>942010.65</v>
      </c>
      <c r="AZ585" s="114">
        <v>343256.5</v>
      </c>
      <c r="BA585" s="114">
        <v>154688</v>
      </c>
      <c r="BB585" s="114">
        <v>550410.56000000006</v>
      </c>
      <c r="BC585" s="114">
        <v>225114</v>
      </c>
      <c r="BD585" s="114">
        <v>583250</v>
      </c>
      <c r="BE585" s="114">
        <v>417633.43</v>
      </c>
      <c r="BF585" s="114">
        <v>584073.79</v>
      </c>
      <c r="BG585" s="114">
        <v>571486.67000000004</v>
      </c>
      <c r="BH585" s="114">
        <v>1195574.29</v>
      </c>
      <c r="BI585" s="114">
        <v>2140115.65</v>
      </c>
      <c r="BJ585" s="114">
        <v>30534.25</v>
      </c>
      <c r="BK585" s="114">
        <v>485489.75</v>
      </c>
      <c r="BL585" s="114">
        <v>355903.75</v>
      </c>
      <c r="BM585" s="114">
        <v>2325339.7999999998</v>
      </c>
      <c r="BN585" s="114">
        <v>798111.75</v>
      </c>
      <c r="BO585" s="114">
        <v>425970</v>
      </c>
      <c r="BP585" s="114">
        <v>736202.65</v>
      </c>
      <c r="BQ585" s="114">
        <v>729519.33</v>
      </c>
      <c r="BR585" s="114">
        <v>753085.5</v>
      </c>
      <c r="BS585" s="114">
        <v>2557017.2599999998</v>
      </c>
      <c r="BT585" s="114">
        <v>161833.75</v>
      </c>
      <c r="BU585" s="114">
        <v>117103.06</v>
      </c>
      <c r="BV585" s="114">
        <v>334676.75</v>
      </c>
      <c r="BW585" s="114">
        <v>38988</v>
      </c>
      <c r="BX585" s="114">
        <v>177419.75</v>
      </c>
      <c r="BY585" s="114">
        <v>128104.5</v>
      </c>
      <c r="BZ585" s="114">
        <v>546928.25</v>
      </c>
      <c r="CA585" s="114">
        <v>14690.5</v>
      </c>
      <c r="CB585" s="114">
        <v>290601</v>
      </c>
      <c r="CC585" s="114">
        <v>429014.42</v>
      </c>
      <c r="CD585" s="114">
        <v>1067394.3599999999</v>
      </c>
      <c r="CE585" s="114">
        <v>234862.63</v>
      </c>
      <c r="CF585" s="114">
        <v>114516.25</v>
      </c>
      <c r="CG585" s="114">
        <v>224183.25</v>
      </c>
      <c r="CH585" s="114">
        <v>257633</v>
      </c>
      <c r="CI585" s="114">
        <v>231784.25</v>
      </c>
      <c r="CJ585" s="114">
        <v>217820.81</v>
      </c>
      <c r="CK585" s="114">
        <v>835897.5</v>
      </c>
      <c r="CL585" s="114">
        <v>849802.75</v>
      </c>
      <c r="CM585" s="114">
        <v>126978.75</v>
      </c>
    </row>
    <row r="586" spans="2:91" ht="25.95" hidden="1" customHeight="1">
      <c r="C586" s="114" t="s">
        <v>712</v>
      </c>
      <c r="D586" s="114">
        <v>0</v>
      </c>
      <c r="E586" s="114">
        <v>0</v>
      </c>
      <c r="F586" s="114">
        <v>0</v>
      </c>
      <c r="G586" s="114">
        <v>0</v>
      </c>
      <c r="H586" s="114">
        <v>0</v>
      </c>
      <c r="I586" s="114">
        <v>0</v>
      </c>
      <c r="J586" s="114">
        <v>0</v>
      </c>
      <c r="K586" s="114">
        <v>0</v>
      </c>
      <c r="L586" s="114">
        <v>0</v>
      </c>
      <c r="M586" s="114">
        <v>101780.62</v>
      </c>
      <c r="N586" s="114">
        <v>0</v>
      </c>
      <c r="O586" s="114">
        <v>0</v>
      </c>
      <c r="P586" s="114">
        <v>0</v>
      </c>
      <c r="Q586" s="114">
        <v>0</v>
      </c>
      <c r="R586" s="114">
        <v>0</v>
      </c>
      <c r="S586" s="114">
        <v>0</v>
      </c>
      <c r="T586" s="114">
        <v>0</v>
      </c>
      <c r="U586" s="114">
        <v>0</v>
      </c>
      <c r="V586" s="114">
        <v>0</v>
      </c>
      <c r="W586" s="114">
        <v>0</v>
      </c>
      <c r="X586" s="114">
        <v>0</v>
      </c>
      <c r="Y586" s="114">
        <v>0</v>
      </c>
      <c r="Z586" s="114">
        <v>0</v>
      </c>
      <c r="AA586" s="114">
        <v>0</v>
      </c>
      <c r="AB586" s="114">
        <v>0</v>
      </c>
      <c r="AC586" s="114">
        <v>0</v>
      </c>
      <c r="AD586" s="114">
        <v>0</v>
      </c>
      <c r="AE586" s="114">
        <v>0</v>
      </c>
      <c r="AF586" s="114">
        <v>0</v>
      </c>
      <c r="AG586" s="114">
        <v>0</v>
      </c>
      <c r="AH586" s="114">
        <v>0</v>
      </c>
      <c r="AI586" s="114">
        <v>0</v>
      </c>
      <c r="AJ586" s="114">
        <v>0</v>
      </c>
      <c r="AK586" s="114">
        <v>0</v>
      </c>
      <c r="AL586" s="114">
        <v>0</v>
      </c>
      <c r="AM586" s="114">
        <v>0</v>
      </c>
      <c r="AN586" s="114">
        <v>0</v>
      </c>
      <c r="AO586" s="114">
        <v>0</v>
      </c>
      <c r="AP586" s="114">
        <v>0</v>
      </c>
      <c r="AQ586" s="114">
        <v>0</v>
      </c>
      <c r="AR586" s="114">
        <v>0</v>
      </c>
      <c r="AS586" s="114">
        <v>319949</v>
      </c>
      <c r="AT586" s="114">
        <v>0</v>
      </c>
      <c r="AU586" s="114">
        <v>0</v>
      </c>
      <c r="AV586" s="114">
        <v>0</v>
      </c>
      <c r="AW586" s="114">
        <v>0</v>
      </c>
      <c r="AX586" s="114">
        <v>0</v>
      </c>
      <c r="AY586" s="114">
        <v>0</v>
      </c>
      <c r="AZ586" s="114">
        <v>0</v>
      </c>
      <c r="BA586" s="114">
        <v>0</v>
      </c>
      <c r="BB586" s="114">
        <v>0</v>
      </c>
      <c r="BC586" s="114">
        <v>0</v>
      </c>
      <c r="BD586" s="114">
        <v>0</v>
      </c>
      <c r="BE586" s="114">
        <v>0</v>
      </c>
      <c r="BF586" s="114">
        <v>0</v>
      </c>
      <c r="BG586" s="114">
        <v>0</v>
      </c>
      <c r="BH586" s="114">
        <v>40000</v>
      </c>
      <c r="BI586" s="114">
        <v>0</v>
      </c>
      <c r="BJ586" s="114">
        <v>2000</v>
      </c>
      <c r="BK586" s="114">
        <v>0</v>
      </c>
      <c r="BL586" s="114">
        <v>0</v>
      </c>
      <c r="BM586" s="114">
        <v>0</v>
      </c>
      <c r="BN586" s="114">
        <v>0</v>
      </c>
      <c r="BO586" s="114">
        <v>0</v>
      </c>
      <c r="BP586" s="114">
        <v>0</v>
      </c>
      <c r="BQ586" s="114">
        <v>0</v>
      </c>
      <c r="BR586" s="114">
        <v>0</v>
      </c>
      <c r="BS586" s="114">
        <v>0</v>
      </c>
      <c r="BT586" s="114">
        <v>0</v>
      </c>
      <c r="BU586" s="114">
        <v>0</v>
      </c>
      <c r="BV586" s="114">
        <v>0</v>
      </c>
      <c r="BW586" s="114">
        <v>0</v>
      </c>
      <c r="BX586" s="114">
        <v>0</v>
      </c>
      <c r="BY586" s="114">
        <v>30600</v>
      </c>
      <c r="BZ586" s="114">
        <v>0</v>
      </c>
      <c r="CA586" s="114">
        <v>0</v>
      </c>
      <c r="CB586" s="114">
        <v>0</v>
      </c>
      <c r="CC586" s="114">
        <v>0</v>
      </c>
      <c r="CD586" s="114">
        <v>0</v>
      </c>
      <c r="CE586" s="114">
        <v>0</v>
      </c>
      <c r="CF586" s="114">
        <v>0</v>
      </c>
      <c r="CG586" s="114">
        <v>0</v>
      </c>
      <c r="CH586" s="114">
        <v>0</v>
      </c>
      <c r="CI586" s="114">
        <v>0</v>
      </c>
      <c r="CJ586" s="114">
        <v>0</v>
      </c>
      <c r="CK586" s="114">
        <v>0</v>
      </c>
      <c r="CL586" s="114">
        <v>0</v>
      </c>
      <c r="CM586" s="114">
        <v>0</v>
      </c>
    </row>
    <row r="587" spans="2:91" ht="25.95" hidden="1" customHeight="1">
      <c r="C587" s="114" t="s">
        <v>713</v>
      </c>
      <c r="D587" s="114">
        <v>71000</v>
      </c>
      <c r="E587" s="114">
        <v>3401087.17</v>
      </c>
      <c r="F587" s="114">
        <v>1341270.6200000001</v>
      </c>
      <c r="G587" s="114">
        <v>79540</v>
      </c>
      <c r="H587" s="114">
        <v>330350</v>
      </c>
      <c r="I587" s="114">
        <v>2822288.25</v>
      </c>
      <c r="J587" s="114">
        <v>4526561</v>
      </c>
      <c r="K587" s="114">
        <v>1390488.29</v>
      </c>
      <c r="L587" s="114">
        <v>145050</v>
      </c>
      <c r="M587" s="114">
        <v>14000</v>
      </c>
      <c r="N587" s="114">
        <v>617073.01</v>
      </c>
      <c r="O587" s="114">
        <v>2481313.04</v>
      </c>
      <c r="P587" s="114">
        <v>4209885.07</v>
      </c>
      <c r="Q587" s="114">
        <v>40801.94</v>
      </c>
      <c r="R587" s="114">
        <v>4837345.91</v>
      </c>
      <c r="S587" s="114">
        <v>6744938.2000000002</v>
      </c>
      <c r="T587" s="114">
        <v>15650</v>
      </c>
      <c r="U587" s="114">
        <v>260569.46</v>
      </c>
      <c r="V587" s="114">
        <v>24050</v>
      </c>
      <c r="W587" s="114">
        <v>479686.88</v>
      </c>
      <c r="X587" s="114">
        <v>274363.25</v>
      </c>
      <c r="Y587" s="114">
        <v>249977.34</v>
      </c>
      <c r="Z587" s="114">
        <v>2020823.19</v>
      </c>
      <c r="AA587" s="114">
        <v>293364</v>
      </c>
      <c r="AB587" s="114">
        <v>472021.62</v>
      </c>
      <c r="AC587" s="114">
        <v>1127032.68</v>
      </c>
      <c r="AD587" s="114">
        <v>879041.83</v>
      </c>
      <c r="AE587" s="114">
        <v>240000</v>
      </c>
      <c r="AF587" s="114">
        <v>55330</v>
      </c>
      <c r="AG587" s="114">
        <v>265079.09999999998</v>
      </c>
      <c r="AH587" s="114">
        <v>34100</v>
      </c>
      <c r="AI587" s="114">
        <v>280736.66000000003</v>
      </c>
      <c r="AJ587" s="114">
        <v>0</v>
      </c>
      <c r="AK587" s="114">
        <v>244675.32</v>
      </c>
      <c r="AL587" s="114">
        <v>761666.67</v>
      </c>
      <c r="AM587" s="114">
        <v>0</v>
      </c>
      <c r="AN587" s="114">
        <v>15200</v>
      </c>
      <c r="AO587" s="114">
        <v>5949058.0800000001</v>
      </c>
      <c r="AP587" s="114">
        <v>24278</v>
      </c>
      <c r="AQ587" s="114">
        <v>260680</v>
      </c>
      <c r="AR587" s="114">
        <v>0</v>
      </c>
      <c r="AS587" s="114">
        <v>78640</v>
      </c>
      <c r="AT587" s="114">
        <v>258000</v>
      </c>
      <c r="AU587" s="114">
        <v>188442</v>
      </c>
      <c r="AV587" s="114">
        <v>0</v>
      </c>
      <c r="AW587" s="114">
        <v>0</v>
      </c>
      <c r="AX587" s="114">
        <v>1000</v>
      </c>
      <c r="AY587" s="114">
        <v>16800</v>
      </c>
      <c r="AZ587" s="114">
        <v>267826</v>
      </c>
      <c r="BA587" s="114">
        <v>0</v>
      </c>
      <c r="BB587" s="114">
        <v>25720</v>
      </c>
      <c r="BC587" s="114">
        <v>15000</v>
      </c>
      <c r="BD587" s="114">
        <v>540195</v>
      </c>
      <c r="BE587" s="114">
        <v>0</v>
      </c>
      <c r="BF587" s="114">
        <v>0</v>
      </c>
      <c r="BG587" s="114">
        <v>268804</v>
      </c>
      <c r="BH587" s="114">
        <v>28770.93</v>
      </c>
      <c r="BI587" s="114">
        <v>130000</v>
      </c>
      <c r="BJ587" s="114">
        <v>34500</v>
      </c>
      <c r="BK587" s="114">
        <v>254000</v>
      </c>
      <c r="BL587" s="114">
        <v>0</v>
      </c>
      <c r="BM587" s="114">
        <v>360000</v>
      </c>
      <c r="BN587" s="114">
        <v>330346.46000000002</v>
      </c>
      <c r="BO587" s="114">
        <v>378000</v>
      </c>
      <c r="BP587" s="114">
        <v>240000</v>
      </c>
      <c r="BQ587" s="114">
        <v>255273</v>
      </c>
      <c r="BR587" s="114">
        <v>229740</v>
      </c>
      <c r="BS587" s="114">
        <v>3696282.99</v>
      </c>
      <c r="BT587" s="114">
        <v>343098.29000000004</v>
      </c>
      <c r="BU587" s="114">
        <v>14364.2</v>
      </c>
      <c r="BV587" s="114">
        <v>2598889.87</v>
      </c>
      <c r="BW587" s="114">
        <v>10200</v>
      </c>
      <c r="BX587" s="114">
        <v>34296</v>
      </c>
      <c r="BY587" s="114">
        <v>1842732.23</v>
      </c>
      <c r="BZ587" s="114">
        <v>10000</v>
      </c>
      <c r="CA587" s="114">
        <v>819500</v>
      </c>
      <c r="CB587" s="114">
        <v>330283.17</v>
      </c>
      <c r="CC587" s="114">
        <v>3362637.22</v>
      </c>
      <c r="CD587" s="114">
        <v>694841.52</v>
      </c>
      <c r="CE587" s="114">
        <v>338637.75</v>
      </c>
      <c r="CF587" s="114">
        <v>1226520</v>
      </c>
      <c r="CG587" s="114">
        <v>110000</v>
      </c>
      <c r="CH587" s="114">
        <v>41321.490000000005</v>
      </c>
      <c r="CI587" s="114">
        <v>47376.53</v>
      </c>
      <c r="CJ587" s="114">
        <v>951475.29</v>
      </c>
      <c r="CK587" s="114">
        <v>76475.8</v>
      </c>
      <c r="CL587" s="114">
        <v>38405</v>
      </c>
      <c r="CM587" s="114">
        <v>313495.96999999997</v>
      </c>
    </row>
    <row r="588" spans="2:91" ht="25.95" hidden="1" customHeight="1">
      <c r="C588" s="114" t="s">
        <v>714</v>
      </c>
      <c r="D588" s="114">
        <v>133076394.66</v>
      </c>
      <c r="E588" s="114">
        <v>0</v>
      </c>
      <c r="F588" s="114">
        <v>0</v>
      </c>
      <c r="G588" s="114">
        <v>0</v>
      </c>
      <c r="H588" s="114">
        <v>0</v>
      </c>
      <c r="I588" s="114">
        <v>0</v>
      </c>
      <c r="J588" s="114">
        <v>0</v>
      </c>
      <c r="K588" s="114">
        <v>0</v>
      </c>
      <c r="L588" s="114">
        <v>0</v>
      </c>
      <c r="M588" s="114">
        <v>0</v>
      </c>
      <c r="N588" s="114">
        <v>0</v>
      </c>
      <c r="O588" s="114">
        <v>0</v>
      </c>
      <c r="P588" s="114">
        <v>25700</v>
      </c>
      <c r="Q588" s="114">
        <v>0</v>
      </c>
      <c r="R588" s="114">
        <v>0</v>
      </c>
      <c r="S588" s="114">
        <v>0</v>
      </c>
      <c r="T588" s="114">
        <v>0</v>
      </c>
      <c r="U588" s="114">
        <v>0</v>
      </c>
      <c r="V588" s="114">
        <v>0</v>
      </c>
      <c r="W588" s="114">
        <v>0</v>
      </c>
      <c r="X588" s="114">
        <v>589491.18000000005</v>
      </c>
      <c r="Y588" s="114">
        <v>0</v>
      </c>
      <c r="Z588" s="114">
        <v>0</v>
      </c>
      <c r="AA588" s="114">
        <v>0</v>
      </c>
      <c r="AB588" s="114">
        <v>0</v>
      </c>
      <c r="AC588" s="114">
        <v>0</v>
      </c>
      <c r="AD588" s="114">
        <v>0</v>
      </c>
      <c r="AE588" s="114">
        <v>0</v>
      </c>
      <c r="AF588" s="114">
        <v>0</v>
      </c>
      <c r="AG588" s="114">
        <v>0</v>
      </c>
      <c r="AH588" s="114">
        <v>0</v>
      </c>
      <c r="AI588" s="114">
        <v>0</v>
      </c>
      <c r="AJ588" s="114">
        <v>0</v>
      </c>
      <c r="AK588" s="114">
        <v>0</v>
      </c>
      <c r="AL588" s="114">
        <v>4847103.8</v>
      </c>
      <c r="AM588" s="114">
        <v>0</v>
      </c>
      <c r="AN588" s="114">
        <v>0</v>
      </c>
      <c r="AO588" s="114">
        <v>0</v>
      </c>
      <c r="AP588" s="114">
        <v>0</v>
      </c>
      <c r="AQ588" s="114">
        <v>0</v>
      </c>
      <c r="AR588" s="114">
        <v>0</v>
      </c>
      <c r="AS588" s="114">
        <v>527408.1</v>
      </c>
      <c r="AT588" s="114">
        <v>0</v>
      </c>
      <c r="AU588" s="114">
        <v>0</v>
      </c>
      <c r="AV588" s="114">
        <v>0</v>
      </c>
      <c r="AW588" s="114">
        <v>0</v>
      </c>
      <c r="AX588" s="114">
        <v>0</v>
      </c>
      <c r="AY588" s="114">
        <v>0</v>
      </c>
      <c r="AZ588" s="114">
        <v>0</v>
      </c>
      <c r="BA588" s="114">
        <v>0</v>
      </c>
      <c r="BB588" s="114">
        <v>2350</v>
      </c>
      <c r="BC588" s="114">
        <v>0</v>
      </c>
      <c r="BD588" s="114">
        <v>6300</v>
      </c>
      <c r="BE588" s="114">
        <v>0</v>
      </c>
      <c r="BF588" s="114">
        <v>0</v>
      </c>
      <c r="BG588" s="114">
        <v>0</v>
      </c>
      <c r="BH588" s="114">
        <v>0</v>
      </c>
      <c r="BI588" s="114">
        <v>0</v>
      </c>
      <c r="BJ588" s="114">
        <v>0</v>
      </c>
      <c r="BK588" s="114">
        <v>0</v>
      </c>
      <c r="BL588" s="114">
        <v>0</v>
      </c>
      <c r="BM588" s="114">
        <v>41203685.689999998</v>
      </c>
      <c r="BN588" s="114">
        <v>0</v>
      </c>
      <c r="BO588" s="114">
        <v>0</v>
      </c>
      <c r="BP588" s="114">
        <v>0</v>
      </c>
      <c r="BQ588" s="114">
        <v>0</v>
      </c>
      <c r="BR588" s="114">
        <v>0</v>
      </c>
      <c r="BS588" s="114">
        <v>4706100.05</v>
      </c>
      <c r="BT588" s="114">
        <v>0</v>
      </c>
      <c r="BU588" s="114">
        <v>0</v>
      </c>
      <c r="BV588" s="114">
        <v>0</v>
      </c>
      <c r="BW588" s="114">
        <v>0</v>
      </c>
      <c r="BX588" s="114">
        <v>0</v>
      </c>
      <c r="BY588" s="114">
        <v>0</v>
      </c>
      <c r="BZ588" s="114">
        <v>0</v>
      </c>
      <c r="CA588" s="114">
        <v>0</v>
      </c>
      <c r="CB588" s="114">
        <v>0</v>
      </c>
      <c r="CC588" s="114">
        <v>0</v>
      </c>
      <c r="CD588" s="114">
        <v>0</v>
      </c>
      <c r="CE588" s="114">
        <v>0</v>
      </c>
      <c r="CF588" s="114">
        <v>0</v>
      </c>
      <c r="CG588" s="114">
        <v>0</v>
      </c>
      <c r="CH588" s="114">
        <v>0</v>
      </c>
      <c r="CI588" s="114">
        <v>0</v>
      </c>
      <c r="CJ588" s="114">
        <v>0</v>
      </c>
      <c r="CK588" s="114">
        <v>0</v>
      </c>
      <c r="CL588" s="114">
        <v>0</v>
      </c>
      <c r="CM588" s="114">
        <v>0</v>
      </c>
    </row>
    <row r="589" spans="2:91" ht="25.95" hidden="1" customHeight="1">
      <c r="C589" s="114" t="s">
        <v>715</v>
      </c>
      <c r="D589" s="114">
        <v>1277463.27</v>
      </c>
      <c r="E589" s="114">
        <v>19720.63</v>
      </c>
      <c r="F589" s="114">
        <v>36046.519999999997</v>
      </c>
      <c r="G589" s="114">
        <v>38930.160000000003</v>
      </c>
      <c r="H589" s="114">
        <v>9507.6</v>
      </c>
      <c r="I589" s="114">
        <v>18989.71</v>
      </c>
      <c r="J589" s="114">
        <v>7704.41</v>
      </c>
      <c r="K589" s="114">
        <v>117116.24</v>
      </c>
      <c r="L589" s="114">
        <v>56585.760000000002</v>
      </c>
      <c r="M589" s="114">
        <v>96622.31</v>
      </c>
      <c r="N589" s="114">
        <v>174832.53</v>
      </c>
      <c r="O589" s="114">
        <v>2749.71</v>
      </c>
      <c r="P589" s="114">
        <v>534026.85</v>
      </c>
      <c r="Q589" s="114">
        <v>125867.57</v>
      </c>
      <c r="R589" s="114">
        <v>106137.43</v>
      </c>
      <c r="S589" s="114">
        <v>20372.98</v>
      </c>
      <c r="T589" s="114">
        <v>96502.42</v>
      </c>
      <c r="U589" s="114">
        <v>42001.46</v>
      </c>
      <c r="V589" s="114">
        <v>90391.140000000014</v>
      </c>
      <c r="W589" s="114">
        <v>72409.820000000007</v>
      </c>
      <c r="X589" s="114">
        <v>3461362.5900000003</v>
      </c>
      <c r="Y589" s="114">
        <v>140731.97999999998</v>
      </c>
      <c r="Z589" s="114">
        <v>308563.03999999998</v>
      </c>
      <c r="AA589" s="114">
        <v>51923.71</v>
      </c>
      <c r="AB589" s="114">
        <v>28691.62</v>
      </c>
      <c r="AC589" s="114">
        <v>141223.64000000001</v>
      </c>
      <c r="AD589" s="114">
        <v>530358.31999999995</v>
      </c>
      <c r="AE589" s="114">
        <v>349850.9</v>
      </c>
      <c r="AF589" s="114">
        <v>8841.49</v>
      </c>
      <c r="AG589" s="114">
        <v>98060.31</v>
      </c>
      <c r="AH589" s="114">
        <v>4702.3</v>
      </c>
      <c r="AI589" s="114">
        <v>171109.94</v>
      </c>
      <c r="AJ589" s="114">
        <v>86272.36</v>
      </c>
      <c r="AK589" s="114">
        <v>13964.68</v>
      </c>
      <c r="AL589" s="114">
        <v>1942967.95</v>
      </c>
      <c r="AM589" s="114">
        <v>634686.71999999997</v>
      </c>
      <c r="AN589" s="114">
        <v>21791.48</v>
      </c>
      <c r="AO589" s="114">
        <v>587830.69999999995</v>
      </c>
      <c r="AP589" s="114">
        <v>92455.44</v>
      </c>
      <c r="AQ589" s="114">
        <v>54104.97</v>
      </c>
      <c r="AR589" s="114">
        <v>0</v>
      </c>
      <c r="AS589" s="114">
        <v>140956.06</v>
      </c>
      <c r="AT589" s="114">
        <v>763076.05999999994</v>
      </c>
      <c r="AU589" s="114">
        <v>134902.12</v>
      </c>
      <c r="AV589" s="114">
        <v>76848.709999999992</v>
      </c>
      <c r="AW589" s="114">
        <v>73206.81</v>
      </c>
      <c r="AX589" s="114">
        <v>48767.040000000001</v>
      </c>
      <c r="AY589" s="114">
        <v>57933.69</v>
      </c>
      <c r="AZ589" s="114">
        <v>461398.12</v>
      </c>
      <c r="BA589" s="114">
        <v>22190.48</v>
      </c>
      <c r="BB589" s="114">
        <v>687650.49</v>
      </c>
      <c r="BC589" s="114">
        <v>21031.93</v>
      </c>
      <c r="BD589" s="114">
        <v>784423.07000000007</v>
      </c>
      <c r="BE589" s="114">
        <v>245124.63</v>
      </c>
      <c r="BF589" s="114">
        <v>55923.840000000004</v>
      </c>
      <c r="BG589" s="114">
        <v>431022.38</v>
      </c>
      <c r="BH589" s="114">
        <v>471202.81000000006</v>
      </c>
      <c r="BI589" s="114">
        <v>14103</v>
      </c>
      <c r="BJ589" s="114">
        <v>24836.639999999999</v>
      </c>
      <c r="BK589" s="114">
        <v>63929</v>
      </c>
      <c r="BL589" s="114">
        <v>20139.599999999999</v>
      </c>
      <c r="BM589" s="114">
        <v>2427159.06</v>
      </c>
      <c r="BN589" s="114">
        <v>112235.66</v>
      </c>
      <c r="BO589" s="114">
        <v>16281.240000000002</v>
      </c>
      <c r="BP589" s="114">
        <v>32012.719999999998</v>
      </c>
      <c r="BQ589" s="114">
        <v>68872.88</v>
      </c>
      <c r="BR589" s="114">
        <v>271409.43</v>
      </c>
      <c r="BS589" s="114">
        <v>5079654.3499999996</v>
      </c>
      <c r="BT589" s="114">
        <v>108352.7</v>
      </c>
      <c r="BU589" s="114">
        <v>84183.98000000001</v>
      </c>
      <c r="BV589" s="114">
        <v>816317.66999999993</v>
      </c>
      <c r="BW589" s="114">
        <v>30833.030000000002</v>
      </c>
      <c r="BX589" s="114">
        <v>95083.260000000009</v>
      </c>
      <c r="BY589" s="114">
        <v>246806.06</v>
      </c>
      <c r="BZ589" s="114">
        <v>30023.94</v>
      </c>
      <c r="CA589" s="114">
        <v>103499.33</v>
      </c>
      <c r="CB589" s="114">
        <v>91595.42</v>
      </c>
      <c r="CC589" s="114">
        <v>365734.74</v>
      </c>
      <c r="CD589" s="114">
        <v>411139.27</v>
      </c>
      <c r="CE589" s="114">
        <v>112572.43</v>
      </c>
      <c r="CF589" s="114">
        <v>236385.35</v>
      </c>
      <c r="CG589" s="114">
        <v>14169.16</v>
      </c>
      <c r="CH589" s="114">
        <v>46580.92</v>
      </c>
      <c r="CI589" s="114">
        <v>12284.19</v>
      </c>
      <c r="CJ589" s="114">
        <v>66078.929999999993</v>
      </c>
      <c r="CK589" s="114">
        <v>193118.55</v>
      </c>
      <c r="CL589" s="114">
        <v>91882.14</v>
      </c>
      <c r="CM589" s="114">
        <v>358813.31</v>
      </c>
    </row>
    <row r="590" spans="2:91" ht="25.95" hidden="1" customHeight="1">
      <c r="C590" s="114" t="s">
        <v>716</v>
      </c>
      <c r="D590" s="114">
        <v>19246742.25</v>
      </c>
      <c r="E590" s="114">
        <v>2234655.65</v>
      </c>
      <c r="F590" s="114">
        <v>1324430.0100000002</v>
      </c>
      <c r="G590" s="114">
        <v>2390189.56</v>
      </c>
      <c r="H590" s="114">
        <v>1661381.76</v>
      </c>
      <c r="I590" s="114">
        <v>1523488.1199999996</v>
      </c>
      <c r="J590" s="114">
        <v>1858377.5299999998</v>
      </c>
      <c r="K590" s="114">
        <v>4115199.49</v>
      </c>
      <c r="L590" s="114">
        <v>2916374.69</v>
      </c>
      <c r="M590" s="114">
        <v>3409132.9</v>
      </c>
      <c r="N590" s="114">
        <v>8671672.1199999992</v>
      </c>
      <c r="O590" s="114">
        <v>1763358.7600000002</v>
      </c>
      <c r="P590" s="114">
        <v>16833468.66</v>
      </c>
      <c r="Q590" s="114">
        <v>1716369.83</v>
      </c>
      <c r="R590" s="114">
        <v>3045914.7399999998</v>
      </c>
      <c r="S590" s="114">
        <v>4561340.7300000004</v>
      </c>
      <c r="T590" s="114">
        <v>2253818.39</v>
      </c>
      <c r="U590" s="114">
        <v>2632758.8299999996</v>
      </c>
      <c r="V590" s="114">
        <v>1295986.52</v>
      </c>
      <c r="W590" s="114">
        <v>1198336.4400000002</v>
      </c>
      <c r="X590" s="114">
        <v>35741075.620000005</v>
      </c>
      <c r="Y590" s="114">
        <v>2555935.2599999998</v>
      </c>
      <c r="Z590" s="114">
        <v>3955072.14</v>
      </c>
      <c r="AA590" s="114">
        <v>2815913.89</v>
      </c>
      <c r="AB590" s="114">
        <v>1309094.1200000001</v>
      </c>
      <c r="AC590" s="114">
        <v>1364331.97</v>
      </c>
      <c r="AD590" s="114">
        <v>2113185.1099999994</v>
      </c>
      <c r="AE590" s="114">
        <v>6110126.4500000002</v>
      </c>
      <c r="AF590" s="114">
        <v>2257069.5900000003</v>
      </c>
      <c r="AG590" s="114">
        <v>1712683.2300000002</v>
      </c>
      <c r="AH590" s="114">
        <v>2210096.66</v>
      </c>
      <c r="AI590" s="114">
        <v>2949888.4600000004</v>
      </c>
      <c r="AJ590" s="114">
        <v>2314369.87</v>
      </c>
      <c r="AK590" s="114">
        <v>2724406</v>
      </c>
      <c r="AL590" s="114">
        <v>37886199.470000006</v>
      </c>
      <c r="AM590" s="114">
        <v>1745157.9600000002</v>
      </c>
      <c r="AN590" s="114">
        <v>1463842.64</v>
      </c>
      <c r="AO590" s="114">
        <v>4194871.5599999996</v>
      </c>
      <c r="AP590" s="114">
        <v>3574800.7000000007</v>
      </c>
      <c r="AQ590" s="114">
        <v>2604613.9899999998</v>
      </c>
      <c r="AR590" s="114">
        <v>1047449.14</v>
      </c>
      <c r="AS590" s="114">
        <v>13463448.699999997</v>
      </c>
      <c r="AT590" s="114">
        <v>2292245.33</v>
      </c>
      <c r="AU590" s="114">
        <v>3876379.7100000004</v>
      </c>
      <c r="AV590" s="114">
        <v>2977782.9299999992</v>
      </c>
      <c r="AW590" s="114">
        <v>1802638.8599999999</v>
      </c>
      <c r="AX590" s="114">
        <v>1161669.56</v>
      </c>
      <c r="AY590" s="114">
        <v>2080364.4700000004</v>
      </c>
      <c r="AZ590" s="114">
        <v>2174102.0200000005</v>
      </c>
      <c r="BA590" s="114">
        <v>2674550.3199999998</v>
      </c>
      <c r="BB590" s="114">
        <v>20122529.709999997</v>
      </c>
      <c r="BC590" s="114">
        <v>2753476.4599999995</v>
      </c>
      <c r="BD590" s="114">
        <v>25977353.890000004</v>
      </c>
      <c r="BE590" s="114">
        <v>4606952.5999999996</v>
      </c>
      <c r="BF590" s="114">
        <v>1138914.9099999999</v>
      </c>
      <c r="BG590" s="114">
        <v>4345552.1499999994</v>
      </c>
      <c r="BH590" s="114">
        <v>20105227.879999995</v>
      </c>
      <c r="BI590" s="114">
        <v>1365583.83</v>
      </c>
      <c r="BJ590" s="114">
        <v>2203909.27</v>
      </c>
      <c r="BK590" s="114">
        <v>1508085.2100000004</v>
      </c>
      <c r="BL590" s="114">
        <v>2266990.31</v>
      </c>
      <c r="BM590" s="114">
        <v>12125627.82</v>
      </c>
      <c r="BN590" s="114">
        <v>4068096.39</v>
      </c>
      <c r="BO590" s="114">
        <v>3221788.42</v>
      </c>
      <c r="BP590" s="114">
        <v>4525345.58</v>
      </c>
      <c r="BQ590" s="114">
        <v>3298714.57</v>
      </c>
      <c r="BR590" s="114">
        <v>2569666.81</v>
      </c>
      <c r="BS590" s="114">
        <v>78022041.180000007</v>
      </c>
      <c r="BT590" s="114">
        <v>2796868.25</v>
      </c>
      <c r="BU590" s="114">
        <v>1730773.65</v>
      </c>
      <c r="BV590" s="114">
        <v>17661929.739999998</v>
      </c>
      <c r="BW590" s="114">
        <v>2028341.85</v>
      </c>
      <c r="BX590" s="114">
        <v>2906781.3800000004</v>
      </c>
      <c r="BY590" s="114">
        <v>10134909.920000002</v>
      </c>
      <c r="BZ590" s="114">
        <v>2140217.2099999995</v>
      </c>
      <c r="CA590" s="114">
        <v>1695710.4300000002</v>
      </c>
      <c r="CB590" s="114">
        <v>2888577.1499999994</v>
      </c>
      <c r="CC590" s="114">
        <v>2471715.9299999997</v>
      </c>
      <c r="CD590" s="114">
        <v>7970760.2400000012</v>
      </c>
      <c r="CE590" s="114">
        <v>2340762.16</v>
      </c>
      <c r="CF590" s="114">
        <v>6602442.5499999998</v>
      </c>
      <c r="CG590" s="114">
        <v>1726613.6300000001</v>
      </c>
      <c r="CH590" s="114">
        <v>1314332.3100000003</v>
      </c>
      <c r="CI590" s="114">
        <v>1625026.34</v>
      </c>
      <c r="CJ590" s="114">
        <v>1006682.34</v>
      </c>
      <c r="CK590" s="114">
        <v>8537046.2599999998</v>
      </c>
      <c r="CL590" s="114">
        <v>2059827.9000000001</v>
      </c>
      <c r="CM590" s="114">
        <v>1630602.8199999998</v>
      </c>
    </row>
    <row r="591" spans="2:91" ht="25.95" hidden="1" customHeight="1">
      <c r="C591" s="114" t="s">
        <v>717</v>
      </c>
      <c r="D591" s="114">
        <v>383064944.50999999</v>
      </c>
      <c r="E591" s="114">
        <v>34478799.210000001</v>
      </c>
      <c r="F591" s="114">
        <v>29580578.800000008</v>
      </c>
      <c r="G591" s="114">
        <v>31975024.629999999</v>
      </c>
      <c r="H591" s="114">
        <v>21388933.170000002</v>
      </c>
      <c r="I591" s="114">
        <v>37047806.140000001</v>
      </c>
      <c r="J591" s="114">
        <v>45997334.069999993</v>
      </c>
      <c r="K591" s="114">
        <v>69294365.659999996</v>
      </c>
      <c r="L591" s="114">
        <v>36829397.079999998</v>
      </c>
      <c r="M591" s="114">
        <v>36596853.68</v>
      </c>
      <c r="N591" s="114">
        <v>85820446.940000027</v>
      </c>
      <c r="O591" s="114">
        <v>16076891.000000002</v>
      </c>
      <c r="P591" s="114">
        <v>195472702.64999995</v>
      </c>
      <c r="Q591" s="114">
        <v>31723258.740000002</v>
      </c>
      <c r="R591" s="114">
        <v>42301769.150000006</v>
      </c>
      <c r="S591" s="114">
        <v>63330634.74000001</v>
      </c>
      <c r="T591" s="114">
        <v>32389408.109999999</v>
      </c>
      <c r="U591" s="114">
        <v>32533717.430000003</v>
      </c>
      <c r="V591" s="114">
        <v>26592658.650000002</v>
      </c>
      <c r="W591" s="114">
        <v>17404695.550000001</v>
      </c>
      <c r="X591" s="114">
        <v>379356988.43000001</v>
      </c>
      <c r="Y591" s="114">
        <v>23771416.899999999</v>
      </c>
      <c r="Z591" s="114">
        <v>43875857.43</v>
      </c>
      <c r="AA591" s="114">
        <v>36033134.150000006</v>
      </c>
      <c r="AB591" s="114">
        <v>17977236.550000001</v>
      </c>
      <c r="AC591" s="114">
        <v>23249413.329999998</v>
      </c>
      <c r="AD591" s="114">
        <v>27299282.099999994</v>
      </c>
      <c r="AE591" s="114">
        <v>84976390.87000002</v>
      </c>
      <c r="AF591" s="114">
        <v>25620974.459999997</v>
      </c>
      <c r="AG591" s="114">
        <v>26102169.859999999</v>
      </c>
      <c r="AH591" s="114">
        <v>33978931.950000003</v>
      </c>
      <c r="AI591" s="114">
        <v>53119181.899999999</v>
      </c>
      <c r="AJ591" s="114">
        <v>27647508.219999999</v>
      </c>
      <c r="AK591" s="114">
        <v>24215714.360000003</v>
      </c>
      <c r="AL591" s="114">
        <v>704999152.12</v>
      </c>
      <c r="AM591" s="114">
        <v>35131987.68</v>
      </c>
      <c r="AN591" s="114">
        <v>23382127.580000002</v>
      </c>
      <c r="AO591" s="114">
        <v>66220714.090000004</v>
      </c>
      <c r="AP591" s="114">
        <v>59497584.169999994</v>
      </c>
      <c r="AQ591" s="114">
        <v>32026983.970000003</v>
      </c>
      <c r="AR591" s="114">
        <v>15331522.780000001</v>
      </c>
      <c r="AS591" s="114">
        <v>160126365.38</v>
      </c>
      <c r="AT591" s="114">
        <v>35656837.389999993</v>
      </c>
      <c r="AU591" s="114">
        <v>57346136.210000001</v>
      </c>
      <c r="AV591" s="114">
        <v>57365798.309999995</v>
      </c>
      <c r="AW591" s="114">
        <v>28385325.799999993</v>
      </c>
      <c r="AX591" s="114">
        <v>19854588.859999996</v>
      </c>
      <c r="AY591" s="114">
        <v>35926541.299999997</v>
      </c>
      <c r="AZ591" s="114">
        <v>30698371.350000005</v>
      </c>
      <c r="BA591" s="114">
        <v>28320746.750000004</v>
      </c>
      <c r="BB591" s="114">
        <v>173139683.21000004</v>
      </c>
      <c r="BC591" s="114">
        <v>27838918.540000003</v>
      </c>
      <c r="BD591" s="114">
        <v>330174978.75</v>
      </c>
      <c r="BE591" s="114">
        <v>70472454.349999979</v>
      </c>
      <c r="BF591" s="114">
        <v>23993782.52</v>
      </c>
      <c r="BG591" s="114">
        <v>32383850.839999996</v>
      </c>
      <c r="BH591" s="114">
        <v>183260660.79000005</v>
      </c>
      <c r="BI591" s="114">
        <v>21352629.689999998</v>
      </c>
      <c r="BJ591" s="114">
        <v>15929873.780000001</v>
      </c>
      <c r="BK591" s="114">
        <v>23039642.870000005</v>
      </c>
      <c r="BL591" s="114">
        <v>21334996.120000001</v>
      </c>
      <c r="BM591" s="114">
        <v>247024650.70000005</v>
      </c>
      <c r="BN591" s="114">
        <v>52034870.629999995</v>
      </c>
      <c r="BO591" s="114">
        <v>37029014.230000004</v>
      </c>
      <c r="BP591" s="114">
        <v>58610874.54999999</v>
      </c>
      <c r="BQ591" s="114">
        <v>39190141.449999996</v>
      </c>
      <c r="BR591" s="114">
        <v>31259481.089999996</v>
      </c>
      <c r="BS591" s="114">
        <v>1145771219.8899999</v>
      </c>
      <c r="BT591" s="114">
        <v>39569503.460000001</v>
      </c>
      <c r="BU591" s="114">
        <v>32733753.75</v>
      </c>
      <c r="BV591" s="114">
        <v>173004359.44</v>
      </c>
      <c r="BW591" s="114">
        <v>11915009.119999999</v>
      </c>
      <c r="BX591" s="114">
        <v>31793220.080000002</v>
      </c>
      <c r="BY591" s="114">
        <v>100834727.26000001</v>
      </c>
      <c r="BZ591" s="114">
        <v>23289235.150000002</v>
      </c>
      <c r="CA591" s="114">
        <v>24754218.409999996</v>
      </c>
      <c r="CB591" s="114">
        <v>29805474.189999998</v>
      </c>
      <c r="CC591" s="114">
        <v>46162937.530000001</v>
      </c>
      <c r="CD591" s="114">
        <v>82576438.919999987</v>
      </c>
      <c r="CE591" s="114">
        <v>36208393.060000002</v>
      </c>
      <c r="CF591" s="114">
        <v>76785517.669999987</v>
      </c>
      <c r="CG591" s="114">
        <v>21710634.179999996</v>
      </c>
      <c r="CH591" s="114">
        <v>20368078.419999998</v>
      </c>
      <c r="CI591" s="114">
        <v>22935850.590000004</v>
      </c>
      <c r="CJ591" s="114">
        <v>21944265.799999993</v>
      </c>
      <c r="CK591" s="114">
        <v>106090050.14</v>
      </c>
      <c r="CL591" s="114">
        <v>18248787.169999998</v>
      </c>
      <c r="CM591" s="114">
        <v>15536405.340000002</v>
      </c>
    </row>
    <row r="592" spans="2:91" ht="25.95" customHeight="1">
      <c r="B592" s="114">
        <v>1</v>
      </c>
      <c r="C592" s="114" t="s">
        <v>692</v>
      </c>
      <c r="D592" s="114">
        <v>178675622.67999998</v>
      </c>
      <c r="E592" s="114">
        <v>33844268.070000008</v>
      </c>
      <c r="F592" s="114">
        <v>34914439.890000001</v>
      </c>
      <c r="G592" s="114">
        <v>28879043.410000004</v>
      </c>
      <c r="H592" s="114">
        <v>22585405.610000003</v>
      </c>
      <c r="I592" s="114">
        <v>23496518.609999996</v>
      </c>
      <c r="J592" s="114">
        <v>48401068.039999984</v>
      </c>
      <c r="K592" s="114">
        <v>48621854.840000011</v>
      </c>
      <c r="L592" s="114">
        <v>39647120.489999995</v>
      </c>
      <c r="M592" s="114">
        <v>49167410.670000002</v>
      </c>
      <c r="N592" s="114">
        <v>76108049.019999996</v>
      </c>
      <c r="O592" s="114">
        <v>14306899.389999999</v>
      </c>
      <c r="P592" s="114">
        <v>145632818.87</v>
      </c>
      <c r="Q592" s="114">
        <v>43889445.13000001</v>
      </c>
      <c r="R592" s="114">
        <v>70833564.860000014</v>
      </c>
      <c r="S592" s="114">
        <v>55093732.699999988</v>
      </c>
      <c r="T592" s="114">
        <v>38507643.940000005</v>
      </c>
      <c r="U592" s="114">
        <v>39435121.120000012</v>
      </c>
      <c r="V592" s="114">
        <v>34504768.390000001</v>
      </c>
      <c r="W592" s="114">
        <v>10974616.579999993</v>
      </c>
      <c r="X592" s="114">
        <v>167898703.72</v>
      </c>
      <c r="Y592" s="114">
        <v>39161816.600000001</v>
      </c>
      <c r="Z592" s="114">
        <v>63746812.110000022</v>
      </c>
      <c r="AA592" s="114">
        <v>52010967.810000002</v>
      </c>
      <c r="AB592" s="114">
        <v>6859678.6799999988</v>
      </c>
      <c r="AC592" s="114">
        <v>24290580.199999999</v>
      </c>
      <c r="AD592" s="114">
        <v>20659721.839999996</v>
      </c>
      <c r="AE592" s="114">
        <v>85245035.49000001</v>
      </c>
      <c r="AF592" s="114">
        <v>37533394.640000001</v>
      </c>
      <c r="AG592" s="114">
        <v>37669136.939999998</v>
      </c>
      <c r="AH592" s="114">
        <v>50425173.980000004</v>
      </c>
      <c r="AI592" s="114">
        <v>47163674.099999994</v>
      </c>
      <c r="AJ592" s="114">
        <v>38993326.739999995</v>
      </c>
      <c r="AK592" s="114">
        <v>33249750.109999999</v>
      </c>
      <c r="AL592" s="114">
        <v>465448263.49999994</v>
      </c>
      <c r="AM592" s="114">
        <v>43597950.010000013</v>
      </c>
      <c r="AN592" s="114">
        <v>22847585.639999993</v>
      </c>
      <c r="AO592" s="114">
        <v>46033843.789999977</v>
      </c>
      <c r="AP592" s="114">
        <v>58175351.93999999</v>
      </c>
      <c r="AQ592" s="114">
        <v>36695481.859999999</v>
      </c>
      <c r="AR592" s="114">
        <v>8793995.4699999988</v>
      </c>
      <c r="AS592" s="114">
        <v>160460291.97999996</v>
      </c>
      <c r="AT592" s="114">
        <v>44331141.850000001</v>
      </c>
      <c r="AU592" s="114">
        <v>61298065.699999988</v>
      </c>
      <c r="AV592" s="114">
        <v>59420615.350000001</v>
      </c>
      <c r="AW592" s="114">
        <v>32175407.020000003</v>
      </c>
      <c r="AX592" s="114">
        <v>18907158.600000001</v>
      </c>
      <c r="AY592" s="114">
        <v>27508986.079999994</v>
      </c>
      <c r="AZ592" s="114">
        <v>39883158.930000007</v>
      </c>
      <c r="BA592" s="114">
        <v>32241355.030000001</v>
      </c>
      <c r="BB592" s="114">
        <v>147559860.04999995</v>
      </c>
      <c r="BC592" s="114">
        <v>32792505.739999998</v>
      </c>
      <c r="BD592" s="114">
        <v>228905184.36000001</v>
      </c>
      <c r="BE592" s="114">
        <v>75727793.700000018</v>
      </c>
      <c r="BF592" s="114">
        <v>25378609.650000006</v>
      </c>
      <c r="BG592" s="114">
        <v>28249893.849999998</v>
      </c>
      <c r="BH592" s="114">
        <v>127707646.01000004</v>
      </c>
      <c r="BI592" s="114">
        <v>27726573.329999998</v>
      </c>
      <c r="BJ592" s="114">
        <v>15384119.050000006</v>
      </c>
      <c r="BK592" s="114">
        <v>44164558.489999995</v>
      </c>
      <c r="BL592" s="114">
        <v>42490240.400000006</v>
      </c>
      <c r="BM592" s="114">
        <v>176513893.72999996</v>
      </c>
      <c r="BN592" s="114">
        <v>74002391.909999996</v>
      </c>
      <c r="BO592" s="114">
        <v>53476045.669999994</v>
      </c>
      <c r="BP592" s="114">
        <v>87326211.969999999</v>
      </c>
      <c r="BQ592" s="114">
        <v>55819007.839999996</v>
      </c>
      <c r="BR592" s="114">
        <v>42693974.959999993</v>
      </c>
      <c r="BS592" s="114">
        <v>875517240.33000028</v>
      </c>
      <c r="BT592" s="114">
        <v>52940569.259999998</v>
      </c>
      <c r="BU592" s="114">
        <v>50011506.07</v>
      </c>
      <c r="BV592" s="114">
        <v>172052583.22999996</v>
      </c>
      <c r="BW592" s="114">
        <v>8018044.219999996</v>
      </c>
      <c r="BX592" s="114">
        <v>39335962.959999993</v>
      </c>
      <c r="BY592" s="114">
        <v>126599740.69000003</v>
      </c>
      <c r="BZ592" s="114">
        <v>29184632.180000003</v>
      </c>
      <c r="CA592" s="114">
        <v>38000261.799999997</v>
      </c>
      <c r="CB592" s="114">
        <v>33153862.25999999</v>
      </c>
      <c r="CC592" s="114">
        <v>58440451.709999993</v>
      </c>
      <c r="CD592" s="114">
        <v>95215666.680000007</v>
      </c>
      <c r="CE592" s="114">
        <v>47338101.130000003</v>
      </c>
      <c r="CF592" s="114">
        <v>90494704.389999986</v>
      </c>
      <c r="CG592" s="114">
        <v>29473422.039999999</v>
      </c>
      <c r="CH592" s="114">
        <v>25658287.909999996</v>
      </c>
      <c r="CI592" s="114">
        <v>27423611.379999995</v>
      </c>
      <c r="CJ592" s="114">
        <v>24724701.089999996</v>
      </c>
      <c r="CK592" s="114">
        <v>132224143.82999998</v>
      </c>
      <c r="CL592" s="114">
        <v>26657331.339999996</v>
      </c>
      <c r="CM592" s="114">
        <v>25731104.430000007</v>
      </c>
    </row>
    <row r="593" spans="2:91" ht="25.95" customHeight="1">
      <c r="B593" s="114">
        <v>2</v>
      </c>
      <c r="C593" s="114" t="s">
        <v>693</v>
      </c>
      <c r="D593" s="114">
        <v>71928126.940000013</v>
      </c>
      <c r="E593" s="114">
        <v>6795094.0900000008</v>
      </c>
      <c r="F593" s="114">
        <v>1161810.7899999998</v>
      </c>
      <c r="G593" s="114">
        <v>1669315.45</v>
      </c>
      <c r="H593" s="114">
        <v>1984524.2</v>
      </c>
      <c r="I593" s="114">
        <v>7094872.3300000001</v>
      </c>
      <c r="J593" s="114">
        <v>1608418.5499999996</v>
      </c>
      <c r="K593" s="114">
        <v>32871051.059999999</v>
      </c>
      <c r="L593" s="114">
        <v>2135045.4799999995</v>
      </c>
      <c r="M593" s="114">
        <v>658142.46</v>
      </c>
      <c r="N593" s="114">
        <v>13460607.040000003</v>
      </c>
      <c r="O593" s="114">
        <v>321250.55</v>
      </c>
      <c r="P593" s="114">
        <v>72290509.49000001</v>
      </c>
      <c r="Q593" s="114">
        <v>2224911.0100000002</v>
      </c>
      <c r="R593" s="114">
        <v>12636398.079999998</v>
      </c>
      <c r="S593" s="114">
        <v>7070886.2700000005</v>
      </c>
      <c r="T593" s="114">
        <v>5958571.5</v>
      </c>
      <c r="U593" s="114">
        <v>864397.94000000018</v>
      </c>
      <c r="V593" s="114">
        <v>3018878.1500000004</v>
      </c>
      <c r="W593" s="114">
        <v>588688.12</v>
      </c>
      <c r="X593" s="114">
        <v>129242932.01000004</v>
      </c>
      <c r="Y593" s="114">
        <v>648929.77</v>
      </c>
      <c r="Z593" s="114">
        <v>2761356.63</v>
      </c>
      <c r="AA593" s="114">
        <v>1902348.75</v>
      </c>
      <c r="AB593" s="114">
        <v>357826</v>
      </c>
      <c r="AC593" s="114">
        <v>1760637.5</v>
      </c>
      <c r="AD593" s="114">
        <v>586477</v>
      </c>
      <c r="AE593" s="114">
        <v>6388506.4199999999</v>
      </c>
      <c r="AF593" s="114">
        <v>1428550.03</v>
      </c>
      <c r="AG593" s="114">
        <v>818414.91999999993</v>
      </c>
      <c r="AH593" s="114">
        <v>1988082.06</v>
      </c>
      <c r="AI593" s="114">
        <v>7293758.0999999996</v>
      </c>
      <c r="AJ593" s="114">
        <v>1924448</v>
      </c>
      <c r="AK593" s="114">
        <v>3310695.45</v>
      </c>
      <c r="AL593" s="114">
        <v>267100950.80999997</v>
      </c>
      <c r="AM593" s="114">
        <v>2159464.9</v>
      </c>
      <c r="AN593" s="114">
        <v>3924373.06</v>
      </c>
      <c r="AO593" s="114">
        <v>30160034.780000001</v>
      </c>
      <c r="AP593" s="114">
        <v>6884561.9900000002</v>
      </c>
      <c r="AQ593" s="114">
        <v>2740947.7100000004</v>
      </c>
      <c r="AR593" s="114">
        <v>616419.24000000011</v>
      </c>
      <c r="AS593" s="114">
        <v>49759652.920000002</v>
      </c>
      <c r="AT593" s="114">
        <v>2417438.4999999995</v>
      </c>
      <c r="AU593" s="114">
        <v>11480142.859999999</v>
      </c>
      <c r="AV593" s="114">
        <v>7047885.0900000008</v>
      </c>
      <c r="AW593" s="114">
        <v>3017470.87</v>
      </c>
      <c r="AX593" s="114">
        <v>2522994.3600000003</v>
      </c>
      <c r="AY593" s="114">
        <v>12498483.959999999</v>
      </c>
      <c r="AZ593" s="114">
        <v>1752665.93</v>
      </c>
      <c r="BA593" s="114">
        <v>741934.21000000008</v>
      </c>
      <c r="BB593" s="114">
        <v>48051042.369999997</v>
      </c>
      <c r="BC593" s="114">
        <v>3551863.7</v>
      </c>
      <c r="BD593" s="114">
        <v>128807410.81000002</v>
      </c>
      <c r="BE593" s="114">
        <v>16722635.67</v>
      </c>
      <c r="BF593" s="114">
        <v>788066.63000000012</v>
      </c>
      <c r="BG593" s="114">
        <v>10210795.82</v>
      </c>
      <c r="BH593" s="114">
        <v>69051669.139999986</v>
      </c>
      <c r="BI593" s="114">
        <v>762622.12000000011</v>
      </c>
      <c r="BJ593" s="114">
        <v>1473071.4299999997</v>
      </c>
      <c r="BK593" s="114">
        <v>2191454.5499999998</v>
      </c>
      <c r="BL593" s="114">
        <v>598543.84000000008</v>
      </c>
      <c r="BM593" s="114">
        <v>124215186.18000002</v>
      </c>
      <c r="BN593" s="114">
        <v>2129816.9999999995</v>
      </c>
      <c r="BO593" s="114">
        <v>9230786.7100000009</v>
      </c>
      <c r="BP593" s="114">
        <v>2323042.7000000002</v>
      </c>
      <c r="BQ593" s="114">
        <v>951821.27</v>
      </c>
      <c r="BR593" s="114">
        <v>3450675.47</v>
      </c>
      <c r="BS593" s="114">
        <v>474180094.89999998</v>
      </c>
      <c r="BT593" s="114">
        <v>11227697.280000001</v>
      </c>
      <c r="BU593" s="114">
        <v>1847159.5199999996</v>
      </c>
      <c r="BV593" s="114">
        <v>55362916.82</v>
      </c>
      <c r="BW593" s="114">
        <v>1321375.3499999996</v>
      </c>
      <c r="BX593" s="114">
        <v>1584662.5300000003</v>
      </c>
      <c r="BY593" s="114">
        <v>20982722.189999998</v>
      </c>
      <c r="BZ593" s="114">
        <v>793406.82</v>
      </c>
      <c r="CA593" s="114">
        <v>786672.67999999993</v>
      </c>
      <c r="CB593" s="114">
        <v>3331426.2300000004</v>
      </c>
      <c r="CC593" s="114">
        <v>15529851.799999997</v>
      </c>
      <c r="CD593" s="114">
        <v>9707768.5899999999</v>
      </c>
      <c r="CE593" s="114">
        <v>1025388.3599999999</v>
      </c>
      <c r="CF593" s="114">
        <v>6921910.5</v>
      </c>
      <c r="CG593" s="114">
        <v>2122662.8800000004</v>
      </c>
      <c r="CH593" s="114">
        <v>1520734.5200000003</v>
      </c>
      <c r="CI593" s="114">
        <v>476633.89999999997</v>
      </c>
      <c r="CJ593" s="114">
        <v>4278043.0999999996</v>
      </c>
      <c r="CK593" s="114">
        <v>26331207.459999997</v>
      </c>
      <c r="CL593" s="114">
        <v>1090052.06</v>
      </c>
      <c r="CM593" s="114">
        <v>2542583.2599999998</v>
      </c>
    </row>
    <row r="594" spans="2:91" ht="25.95" customHeight="1">
      <c r="B594" s="114">
        <v>3</v>
      </c>
      <c r="C594" s="114" t="s">
        <v>694</v>
      </c>
      <c r="D594" s="114">
        <v>37137280.009999998</v>
      </c>
      <c r="E594" s="114">
        <v>3491953.8</v>
      </c>
      <c r="F594" s="114">
        <v>4374115.4399999995</v>
      </c>
      <c r="G594" s="114">
        <v>4890543.7</v>
      </c>
      <c r="H594" s="114">
        <v>6142931.25</v>
      </c>
      <c r="I594" s="114">
        <v>3486596.46</v>
      </c>
      <c r="J594" s="114">
        <v>4702225.3600000003</v>
      </c>
      <c r="K594" s="114">
        <v>7518099.1299999999</v>
      </c>
      <c r="L594" s="114">
        <v>3972886.69</v>
      </c>
      <c r="M594" s="114">
        <v>7097831.8199999994</v>
      </c>
      <c r="N594" s="114">
        <v>5844624.6200000001</v>
      </c>
      <c r="O594" s="114">
        <v>1429023.04</v>
      </c>
      <c r="P594" s="114">
        <v>27886517.800000001</v>
      </c>
      <c r="Q594" s="114">
        <v>5759112.9199999999</v>
      </c>
      <c r="R594" s="114">
        <v>5947608.4699999997</v>
      </c>
      <c r="S594" s="114">
        <v>12958435.630000001</v>
      </c>
      <c r="T594" s="114">
        <v>4712322.67</v>
      </c>
      <c r="U594" s="114">
        <v>7614504.4100000001</v>
      </c>
      <c r="V594" s="114">
        <v>2391024.21</v>
      </c>
      <c r="W594" s="114">
        <v>5408861.4900000002</v>
      </c>
      <c r="X594" s="114">
        <v>32913349.240000002</v>
      </c>
      <c r="Y594" s="114">
        <v>3223283.8800000004</v>
      </c>
      <c r="Z594" s="114">
        <v>4543322.59</v>
      </c>
      <c r="AA594" s="114">
        <v>8470836.1799999997</v>
      </c>
      <c r="AB594" s="114">
        <v>6536178.5600000005</v>
      </c>
      <c r="AC594" s="114">
        <v>3317221.23</v>
      </c>
      <c r="AD594" s="114">
        <v>2468782.62</v>
      </c>
      <c r="AE594" s="114">
        <v>13930340.08</v>
      </c>
      <c r="AF594" s="114">
        <v>2228695.13</v>
      </c>
      <c r="AG594" s="114">
        <v>5953324.7999999998</v>
      </c>
      <c r="AH594" s="114">
        <v>7356458.5</v>
      </c>
      <c r="AI594" s="114">
        <v>10528153.02</v>
      </c>
      <c r="AJ594" s="114">
        <v>1427535.52</v>
      </c>
      <c r="AK594" s="114">
        <v>1611060.7299999997</v>
      </c>
      <c r="AL594" s="114">
        <v>109601447.13000001</v>
      </c>
      <c r="AM594" s="114">
        <v>2934959.37</v>
      </c>
      <c r="AN594" s="114">
        <v>1725108.43</v>
      </c>
      <c r="AO594" s="114">
        <v>10264993.469999999</v>
      </c>
      <c r="AP594" s="114">
        <v>4012791.08</v>
      </c>
      <c r="AQ594" s="114">
        <v>7387813.4100000001</v>
      </c>
      <c r="AR594" s="114">
        <v>4616924.5</v>
      </c>
      <c r="AS594" s="114">
        <v>15073347.109999999</v>
      </c>
      <c r="AT594" s="114">
        <v>3028544.3600000003</v>
      </c>
      <c r="AU594" s="114">
        <v>10809939.08</v>
      </c>
      <c r="AV594" s="114">
        <v>8315937.3300000001</v>
      </c>
      <c r="AW594" s="114">
        <v>5053855.3599999994</v>
      </c>
      <c r="AX594" s="114">
        <v>2222140.42</v>
      </c>
      <c r="AY594" s="114">
        <v>1697952.75</v>
      </c>
      <c r="AZ594" s="114">
        <v>4787099.1899999995</v>
      </c>
      <c r="BA594" s="114">
        <v>2635651.94</v>
      </c>
      <c r="BB594" s="114">
        <v>18457687.75</v>
      </c>
      <c r="BC594" s="114">
        <v>3645201.1700000004</v>
      </c>
      <c r="BD594" s="114">
        <v>26117122.170000002</v>
      </c>
      <c r="BE594" s="114">
        <v>11845914.43</v>
      </c>
      <c r="BF594" s="114">
        <v>2319706.56</v>
      </c>
      <c r="BG594" s="114">
        <v>6144861.8799999999</v>
      </c>
      <c r="BH594" s="114">
        <v>14361062.310000001</v>
      </c>
      <c r="BI594" s="114">
        <v>3955792.3</v>
      </c>
      <c r="BJ594" s="114">
        <v>685174.28</v>
      </c>
      <c r="BK594" s="114">
        <v>4382159.18</v>
      </c>
      <c r="BL594" s="114">
        <v>2070959.01</v>
      </c>
      <c r="BM594" s="114">
        <v>11252149.26</v>
      </c>
      <c r="BN594" s="114">
        <v>8118367.2399999993</v>
      </c>
      <c r="BO594" s="114">
        <v>2540506.0099999998</v>
      </c>
      <c r="BP594" s="114">
        <v>7442932.0700000003</v>
      </c>
      <c r="BQ594" s="114">
        <v>11732092.939999999</v>
      </c>
      <c r="BR594" s="114">
        <v>3562430.6799999997</v>
      </c>
      <c r="BS594" s="114">
        <v>72327191.939999998</v>
      </c>
      <c r="BT594" s="114">
        <v>6735655.4000000004</v>
      </c>
      <c r="BU594" s="114">
        <v>8728243.8599999994</v>
      </c>
      <c r="BV594" s="114">
        <v>18249985.939999998</v>
      </c>
      <c r="BW594" s="114">
        <v>108060.75</v>
      </c>
      <c r="BX594" s="114">
        <v>4032165.19</v>
      </c>
      <c r="BY594" s="114">
        <v>11838199.9</v>
      </c>
      <c r="BZ594" s="114">
        <v>3644150.28</v>
      </c>
      <c r="CA594" s="114">
        <v>5789091</v>
      </c>
      <c r="CB594" s="114">
        <v>3927496.5300000003</v>
      </c>
      <c r="CC594" s="114">
        <v>6973559.6799999997</v>
      </c>
      <c r="CD594" s="114">
        <v>11092092.5</v>
      </c>
      <c r="CE594" s="114">
        <v>11941681.960000001</v>
      </c>
      <c r="CF594" s="114">
        <v>8866787.9100000001</v>
      </c>
      <c r="CG594" s="114">
        <v>2837493.49</v>
      </c>
      <c r="CH594" s="114">
        <v>3441710.49</v>
      </c>
      <c r="CI594" s="114">
        <v>8584626.8300000001</v>
      </c>
      <c r="CJ594" s="114">
        <v>2747081.54</v>
      </c>
      <c r="CK594" s="114">
        <v>19718268.990000002</v>
      </c>
      <c r="CL594" s="114">
        <v>5388256.1500000004</v>
      </c>
      <c r="CM594" s="114">
        <v>1799924.2400000002</v>
      </c>
    </row>
    <row r="595" spans="2:91" ht="25.95" customHeight="1">
      <c r="B595" s="114">
        <v>4</v>
      </c>
      <c r="C595" s="114" t="s">
        <v>695</v>
      </c>
      <c r="D595" s="114">
        <v>1220450</v>
      </c>
      <c r="E595" s="114">
        <v>92100</v>
      </c>
      <c r="F595" s="114">
        <v>203950</v>
      </c>
      <c r="G595" s="114">
        <v>67200</v>
      </c>
      <c r="H595" s="114">
        <v>63800</v>
      </c>
      <c r="I595" s="114">
        <v>109450</v>
      </c>
      <c r="J595" s="114">
        <v>226350</v>
      </c>
      <c r="K595" s="114">
        <v>234250</v>
      </c>
      <c r="L595" s="114">
        <v>145450</v>
      </c>
      <c r="M595" s="114">
        <v>145100</v>
      </c>
      <c r="N595" s="114">
        <v>391650</v>
      </c>
      <c r="O595" s="114">
        <v>40500</v>
      </c>
      <c r="P595" s="114">
        <v>389350</v>
      </c>
      <c r="Q595" s="114">
        <v>229550</v>
      </c>
      <c r="R595" s="114">
        <v>157000</v>
      </c>
      <c r="S595" s="114">
        <v>98400</v>
      </c>
      <c r="T595" s="114">
        <v>87480</v>
      </c>
      <c r="U595" s="114">
        <v>66450</v>
      </c>
      <c r="V595" s="114">
        <v>323500</v>
      </c>
      <c r="W595" s="114">
        <v>65550</v>
      </c>
      <c r="X595" s="114">
        <v>1182270</v>
      </c>
      <c r="Y595" s="114">
        <v>193250</v>
      </c>
      <c r="Z595" s="114">
        <v>475900</v>
      </c>
      <c r="AA595" s="114">
        <v>384650</v>
      </c>
      <c r="AB595" s="114">
        <v>137250</v>
      </c>
      <c r="AC595" s="114">
        <v>122600</v>
      </c>
      <c r="AD595" s="114">
        <v>624150</v>
      </c>
      <c r="AE595" s="114">
        <v>525350</v>
      </c>
      <c r="AF595" s="114">
        <v>250350</v>
      </c>
      <c r="AG595" s="114">
        <v>118660</v>
      </c>
      <c r="AH595" s="114">
        <v>256300</v>
      </c>
      <c r="AI595" s="114">
        <v>201500</v>
      </c>
      <c r="AJ595" s="114">
        <v>124000</v>
      </c>
      <c r="AK595" s="114">
        <v>503450</v>
      </c>
      <c r="AL595" s="114">
        <v>824850</v>
      </c>
      <c r="AM595" s="114">
        <v>98250</v>
      </c>
      <c r="AN595" s="114">
        <v>103100</v>
      </c>
      <c r="AO595" s="114">
        <v>162950</v>
      </c>
      <c r="AP595" s="114">
        <v>303300</v>
      </c>
      <c r="AQ595" s="114">
        <v>393950</v>
      </c>
      <c r="AR595" s="114">
        <v>132250</v>
      </c>
      <c r="AS595" s="114">
        <v>960250</v>
      </c>
      <c r="AT595" s="114">
        <v>222950</v>
      </c>
      <c r="AU595" s="114">
        <v>268550</v>
      </c>
      <c r="AV595" s="114">
        <v>443700</v>
      </c>
      <c r="AW595" s="114">
        <v>463100</v>
      </c>
      <c r="AX595" s="114">
        <v>49350</v>
      </c>
      <c r="AY595" s="114">
        <v>64200</v>
      </c>
      <c r="AZ595" s="114">
        <v>106450</v>
      </c>
      <c r="BA595" s="114">
        <v>71000</v>
      </c>
      <c r="BB595" s="114">
        <v>785400</v>
      </c>
      <c r="BC595" s="114">
        <v>132750</v>
      </c>
      <c r="BD595" s="114">
        <v>458220</v>
      </c>
      <c r="BE595" s="114">
        <v>145500</v>
      </c>
      <c r="BF595" s="114">
        <v>85200</v>
      </c>
      <c r="BG595" s="114">
        <v>20350</v>
      </c>
      <c r="BH595" s="114">
        <v>152750</v>
      </c>
      <c r="BI595" s="114">
        <v>41900</v>
      </c>
      <c r="BJ595" s="114">
        <v>10250</v>
      </c>
      <c r="BK595" s="114">
        <v>141900</v>
      </c>
      <c r="BL595" s="114">
        <v>83750</v>
      </c>
      <c r="BM595" s="114">
        <v>807350</v>
      </c>
      <c r="BN595" s="114">
        <v>343100</v>
      </c>
      <c r="BO595" s="114">
        <v>215900</v>
      </c>
      <c r="BP595" s="114">
        <v>238800</v>
      </c>
      <c r="BQ595" s="114">
        <v>130950</v>
      </c>
      <c r="BR595" s="114">
        <v>107900</v>
      </c>
      <c r="BS595" s="114">
        <v>1707050</v>
      </c>
      <c r="BT595" s="114">
        <v>124800</v>
      </c>
      <c r="BU595" s="114">
        <v>145100</v>
      </c>
      <c r="BV595" s="114">
        <v>952400</v>
      </c>
      <c r="BW595" s="114">
        <v>0</v>
      </c>
      <c r="BX595" s="114">
        <v>102200</v>
      </c>
      <c r="BY595" s="114">
        <v>395450</v>
      </c>
      <c r="BZ595" s="114">
        <v>163200</v>
      </c>
      <c r="CA595" s="114">
        <v>110100</v>
      </c>
      <c r="CB595" s="114">
        <v>68400</v>
      </c>
      <c r="CC595" s="114">
        <v>71700</v>
      </c>
      <c r="CD595" s="114">
        <v>436700</v>
      </c>
      <c r="CE595" s="114">
        <v>46850</v>
      </c>
      <c r="CF595" s="114">
        <v>232200</v>
      </c>
      <c r="CG595" s="114">
        <v>162300</v>
      </c>
      <c r="CH595" s="114">
        <v>43700</v>
      </c>
      <c r="CI595" s="114">
        <v>104850</v>
      </c>
      <c r="CJ595" s="114">
        <v>40000</v>
      </c>
      <c r="CK595" s="114">
        <v>213150</v>
      </c>
      <c r="CL595" s="114">
        <v>37950</v>
      </c>
      <c r="CM595" s="114">
        <v>51150</v>
      </c>
    </row>
    <row r="596" spans="2:91" ht="25.95" customHeight="1">
      <c r="B596" s="114">
        <v>5</v>
      </c>
      <c r="C596" s="114">
        <v>5</v>
      </c>
      <c r="D596" s="114">
        <v>44052412.939999998</v>
      </c>
      <c r="E596" s="114">
        <v>1060496.54</v>
      </c>
      <c r="F596" s="114">
        <v>816854.3</v>
      </c>
      <c r="G596" s="114">
        <v>613304.9600000002</v>
      </c>
      <c r="H596" s="114">
        <v>319812.19</v>
      </c>
      <c r="I596" s="114">
        <v>1890611.46</v>
      </c>
      <c r="J596" s="114">
        <v>779225.82999999984</v>
      </c>
      <c r="K596" s="114">
        <v>4048645.1199999992</v>
      </c>
      <c r="L596" s="114">
        <v>466301.75000000006</v>
      </c>
      <c r="M596" s="114">
        <v>747977.16000000015</v>
      </c>
      <c r="N596" s="114">
        <v>3567329.7799999993</v>
      </c>
      <c r="O596" s="114">
        <v>218721.99000000002</v>
      </c>
      <c r="P596" s="114">
        <v>11329903.6</v>
      </c>
      <c r="Q596" s="114">
        <v>1019684.0400000003</v>
      </c>
      <c r="R596" s="114">
        <v>2659971.7199999997</v>
      </c>
      <c r="S596" s="114">
        <v>2525015.7999999993</v>
      </c>
      <c r="T596" s="114">
        <v>1143045.8099999996</v>
      </c>
      <c r="U596" s="114">
        <v>1018714.3400000002</v>
      </c>
      <c r="V596" s="114">
        <v>1384536.5499999998</v>
      </c>
      <c r="W596" s="114">
        <v>283000.88</v>
      </c>
      <c r="X596" s="114">
        <v>65482623.909999996</v>
      </c>
      <c r="Y596" s="114">
        <v>1238136</v>
      </c>
      <c r="Z596" s="114">
        <v>1753556.29</v>
      </c>
      <c r="AA596" s="114">
        <v>949439.65</v>
      </c>
      <c r="AB596" s="114">
        <v>528488.1</v>
      </c>
      <c r="AC596" s="114">
        <v>1224954.2</v>
      </c>
      <c r="AD596" s="114">
        <v>772752.8</v>
      </c>
      <c r="AE596" s="114">
        <v>3846502.2</v>
      </c>
      <c r="AF596" s="114">
        <v>1058231.5699999998</v>
      </c>
      <c r="AG596" s="114">
        <v>1357754.2100000002</v>
      </c>
      <c r="AH596" s="114">
        <v>1233378.6099999999</v>
      </c>
      <c r="AI596" s="114">
        <v>3129685.6999999993</v>
      </c>
      <c r="AJ596" s="114">
        <v>835084.49</v>
      </c>
      <c r="AK596" s="114">
        <v>718549.14999999991</v>
      </c>
      <c r="AL596" s="114">
        <v>141804492.91999999</v>
      </c>
      <c r="AM596" s="114">
        <v>1042264.0900000001</v>
      </c>
      <c r="AN596" s="114">
        <v>606037.93999999994</v>
      </c>
      <c r="AO596" s="114">
        <v>1643020.2399999998</v>
      </c>
      <c r="AP596" s="114">
        <v>4832444.3999999985</v>
      </c>
      <c r="AQ596" s="114">
        <v>917498.42999999993</v>
      </c>
      <c r="AR596" s="114">
        <v>492828.56</v>
      </c>
      <c r="AS596" s="114">
        <v>17938664.800000001</v>
      </c>
      <c r="AT596" s="114">
        <v>1107961.95</v>
      </c>
      <c r="AU596" s="114">
        <v>3013609.59</v>
      </c>
      <c r="AV596" s="114">
        <v>2339036.2600000002</v>
      </c>
      <c r="AW596" s="114">
        <v>661678.78</v>
      </c>
      <c r="AX596" s="114">
        <v>997863.52999999991</v>
      </c>
      <c r="AY596" s="114">
        <v>1251517.42</v>
      </c>
      <c r="AZ596" s="114">
        <v>508843.83000000019</v>
      </c>
      <c r="BA596" s="114">
        <v>980831.78999999992</v>
      </c>
      <c r="BB596" s="114">
        <v>17658787.68</v>
      </c>
      <c r="BC596" s="114">
        <v>847969.38000000012</v>
      </c>
      <c r="BD596" s="114">
        <v>46588334.110000007</v>
      </c>
      <c r="BE596" s="114">
        <v>1356792.21</v>
      </c>
      <c r="BF596" s="114">
        <v>641697.39</v>
      </c>
      <c r="BG596" s="114">
        <v>1261916.7700000003</v>
      </c>
      <c r="BH596" s="114">
        <v>9322408.3899999969</v>
      </c>
      <c r="BI596" s="114">
        <v>654592.98</v>
      </c>
      <c r="BJ596" s="114">
        <v>294721.37</v>
      </c>
      <c r="BK596" s="114">
        <v>364204.72</v>
      </c>
      <c r="BL596" s="114">
        <v>519680.64999999991</v>
      </c>
      <c r="BM596" s="114">
        <v>37072925.43</v>
      </c>
      <c r="BN596" s="114">
        <v>2027797.5</v>
      </c>
      <c r="BO596" s="114">
        <v>1818489.2999999998</v>
      </c>
      <c r="BP596" s="114">
        <v>2200410.7700000005</v>
      </c>
      <c r="BQ596" s="114">
        <v>836064.95999999973</v>
      </c>
      <c r="BR596" s="114">
        <v>720987.89999999991</v>
      </c>
      <c r="BS596" s="114">
        <v>175021321.95999998</v>
      </c>
      <c r="BT596" s="114">
        <v>2754339.15</v>
      </c>
      <c r="BU596" s="114">
        <v>2607507.36</v>
      </c>
      <c r="BV596" s="114">
        <v>31471124.260000002</v>
      </c>
      <c r="BW596" s="114">
        <v>409208.56000000006</v>
      </c>
      <c r="BX596" s="114">
        <v>1135628</v>
      </c>
      <c r="BY596" s="114">
        <v>4816760.34</v>
      </c>
      <c r="BZ596" s="114">
        <v>908900.99999999988</v>
      </c>
      <c r="CA596" s="114">
        <v>789868</v>
      </c>
      <c r="CB596" s="114">
        <v>1035072.6000000001</v>
      </c>
      <c r="CC596" s="114">
        <v>1269005.1500000004</v>
      </c>
      <c r="CD596" s="114">
        <v>9933721.1799999997</v>
      </c>
      <c r="CE596" s="114">
        <v>2256635.29</v>
      </c>
      <c r="CF596" s="114">
        <v>6070455.459999999</v>
      </c>
      <c r="CG596" s="114">
        <v>709331.32000000007</v>
      </c>
      <c r="CH596" s="114">
        <v>755995.50000000012</v>
      </c>
      <c r="CI596" s="114">
        <v>689263.75</v>
      </c>
      <c r="CJ596" s="114">
        <v>1069554.3</v>
      </c>
      <c r="CK596" s="114">
        <v>6489327.21</v>
      </c>
      <c r="CL596" s="114">
        <v>887591.37</v>
      </c>
      <c r="CM596" s="114">
        <v>836171.91</v>
      </c>
    </row>
    <row r="597" spans="2:91" ht="25.95" customHeight="1">
      <c r="B597" s="114">
        <v>6</v>
      </c>
      <c r="C597" s="114">
        <v>6</v>
      </c>
      <c r="D597" s="114">
        <v>140787962.53</v>
      </c>
      <c r="E597" s="114">
        <v>6850641.0300000003</v>
      </c>
      <c r="F597" s="114">
        <v>5716749.1500000004</v>
      </c>
      <c r="G597" s="114">
        <v>5343318.3500000006</v>
      </c>
      <c r="H597" s="114">
        <v>2947294.5499999993</v>
      </c>
      <c r="I597" s="114">
        <v>15120376.469999999</v>
      </c>
      <c r="J597" s="114">
        <v>6303295.7000000002</v>
      </c>
      <c r="K597" s="114">
        <v>18180322.57</v>
      </c>
      <c r="L597" s="114">
        <v>5093541.9299999988</v>
      </c>
      <c r="M597" s="114">
        <v>5279012.33</v>
      </c>
      <c r="N597" s="114">
        <v>38612109.049999997</v>
      </c>
      <c r="O597" s="114">
        <v>2284827.08</v>
      </c>
      <c r="P597" s="114">
        <v>62508157.880000003</v>
      </c>
      <c r="Q597" s="114">
        <v>7868807.7799999993</v>
      </c>
      <c r="R597" s="114">
        <v>17480483.259999998</v>
      </c>
      <c r="S597" s="114">
        <v>24631625.920000002</v>
      </c>
      <c r="T597" s="114">
        <v>6826236.9399999995</v>
      </c>
      <c r="U597" s="114">
        <v>6637552.5899999999</v>
      </c>
      <c r="V597" s="114">
        <v>6680094.8499999996</v>
      </c>
      <c r="W597" s="114">
        <v>3458307.0399999996</v>
      </c>
      <c r="X597" s="114">
        <v>141462556.97000003</v>
      </c>
      <c r="Y597" s="114">
        <v>3727662.79</v>
      </c>
      <c r="Z597" s="114">
        <v>8407091.879999999</v>
      </c>
      <c r="AA597" s="114">
        <v>4493023.0999999996</v>
      </c>
      <c r="AB597" s="114">
        <v>2820993.6</v>
      </c>
      <c r="AC597" s="114">
        <v>4093135.96</v>
      </c>
      <c r="AD597" s="114">
        <v>4932807.9800000004</v>
      </c>
      <c r="AE597" s="114">
        <v>21975502.389999997</v>
      </c>
      <c r="AF597" s="114">
        <v>3590624.6100000003</v>
      </c>
      <c r="AG597" s="114">
        <v>4476849.91</v>
      </c>
      <c r="AH597" s="114">
        <v>3998622.4799999995</v>
      </c>
      <c r="AI597" s="114">
        <v>13974781.869999999</v>
      </c>
      <c r="AJ597" s="114">
        <v>4110524.84</v>
      </c>
      <c r="AK597" s="114">
        <v>3639846.12</v>
      </c>
      <c r="AL597" s="114">
        <v>447025754.11000001</v>
      </c>
      <c r="AM597" s="114">
        <v>3807462.59</v>
      </c>
      <c r="AN597" s="114">
        <v>7443217.6299999999</v>
      </c>
      <c r="AO597" s="114">
        <v>26604523.580000002</v>
      </c>
      <c r="AP597" s="114">
        <v>18146368.170000002</v>
      </c>
      <c r="AQ597" s="114">
        <v>11266257.6</v>
      </c>
      <c r="AR597" s="114">
        <v>3615078.32</v>
      </c>
      <c r="AS597" s="114">
        <v>71723119.780000001</v>
      </c>
      <c r="AT597" s="114">
        <v>6673207.1400000006</v>
      </c>
      <c r="AU597" s="114">
        <v>17992202.660000004</v>
      </c>
      <c r="AV597" s="114">
        <v>17025713.010000002</v>
      </c>
      <c r="AW597" s="114">
        <v>4836322.7999999989</v>
      </c>
      <c r="AX597" s="114">
        <v>3200157.2600000002</v>
      </c>
      <c r="AY597" s="114">
        <v>8890090.7200000007</v>
      </c>
      <c r="AZ597" s="114">
        <v>8711358.3300000019</v>
      </c>
      <c r="BA597" s="114">
        <v>4170085.06</v>
      </c>
      <c r="BB597" s="114">
        <v>67953988.75</v>
      </c>
      <c r="BC597" s="114">
        <v>4272161.3500000006</v>
      </c>
      <c r="BD597" s="114">
        <v>204866938.69999999</v>
      </c>
      <c r="BE597" s="114">
        <v>21959934.310000002</v>
      </c>
      <c r="BF597" s="114">
        <v>5363351.07</v>
      </c>
      <c r="BG597" s="114">
        <v>6155315.3800000008</v>
      </c>
      <c r="BH597" s="114">
        <v>79137593.930000007</v>
      </c>
      <c r="BI597" s="114">
        <v>2521219.1400000006</v>
      </c>
      <c r="BJ597" s="114">
        <v>2579979.1999999997</v>
      </c>
      <c r="BK597" s="114">
        <v>2670551.2899999991</v>
      </c>
      <c r="BL597" s="114">
        <v>4547215.62</v>
      </c>
      <c r="BM597" s="114">
        <v>82657857.190000013</v>
      </c>
      <c r="BN597" s="114">
        <v>8315474.6600000001</v>
      </c>
      <c r="BO597" s="114">
        <v>6588336.1800000006</v>
      </c>
      <c r="BP597" s="114">
        <v>10734809.390000001</v>
      </c>
      <c r="BQ597" s="114">
        <v>5631796.9699999988</v>
      </c>
      <c r="BR597" s="114">
        <v>4360445.5199999996</v>
      </c>
      <c r="BS597" s="114">
        <v>615201997.13</v>
      </c>
      <c r="BT597" s="114">
        <v>7813875.2300000004</v>
      </c>
      <c r="BU597" s="114">
        <v>4747360.93</v>
      </c>
      <c r="BV597" s="114">
        <v>59490663.039999992</v>
      </c>
      <c r="BW597" s="114">
        <v>9213845.0899999999</v>
      </c>
      <c r="BX597" s="114">
        <v>6065046.6100000003</v>
      </c>
      <c r="BY597" s="114">
        <v>28131872.760000002</v>
      </c>
      <c r="BZ597" s="114">
        <v>3855021.66</v>
      </c>
      <c r="CA597" s="114">
        <v>2780975.7200000007</v>
      </c>
      <c r="CB597" s="114">
        <v>7986690.6700000009</v>
      </c>
      <c r="CC597" s="114">
        <v>13332347.229999999</v>
      </c>
      <c r="CD597" s="114">
        <v>26401775.459999997</v>
      </c>
      <c r="CE597" s="114">
        <v>6109794.7300000004</v>
      </c>
      <c r="CF597" s="114">
        <v>20172460.760000002</v>
      </c>
      <c r="CG597" s="114">
        <v>6600078.8600000013</v>
      </c>
      <c r="CH597" s="114">
        <v>5152490.1100000003</v>
      </c>
      <c r="CI597" s="114">
        <v>2911641.91</v>
      </c>
      <c r="CJ597" s="114">
        <v>4888424.8</v>
      </c>
      <c r="CK597" s="114">
        <v>25653607.900000002</v>
      </c>
      <c r="CL597" s="114">
        <v>2580358.5699999998</v>
      </c>
      <c r="CM597" s="114">
        <v>3306309.9</v>
      </c>
    </row>
    <row r="598" spans="2:91" ht="25.95" customHeight="1">
      <c r="B598" s="114">
        <v>7</v>
      </c>
      <c r="C598" s="114">
        <v>7</v>
      </c>
      <c r="D598" s="114">
        <v>10791676</v>
      </c>
      <c r="E598" s="114">
        <v>143081.5</v>
      </c>
      <c r="F598" s="114">
        <v>106986</v>
      </c>
      <c r="G598" s="114">
        <v>168741</v>
      </c>
      <c r="H598" s="114">
        <v>198014.5</v>
      </c>
      <c r="I598" s="114">
        <v>365339.75</v>
      </c>
      <c r="J598" s="114">
        <v>679296.75</v>
      </c>
      <c r="K598" s="114">
        <v>559975</v>
      </c>
      <c r="L598" s="114">
        <v>249833.55</v>
      </c>
      <c r="M598" s="114">
        <v>666661</v>
      </c>
      <c r="N598" s="114">
        <v>1687010</v>
      </c>
      <c r="O598" s="114">
        <v>111770</v>
      </c>
      <c r="P598" s="114">
        <v>6465592.79</v>
      </c>
      <c r="Q598" s="114">
        <v>672619.02</v>
      </c>
      <c r="R598" s="114">
        <v>1147034.75</v>
      </c>
      <c r="S598" s="114">
        <v>1061375</v>
      </c>
      <c r="T598" s="114">
        <v>511750.5</v>
      </c>
      <c r="U598" s="114">
        <v>432209.76</v>
      </c>
      <c r="V598" s="114">
        <v>487634</v>
      </c>
      <c r="W598" s="114">
        <v>93760.5</v>
      </c>
      <c r="X598" s="114">
        <v>25858508.77</v>
      </c>
      <c r="Y598" s="114">
        <v>288765</v>
      </c>
      <c r="Z598" s="114">
        <v>1350883</v>
      </c>
      <c r="AA598" s="114">
        <v>255396</v>
      </c>
      <c r="AB598" s="114">
        <v>217464.5</v>
      </c>
      <c r="AC598" s="114">
        <v>277944</v>
      </c>
      <c r="AD598" s="114">
        <v>213487</v>
      </c>
      <c r="AE598" s="114">
        <v>1674503</v>
      </c>
      <c r="AF598" s="114">
        <v>334853</v>
      </c>
      <c r="AG598" s="114">
        <v>314276.25</v>
      </c>
      <c r="AH598" s="114">
        <v>396023</v>
      </c>
      <c r="AI598" s="114">
        <v>644967</v>
      </c>
      <c r="AJ598" s="114">
        <v>306953</v>
      </c>
      <c r="AK598" s="114">
        <v>474951</v>
      </c>
      <c r="AL598" s="114">
        <v>30233540.02</v>
      </c>
      <c r="AM598" s="114">
        <v>327014</v>
      </c>
      <c r="AN598" s="114">
        <v>326234.5</v>
      </c>
      <c r="AO598" s="114">
        <v>826131.76</v>
      </c>
      <c r="AP598" s="114">
        <v>1666742.5</v>
      </c>
      <c r="AQ598" s="114">
        <v>1040033</v>
      </c>
      <c r="AR598" s="114">
        <v>231335</v>
      </c>
      <c r="AS598" s="114">
        <v>7850904.29</v>
      </c>
      <c r="AT598" s="114">
        <v>625711.75</v>
      </c>
      <c r="AU598" s="114">
        <v>1348350</v>
      </c>
      <c r="AV598" s="114">
        <v>725469</v>
      </c>
      <c r="AW598" s="114">
        <v>347919</v>
      </c>
      <c r="AX598" s="114">
        <v>312098.5</v>
      </c>
      <c r="AY598" s="114">
        <v>294071</v>
      </c>
      <c r="AZ598" s="114">
        <v>538283.5</v>
      </c>
      <c r="BA598" s="114">
        <v>328539</v>
      </c>
      <c r="BB598" s="114">
        <v>5647276.5</v>
      </c>
      <c r="BC598" s="114">
        <v>217878</v>
      </c>
      <c r="BD598" s="114">
        <v>14576525.9</v>
      </c>
      <c r="BE598" s="114">
        <v>1400362.7</v>
      </c>
      <c r="BF598" s="114">
        <v>659725</v>
      </c>
      <c r="BG598" s="114">
        <v>504409.5</v>
      </c>
      <c r="BH598" s="114">
        <v>2546669.91</v>
      </c>
      <c r="BI598" s="114">
        <v>386810</v>
      </c>
      <c r="BJ598" s="114">
        <v>339802</v>
      </c>
      <c r="BK598" s="114">
        <v>854166</v>
      </c>
      <c r="BL598" s="114">
        <v>688379</v>
      </c>
      <c r="BM598" s="114">
        <v>7977866.4100000001</v>
      </c>
      <c r="BN598" s="114">
        <v>345036.07</v>
      </c>
      <c r="BO598" s="114">
        <v>202786.75</v>
      </c>
      <c r="BP598" s="114">
        <v>817725.5</v>
      </c>
      <c r="BQ598" s="114">
        <v>334242</v>
      </c>
      <c r="BR598" s="114">
        <v>207605.5</v>
      </c>
      <c r="BS598" s="114">
        <v>41920580.909999996</v>
      </c>
      <c r="BT598" s="114">
        <v>1003112.5</v>
      </c>
      <c r="BU598" s="114">
        <v>253276</v>
      </c>
      <c r="BV598" s="114">
        <v>7600311.3399999999</v>
      </c>
      <c r="BW598" s="114">
        <v>79392</v>
      </c>
      <c r="BX598" s="114">
        <v>398760.5</v>
      </c>
      <c r="BY598" s="114">
        <v>3300948</v>
      </c>
      <c r="BZ598" s="114">
        <v>232571</v>
      </c>
      <c r="CA598" s="114">
        <v>183882</v>
      </c>
      <c r="CB598" s="114">
        <v>325034</v>
      </c>
      <c r="CC598" s="114">
        <v>620415</v>
      </c>
      <c r="CD598" s="114">
        <v>3694001</v>
      </c>
      <c r="CE598" s="114">
        <v>495137</v>
      </c>
      <c r="CF598" s="114">
        <v>1324348.5</v>
      </c>
      <c r="CG598" s="114">
        <v>135909</v>
      </c>
      <c r="CH598" s="114">
        <v>282144</v>
      </c>
      <c r="CI598" s="114">
        <v>428728</v>
      </c>
      <c r="CJ598" s="114">
        <v>256830</v>
      </c>
      <c r="CK598" s="114">
        <v>4432497</v>
      </c>
      <c r="CL598" s="114">
        <v>282761.2</v>
      </c>
      <c r="CM598" s="114">
        <v>247148.5</v>
      </c>
    </row>
    <row r="599" spans="2:91" ht="25.95" customHeight="1">
      <c r="B599" s="114">
        <v>8</v>
      </c>
      <c r="C599" s="114">
        <v>8</v>
      </c>
      <c r="D599" s="114">
        <v>1835824.75</v>
      </c>
      <c r="E599" s="114">
        <v>0</v>
      </c>
      <c r="F599" s="114">
        <v>0</v>
      </c>
      <c r="G599" s="114">
        <v>63473</v>
      </c>
      <c r="H599" s="114">
        <v>0</v>
      </c>
      <c r="I599" s="114">
        <v>31227</v>
      </c>
      <c r="J599" s="114">
        <v>47424</v>
      </c>
      <c r="K599" s="114">
        <v>79369.5</v>
      </c>
      <c r="L599" s="114">
        <v>4469</v>
      </c>
      <c r="M599" s="114">
        <v>0</v>
      </c>
      <c r="N599" s="114">
        <v>171211</v>
      </c>
      <c r="O599" s="114">
        <v>0</v>
      </c>
      <c r="P599" s="114">
        <v>890382</v>
      </c>
      <c r="Q599" s="114">
        <v>0</v>
      </c>
      <c r="R599" s="114">
        <v>36272</v>
      </c>
      <c r="S599" s="114">
        <v>303596</v>
      </c>
      <c r="T599" s="114">
        <v>12656</v>
      </c>
      <c r="U599" s="114">
        <v>122016</v>
      </c>
      <c r="V599" s="114">
        <v>386</v>
      </c>
      <c r="W599" s="114">
        <v>0</v>
      </c>
      <c r="X599" s="114">
        <v>2514886.21</v>
      </c>
      <c r="Y599" s="114">
        <v>7803.5</v>
      </c>
      <c r="Z599" s="114">
        <v>38215</v>
      </c>
      <c r="AA599" s="114">
        <v>207000.13</v>
      </c>
      <c r="AB599" s="114">
        <v>18206.75</v>
      </c>
      <c r="AC599" s="114">
        <v>18286</v>
      </c>
      <c r="AD599" s="114">
        <v>50541</v>
      </c>
      <c r="AE599" s="114">
        <v>190285</v>
      </c>
      <c r="AF599" s="114">
        <v>68650</v>
      </c>
      <c r="AG599" s="114">
        <v>35916</v>
      </c>
      <c r="AH599" s="114">
        <v>17874.79</v>
      </c>
      <c r="AI599" s="114">
        <v>62814</v>
      </c>
      <c r="AJ599" s="114">
        <v>37842</v>
      </c>
      <c r="AK599" s="114">
        <v>5018</v>
      </c>
      <c r="AL599" s="114">
        <v>10484381.34</v>
      </c>
      <c r="AM599" s="114">
        <v>0</v>
      </c>
      <c r="AN599" s="114">
        <v>0</v>
      </c>
      <c r="AO599" s="114">
        <v>118650.25</v>
      </c>
      <c r="AP599" s="114">
        <v>267343</v>
      </c>
      <c r="AQ599" s="114">
        <v>4926</v>
      </c>
      <c r="AR599" s="114">
        <v>1699</v>
      </c>
      <c r="AS599" s="114">
        <v>466361.03</v>
      </c>
      <c r="AT599" s="114">
        <v>0</v>
      </c>
      <c r="AU599" s="114">
        <v>27749</v>
      </c>
      <c r="AV599" s="114">
        <v>0</v>
      </c>
      <c r="AW599" s="114">
        <v>0</v>
      </c>
      <c r="AX599" s="114">
        <v>31687</v>
      </c>
      <c r="AY599" s="114">
        <v>20299.5</v>
      </c>
      <c r="AZ599" s="114">
        <v>3540</v>
      </c>
      <c r="BA599" s="114">
        <v>21910</v>
      </c>
      <c r="BB599" s="114">
        <v>493420</v>
      </c>
      <c r="BC599" s="114">
        <v>43455.97</v>
      </c>
      <c r="BD599" s="114">
        <v>9221073.5700000003</v>
      </c>
      <c r="BE599" s="114">
        <v>133863.44</v>
      </c>
      <c r="BF599" s="114">
        <v>0</v>
      </c>
      <c r="BG599" s="114">
        <v>15354.17</v>
      </c>
      <c r="BH599" s="114">
        <v>3110252.82</v>
      </c>
      <c r="BI599" s="114">
        <v>650</v>
      </c>
      <c r="BJ599" s="114">
        <v>0</v>
      </c>
      <c r="BK599" s="114">
        <v>0</v>
      </c>
      <c r="BL599" s="114">
        <v>46291</v>
      </c>
      <c r="BM599" s="114">
        <v>916075.31</v>
      </c>
      <c r="BN599" s="114">
        <v>250</v>
      </c>
      <c r="BO599" s="114">
        <v>0</v>
      </c>
      <c r="BP599" s="114">
        <v>68496</v>
      </c>
      <c r="BQ599" s="114">
        <v>0</v>
      </c>
      <c r="BR599" s="114">
        <v>0</v>
      </c>
      <c r="BS599" s="114">
        <v>18318188.670000002</v>
      </c>
      <c r="BT599" s="114">
        <v>0</v>
      </c>
      <c r="BU599" s="114">
        <v>14409.93</v>
      </c>
      <c r="BV599" s="114">
        <v>439795</v>
      </c>
      <c r="BW599" s="114">
        <v>0</v>
      </c>
      <c r="BX599" s="114">
        <v>4046</v>
      </c>
      <c r="BY599" s="114">
        <v>118079.58</v>
      </c>
      <c r="BZ599" s="114">
        <v>10244</v>
      </c>
      <c r="CA599" s="114">
        <v>0</v>
      </c>
      <c r="CB599" s="114">
        <v>23900</v>
      </c>
      <c r="CC599" s="114">
        <v>33889</v>
      </c>
      <c r="CD599" s="114">
        <v>194798</v>
      </c>
      <c r="CE599" s="114">
        <v>22470</v>
      </c>
      <c r="CF599" s="114">
        <v>149080</v>
      </c>
      <c r="CG599" s="114">
        <v>31432</v>
      </c>
      <c r="CH599" s="114">
        <v>0</v>
      </c>
      <c r="CI599" s="114">
        <v>0</v>
      </c>
      <c r="CJ599" s="114">
        <v>0</v>
      </c>
      <c r="CK599" s="114">
        <v>17479</v>
      </c>
      <c r="CL599" s="114">
        <v>0</v>
      </c>
      <c r="CM599" s="114">
        <v>0</v>
      </c>
    </row>
    <row r="600" spans="2:91" ht="25.95" customHeight="1">
      <c r="B600" s="114">
        <v>9</v>
      </c>
      <c r="C600" s="114">
        <v>9</v>
      </c>
      <c r="D600" s="114">
        <v>19243884.66</v>
      </c>
      <c r="E600" s="114">
        <v>1271860.8299999998</v>
      </c>
      <c r="F600" s="114">
        <v>889328.07</v>
      </c>
      <c r="G600" s="114">
        <v>972450.19</v>
      </c>
      <c r="H600" s="114">
        <v>499664.04000000004</v>
      </c>
      <c r="I600" s="114">
        <v>1253491.5099999998</v>
      </c>
      <c r="J600" s="114">
        <v>1056598.42</v>
      </c>
      <c r="K600" s="114">
        <v>4599400.5100000007</v>
      </c>
      <c r="L600" s="114">
        <v>971035.49</v>
      </c>
      <c r="M600" s="114">
        <v>604423.68999999994</v>
      </c>
      <c r="N600" s="114">
        <v>4879091.33</v>
      </c>
      <c r="O600" s="114">
        <v>440369.95</v>
      </c>
      <c r="P600" s="114">
        <v>14326242.919999998</v>
      </c>
      <c r="Q600" s="114">
        <v>2580938.6400000006</v>
      </c>
      <c r="R600" s="114">
        <v>2526867.5599999996</v>
      </c>
      <c r="S600" s="114">
        <v>5567199.2400000002</v>
      </c>
      <c r="T600" s="114">
        <v>916240.96000000008</v>
      </c>
      <c r="U600" s="114">
        <v>1215547.56</v>
      </c>
      <c r="V600" s="114">
        <v>1511874.93</v>
      </c>
      <c r="W600" s="114">
        <v>667498.56999999995</v>
      </c>
      <c r="X600" s="114">
        <v>29409370.500000004</v>
      </c>
      <c r="Y600" s="114">
        <v>830535.1</v>
      </c>
      <c r="Z600" s="114">
        <v>1772178.19</v>
      </c>
      <c r="AA600" s="114">
        <v>895677.85000000021</v>
      </c>
      <c r="AB600" s="114">
        <v>567729.24</v>
      </c>
      <c r="AC600" s="114">
        <v>1107732.3899999999</v>
      </c>
      <c r="AD600" s="114">
        <v>1161138.52</v>
      </c>
      <c r="AE600" s="114">
        <v>4139602.52</v>
      </c>
      <c r="AF600" s="114">
        <v>678099.35</v>
      </c>
      <c r="AG600" s="114">
        <v>1408194.3800000001</v>
      </c>
      <c r="AH600" s="114">
        <v>716580.76000000013</v>
      </c>
      <c r="AI600" s="114">
        <v>1635714.4200000002</v>
      </c>
      <c r="AJ600" s="114">
        <v>770470.79999999993</v>
      </c>
      <c r="AK600" s="114">
        <v>982642.95000000007</v>
      </c>
      <c r="AL600" s="114">
        <v>75320866</v>
      </c>
      <c r="AM600" s="114">
        <v>903759.47</v>
      </c>
      <c r="AN600" s="114">
        <v>2967420.48</v>
      </c>
      <c r="AO600" s="114">
        <v>5936484.5300000003</v>
      </c>
      <c r="AP600" s="114">
        <v>3650006.06</v>
      </c>
      <c r="AQ600" s="114">
        <v>2545286.3499999996</v>
      </c>
      <c r="AR600" s="114">
        <v>803019.58000000007</v>
      </c>
      <c r="AS600" s="114">
        <v>13020356.310000002</v>
      </c>
      <c r="AT600" s="114">
        <v>2193903.66</v>
      </c>
      <c r="AU600" s="114">
        <v>7327502.5200000005</v>
      </c>
      <c r="AV600" s="114">
        <v>3627825.1300000004</v>
      </c>
      <c r="AW600" s="114">
        <v>879551.52999999991</v>
      </c>
      <c r="AX600" s="114">
        <v>475084.10000000003</v>
      </c>
      <c r="AY600" s="114">
        <v>1484978.73</v>
      </c>
      <c r="AZ600" s="114">
        <v>2366594.9599999995</v>
      </c>
      <c r="BA600" s="114">
        <v>1097671.1499999999</v>
      </c>
      <c r="BB600" s="114">
        <v>11657872.720000003</v>
      </c>
      <c r="BC600" s="114">
        <v>888840.39</v>
      </c>
      <c r="BD600" s="114">
        <v>31776638.170000002</v>
      </c>
      <c r="BE600" s="114">
        <v>2687501.98</v>
      </c>
      <c r="BF600" s="114">
        <v>942704.31</v>
      </c>
      <c r="BG600" s="114">
        <v>1423142.07</v>
      </c>
      <c r="BH600" s="114">
        <v>16466559.609999999</v>
      </c>
      <c r="BI600" s="114">
        <v>303391.33</v>
      </c>
      <c r="BJ600" s="114">
        <v>326077.86</v>
      </c>
      <c r="BK600" s="114">
        <v>582800.74</v>
      </c>
      <c r="BL600" s="114">
        <v>997368.54</v>
      </c>
      <c r="BM600" s="114">
        <v>20029073.579999998</v>
      </c>
      <c r="BN600" s="114">
        <v>1589675.26</v>
      </c>
      <c r="BO600" s="114">
        <v>1464234.23</v>
      </c>
      <c r="BP600" s="114">
        <v>2015046.3</v>
      </c>
      <c r="BQ600" s="114">
        <v>1247685.3500000001</v>
      </c>
      <c r="BR600" s="114">
        <v>1178729.1599999999</v>
      </c>
      <c r="BS600" s="114">
        <v>92011948.50999999</v>
      </c>
      <c r="BT600" s="114">
        <v>1563266.73</v>
      </c>
      <c r="BU600" s="114">
        <v>1005993.1200000001</v>
      </c>
      <c r="BV600" s="114">
        <v>11809917.039999999</v>
      </c>
      <c r="BW600" s="114">
        <v>1089821.6599999999</v>
      </c>
      <c r="BX600" s="114">
        <v>973670.19</v>
      </c>
      <c r="BY600" s="114">
        <v>4051591.82</v>
      </c>
      <c r="BZ600" s="114">
        <v>818217.78999999992</v>
      </c>
      <c r="CA600" s="114">
        <v>564947.24</v>
      </c>
      <c r="CB600" s="114">
        <v>1035539.41</v>
      </c>
      <c r="CC600" s="114">
        <v>4487621.3099999996</v>
      </c>
      <c r="CD600" s="114">
        <v>4837715.58</v>
      </c>
      <c r="CE600" s="114">
        <v>1138286.81</v>
      </c>
      <c r="CF600" s="114">
        <v>3344658.0100000002</v>
      </c>
      <c r="CG600" s="114">
        <v>1063459.52</v>
      </c>
      <c r="CH600" s="114">
        <v>482486.41000000003</v>
      </c>
      <c r="CI600" s="114">
        <v>473816.18</v>
      </c>
      <c r="CJ600" s="114">
        <v>779486.95000000007</v>
      </c>
      <c r="CK600" s="114">
        <v>4139758.9899999998</v>
      </c>
      <c r="CL600" s="114">
        <v>566273.9800000001</v>
      </c>
      <c r="CM600" s="114">
        <v>648002.42999999993</v>
      </c>
    </row>
    <row r="601" spans="2:91" ht="25.95" customHeight="1">
      <c r="B601" s="114">
        <v>10</v>
      </c>
      <c r="C601" s="114">
        <v>10</v>
      </c>
      <c r="D601" s="114">
        <v>803740.42</v>
      </c>
      <c r="E601" s="114">
        <v>81480</v>
      </c>
      <c r="F601" s="114">
        <v>404302.80000000005</v>
      </c>
      <c r="G601" s="114">
        <v>136296.6</v>
      </c>
      <c r="H601" s="114">
        <v>29410.05</v>
      </c>
      <c r="I601" s="114">
        <v>122026</v>
      </c>
      <c r="J601" s="114">
        <v>78836.149999999994</v>
      </c>
      <c r="K601" s="114">
        <v>296431.8</v>
      </c>
      <c r="L601" s="114">
        <v>14349.999999999998</v>
      </c>
      <c r="M601" s="114">
        <v>8000</v>
      </c>
      <c r="N601" s="114">
        <v>222123.16</v>
      </c>
      <c r="O601" s="114">
        <v>1000</v>
      </c>
      <c r="P601" s="114">
        <v>225716.77</v>
      </c>
      <c r="Q601" s="114">
        <v>55286</v>
      </c>
      <c r="R601" s="114">
        <v>38350</v>
      </c>
      <c r="S601" s="114">
        <v>61321.5</v>
      </c>
      <c r="T601" s="114">
        <v>43199</v>
      </c>
      <c r="U601" s="114">
        <v>51405</v>
      </c>
      <c r="V601" s="114">
        <v>83831.199999999997</v>
      </c>
      <c r="W601" s="114">
        <v>31000</v>
      </c>
      <c r="X601" s="114">
        <v>1252889.3899999999</v>
      </c>
      <c r="Y601" s="114">
        <v>18120.5</v>
      </c>
      <c r="Z601" s="114">
        <v>250983</v>
      </c>
      <c r="AA601" s="114">
        <v>284876.79999999999</v>
      </c>
      <c r="AB601" s="114">
        <v>5658</v>
      </c>
      <c r="AC601" s="114">
        <v>43869</v>
      </c>
      <c r="AD601" s="114">
        <v>18712</v>
      </c>
      <c r="AE601" s="114">
        <v>294877.64</v>
      </c>
      <c r="AF601" s="114">
        <v>11140</v>
      </c>
      <c r="AG601" s="114">
        <v>7170.9999999999964</v>
      </c>
      <c r="AH601" s="114">
        <v>28233.33</v>
      </c>
      <c r="AI601" s="114">
        <v>182914</v>
      </c>
      <c r="AJ601" s="114">
        <v>38654.639999999999</v>
      </c>
      <c r="AK601" s="114">
        <v>19878</v>
      </c>
      <c r="AL601" s="114">
        <v>383047.64999999997</v>
      </c>
      <c r="AM601" s="114">
        <v>12587</v>
      </c>
      <c r="AN601" s="114">
        <v>12638</v>
      </c>
      <c r="AO601" s="114">
        <v>23767</v>
      </c>
      <c r="AP601" s="114">
        <v>54771.93</v>
      </c>
      <c r="AQ601" s="114">
        <v>24554</v>
      </c>
      <c r="AR601" s="114">
        <v>4976</v>
      </c>
      <c r="AS601" s="114">
        <v>67286.590000000011</v>
      </c>
      <c r="AT601" s="114">
        <v>17929.5</v>
      </c>
      <c r="AU601" s="114">
        <v>32336.370000000017</v>
      </c>
      <c r="AV601" s="114">
        <v>61243.289999999994</v>
      </c>
      <c r="AW601" s="114">
        <v>23338.38</v>
      </c>
      <c r="AX601" s="114">
        <v>100</v>
      </c>
      <c r="AY601" s="114">
        <v>24010</v>
      </c>
      <c r="AZ601" s="114">
        <v>7855</v>
      </c>
      <c r="BA601" s="114">
        <v>12756</v>
      </c>
      <c r="BB601" s="114">
        <v>168423.5</v>
      </c>
      <c r="BC601" s="114">
        <v>8670</v>
      </c>
      <c r="BD601" s="114">
        <v>383597.49</v>
      </c>
      <c r="BE601" s="114">
        <v>66763</v>
      </c>
      <c r="BF601" s="114">
        <v>57690.999999999993</v>
      </c>
      <c r="BG601" s="114">
        <v>22399.350000000006</v>
      </c>
      <c r="BH601" s="114">
        <v>226275.74999999994</v>
      </c>
      <c r="BI601" s="114">
        <v>0</v>
      </c>
      <c r="BJ601" s="114">
        <v>0</v>
      </c>
      <c r="BK601" s="114">
        <v>0</v>
      </c>
      <c r="BL601" s="114">
        <v>23762.12</v>
      </c>
      <c r="BM601" s="114">
        <v>91152.5</v>
      </c>
      <c r="BN601" s="114">
        <v>77370</v>
      </c>
      <c r="BO601" s="114">
        <v>25001</v>
      </c>
      <c r="BP601" s="114">
        <v>26524</v>
      </c>
      <c r="BQ601" s="114">
        <v>34034.700000000012</v>
      </c>
      <c r="BR601" s="114">
        <v>17078</v>
      </c>
      <c r="BS601" s="114">
        <v>1205742.8700000001</v>
      </c>
      <c r="BT601" s="114">
        <v>26830</v>
      </c>
      <c r="BU601" s="114">
        <v>0</v>
      </c>
      <c r="BV601" s="114">
        <v>54135</v>
      </c>
      <c r="BW601" s="114">
        <v>3561</v>
      </c>
      <c r="BX601" s="114">
        <v>17772</v>
      </c>
      <c r="BY601" s="114">
        <v>28241</v>
      </c>
      <c r="BZ601" s="114">
        <v>4106</v>
      </c>
      <c r="CA601" s="114">
        <v>2828</v>
      </c>
      <c r="CB601" s="114">
        <v>8484</v>
      </c>
      <c r="CC601" s="114">
        <v>5100</v>
      </c>
      <c r="CD601" s="114">
        <v>68505.62</v>
      </c>
      <c r="CE601" s="114">
        <v>16439</v>
      </c>
      <c r="CF601" s="114">
        <v>40397</v>
      </c>
      <c r="CG601" s="114">
        <v>0</v>
      </c>
      <c r="CH601" s="114">
        <v>7152</v>
      </c>
      <c r="CI601" s="114">
        <v>17143</v>
      </c>
      <c r="CJ601" s="114">
        <v>587</v>
      </c>
      <c r="CK601" s="114">
        <v>29372.409999999996</v>
      </c>
      <c r="CL601" s="114">
        <v>1142</v>
      </c>
      <c r="CM601" s="114">
        <v>2965.78</v>
      </c>
    </row>
    <row r="602" spans="2:91" ht="25.95" customHeight="1">
      <c r="B602" s="114">
        <v>11</v>
      </c>
      <c r="C602" s="114">
        <v>11</v>
      </c>
      <c r="D602" s="114">
        <v>64054214.969999999</v>
      </c>
      <c r="E602" s="114">
        <v>1060919</v>
      </c>
      <c r="F602" s="114">
        <v>1820414.5</v>
      </c>
      <c r="G602" s="114">
        <v>5340270.25</v>
      </c>
      <c r="H602" s="114">
        <v>685189.5</v>
      </c>
      <c r="I602" s="114">
        <v>1548404.25</v>
      </c>
      <c r="J602" s="114">
        <v>2045848.5</v>
      </c>
      <c r="K602" s="114">
        <v>6173473.2200000007</v>
      </c>
      <c r="L602" s="114">
        <v>1529679.75</v>
      </c>
      <c r="M602" s="114">
        <v>1401373.7</v>
      </c>
      <c r="N602" s="114">
        <v>16312332.199999999</v>
      </c>
      <c r="O602" s="114">
        <v>390593</v>
      </c>
      <c r="P602" s="114">
        <v>28347819.949999999</v>
      </c>
      <c r="Q602" s="114">
        <v>2671433.08</v>
      </c>
      <c r="R602" s="114">
        <v>2421501.37</v>
      </c>
      <c r="S602" s="114">
        <v>7284410</v>
      </c>
      <c r="T602" s="114">
        <v>2633991.5</v>
      </c>
      <c r="U602" s="114">
        <v>5871733.8599999994</v>
      </c>
      <c r="V602" s="114">
        <v>2078211.4</v>
      </c>
      <c r="W602" s="114">
        <v>1368523.5</v>
      </c>
      <c r="X602" s="114">
        <v>81269434.420000002</v>
      </c>
      <c r="Y602" s="114">
        <v>1751117.47</v>
      </c>
      <c r="Z602" s="114">
        <v>7315407</v>
      </c>
      <c r="AA602" s="114">
        <v>4757216</v>
      </c>
      <c r="AB602" s="114">
        <v>985473</v>
      </c>
      <c r="AC602" s="114">
        <v>1685007.5</v>
      </c>
      <c r="AD602" s="114">
        <v>7420623</v>
      </c>
      <c r="AE602" s="114">
        <v>10132591.5</v>
      </c>
      <c r="AF602" s="114">
        <v>1568642.5</v>
      </c>
      <c r="AG602" s="114">
        <v>2043148.8</v>
      </c>
      <c r="AH602" s="114">
        <v>1579071.73</v>
      </c>
      <c r="AI602" s="114">
        <v>8783976.5</v>
      </c>
      <c r="AJ602" s="114">
        <v>1790535</v>
      </c>
      <c r="AK602" s="114">
        <v>1797023</v>
      </c>
      <c r="AL602" s="114">
        <v>95585181.579999998</v>
      </c>
      <c r="AM602" s="114">
        <v>912749</v>
      </c>
      <c r="AN602" s="114">
        <v>1011127.5</v>
      </c>
      <c r="AO602" s="114">
        <v>3066536.72</v>
      </c>
      <c r="AP602" s="114">
        <v>7529074.5</v>
      </c>
      <c r="AQ602" s="114">
        <v>2269807.25</v>
      </c>
      <c r="AR602" s="114">
        <v>505086.5</v>
      </c>
      <c r="AS602" s="114">
        <v>27416120.100000001</v>
      </c>
      <c r="AT602" s="114">
        <v>2226797.5</v>
      </c>
      <c r="AU602" s="114">
        <v>3620958.76</v>
      </c>
      <c r="AV602" s="114">
        <v>2730573.7</v>
      </c>
      <c r="AW602" s="114">
        <v>2304134.75</v>
      </c>
      <c r="AX602" s="114">
        <v>1369188</v>
      </c>
      <c r="AY602" s="114">
        <v>1861887.3</v>
      </c>
      <c r="AZ602" s="114">
        <v>1208312.8999999999</v>
      </c>
      <c r="BA602" s="114">
        <v>1216442.5</v>
      </c>
      <c r="BB602" s="114">
        <v>22112517.640000001</v>
      </c>
      <c r="BC602" s="114">
        <v>1453038</v>
      </c>
      <c r="BD602" s="114">
        <v>110532258.40000001</v>
      </c>
      <c r="BE602" s="114">
        <v>10564598.029999999</v>
      </c>
      <c r="BF602" s="114">
        <v>2209129.75</v>
      </c>
      <c r="BG602" s="114">
        <v>1935411.75</v>
      </c>
      <c r="BH602" s="114">
        <v>69681891.219999999</v>
      </c>
      <c r="BI602" s="114">
        <v>1151970</v>
      </c>
      <c r="BJ602" s="114">
        <v>930165</v>
      </c>
      <c r="BK602" s="114">
        <v>1784512</v>
      </c>
      <c r="BL602" s="114">
        <v>1425978.5</v>
      </c>
      <c r="BM602" s="114">
        <v>38287012.899999999</v>
      </c>
      <c r="BN602" s="114">
        <v>4359775</v>
      </c>
      <c r="BO602" s="114">
        <v>1782198.55</v>
      </c>
      <c r="BP602" s="114">
        <v>4984790</v>
      </c>
      <c r="BQ602" s="114">
        <v>1564407.35</v>
      </c>
      <c r="BR602" s="114">
        <v>2319216.2999999998</v>
      </c>
      <c r="BS602" s="114">
        <v>231454594.81999999</v>
      </c>
      <c r="BT602" s="114">
        <v>2081128.18</v>
      </c>
      <c r="BU602" s="114">
        <v>2089176.72</v>
      </c>
      <c r="BV602" s="114">
        <v>21835126.310000002</v>
      </c>
      <c r="BW602" s="114">
        <v>529249</v>
      </c>
      <c r="BX602" s="114">
        <v>1735434.95</v>
      </c>
      <c r="BY602" s="114">
        <v>15143236.43</v>
      </c>
      <c r="BZ602" s="114">
        <v>904685</v>
      </c>
      <c r="CA602" s="114">
        <v>1602498.42</v>
      </c>
      <c r="CB602" s="114">
        <v>993931</v>
      </c>
      <c r="CC602" s="114">
        <v>2982931.22</v>
      </c>
      <c r="CD602" s="114">
        <v>9245298</v>
      </c>
      <c r="CE602" s="114">
        <v>2915127.6799999997</v>
      </c>
      <c r="CF602" s="114">
        <v>7534795.5</v>
      </c>
      <c r="CG602" s="114">
        <v>1076838.3</v>
      </c>
      <c r="CH602" s="114">
        <v>1281271.5</v>
      </c>
      <c r="CI602" s="114">
        <v>947230.61</v>
      </c>
      <c r="CJ602" s="114">
        <v>995312</v>
      </c>
      <c r="CK602" s="114">
        <v>13427210.199999999</v>
      </c>
      <c r="CL602" s="114">
        <v>838632</v>
      </c>
      <c r="CM602" s="114">
        <v>1048787.3</v>
      </c>
    </row>
    <row r="603" spans="2:91" ht="25.95" customHeight="1">
      <c r="B603" s="114">
        <v>12</v>
      </c>
      <c r="C603" s="114">
        <v>12</v>
      </c>
      <c r="D603" s="114">
        <v>1370457</v>
      </c>
      <c r="E603" s="114">
        <v>19960.099999999999</v>
      </c>
      <c r="F603" s="114">
        <v>264105.70999999996</v>
      </c>
      <c r="G603" s="114">
        <v>210970.78</v>
      </c>
      <c r="H603" s="114">
        <v>9504.81</v>
      </c>
      <c r="I603" s="114">
        <v>4315</v>
      </c>
      <c r="J603" s="114">
        <v>42090.259999999995</v>
      </c>
      <c r="K603" s="114">
        <v>86359.9</v>
      </c>
      <c r="L603" s="114">
        <v>15733.66</v>
      </c>
      <c r="M603" s="114">
        <v>14845.49</v>
      </c>
      <c r="N603" s="114">
        <v>818668.74</v>
      </c>
      <c r="O603" s="114">
        <v>0</v>
      </c>
      <c r="P603" s="114">
        <v>458954.92</v>
      </c>
      <c r="Q603" s="114">
        <v>8554.33</v>
      </c>
      <c r="R603" s="114">
        <v>7603.85</v>
      </c>
      <c r="S603" s="114">
        <v>20289.509999999998</v>
      </c>
      <c r="T603" s="114">
        <v>64746.869999999995</v>
      </c>
      <c r="U603" s="114">
        <v>25496</v>
      </c>
      <c r="V603" s="114">
        <v>0</v>
      </c>
      <c r="W603" s="114">
        <v>130731.12</v>
      </c>
      <c r="X603" s="114">
        <v>4171213.0700000008</v>
      </c>
      <c r="Y603" s="114">
        <v>88144.23000000001</v>
      </c>
      <c r="Z603" s="114">
        <v>535514.02</v>
      </c>
      <c r="AA603" s="114">
        <v>228917.76000000001</v>
      </c>
      <c r="AB603" s="114">
        <v>176109.50000000003</v>
      </c>
      <c r="AC603" s="114">
        <v>179092.99</v>
      </c>
      <c r="AD603" s="114">
        <v>702752.65</v>
      </c>
      <c r="AE603" s="114">
        <v>88766.3</v>
      </c>
      <c r="AF603" s="114">
        <v>3421.73</v>
      </c>
      <c r="AG603" s="114">
        <v>0</v>
      </c>
      <c r="AH603" s="114">
        <v>89511.24</v>
      </c>
      <c r="AI603" s="114">
        <v>52437</v>
      </c>
      <c r="AJ603" s="114">
        <v>12371.3</v>
      </c>
      <c r="AK603" s="114">
        <v>2286</v>
      </c>
      <c r="AL603" s="114">
        <v>917772.74</v>
      </c>
      <c r="AM603" s="114">
        <v>0</v>
      </c>
      <c r="AN603" s="114">
        <v>950.29</v>
      </c>
      <c r="AO603" s="114">
        <v>28502.66</v>
      </c>
      <c r="AP603" s="114">
        <v>44879.17</v>
      </c>
      <c r="AQ603" s="114">
        <v>10451.18</v>
      </c>
      <c r="AR603" s="114">
        <v>1900.58</v>
      </c>
      <c r="AS603" s="114">
        <v>25342.67</v>
      </c>
      <c r="AT603" s="114">
        <v>5700.73</v>
      </c>
      <c r="AU603" s="114">
        <v>0.1</v>
      </c>
      <c r="AV603" s="114">
        <v>14251.33</v>
      </c>
      <c r="AW603" s="114">
        <v>0</v>
      </c>
      <c r="AX603" s="114">
        <v>950.29</v>
      </c>
      <c r="AY603" s="114">
        <v>950.29</v>
      </c>
      <c r="AZ603" s="114">
        <v>3670.01</v>
      </c>
      <c r="BA603" s="114">
        <v>4750.4400000000005</v>
      </c>
      <c r="BB603" s="114">
        <v>280143.23</v>
      </c>
      <c r="BC603" s="114">
        <v>9540.25</v>
      </c>
      <c r="BD603" s="114">
        <v>1339721.0299999998</v>
      </c>
      <c r="BE603" s="114">
        <v>760903.51</v>
      </c>
      <c r="BF603" s="114">
        <v>654153.48</v>
      </c>
      <c r="BG603" s="114">
        <v>88314.959999999992</v>
      </c>
      <c r="BH603" s="114">
        <v>1838888.3200000003</v>
      </c>
      <c r="BI603" s="114">
        <v>14832.02</v>
      </c>
      <c r="BJ603" s="114">
        <v>9622.2000000000007</v>
      </c>
      <c r="BK603" s="114">
        <v>1710.87</v>
      </c>
      <c r="BL603" s="114">
        <v>2200</v>
      </c>
      <c r="BM603" s="114">
        <v>31718.75</v>
      </c>
      <c r="BN603" s="114">
        <v>0</v>
      </c>
      <c r="BO603" s="114">
        <v>4328.13</v>
      </c>
      <c r="BP603" s="114">
        <v>23583.5</v>
      </c>
      <c r="BQ603" s="114">
        <v>11317.720000000001</v>
      </c>
      <c r="BR603" s="114">
        <v>19897.64</v>
      </c>
      <c r="BS603" s="114">
        <v>2260955.0499999998</v>
      </c>
      <c r="BT603" s="114">
        <v>0</v>
      </c>
      <c r="BU603" s="114">
        <v>12356.25</v>
      </c>
      <c r="BV603" s="114">
        <v>212427.21</v>
      </c>
      <c r="BW603" s="114">
        <v>18059.14</v>
      </c>
      <c r="BX603" s="114">
        <v>15285.8</v>
      </c>
      <c r="BY603" s="114">
        <v>31282.400000000001</v>
      </c>
      <c r="BZ603" s="114">
        <v>3113.97</v>
      </c>
      <c r="CA603" s="114">
        <v>6653.37</v>
      </c>
      <c r="CB603" s="114">
        <v>9200</v>
      </c>
      <c r="CC603" s="114">
        <v>0</v>
      </c>
      <c r="CD603" s="114">
        <v>149300.31</v>
      </c>
      <c r="CE603" s="114">
        <v>7689.57</v>
      </c>
      <c r="CF603" s="114">
        <v>0</v>
      </c>
      <c r="CG603" s="114">
        <v>2750.96</v>
      </c>
      <c r="CH603" s="114">
        <v>0</v>
      </c>
      <c r="CI603" s="114">
        <v>81349.929999999993</v>
      </c>
      <c r="CJ603" s="114">
        <v>759</v>
      </c>
      <c r="CK603" s="114">
        <v>51486.89</v>
      </c>
      <c r="CL603" s="114">
        <v>0</v>
      </c>
      <c r="CM603" s="114">
        <v>950.48</v>
      </c>
    </row>
    <row r="604" spans="2:91" ht="25.95" customHeight="1">
      <c r="B604" s="114">
        <v>13</v>
      </c>
      <c r="C604" s="114">
        <v>13</v>
      </c>
      <c r="D604" s="114">
        <v>11471031.41</v>
      </c>
      <c r="E604" s="114">
        <v>2027657.18</v>
      </c>
      <c r="F604" s="114">
        <v>1696000</v>
      </c>
      <c r="G604" s="114">
        <v>2459350.7999999998</v>
      </c>
      <c r="H604" s="114">
        <v>2197321.89</v>
      </c>
      <c r="I604" s="114">
        <v>3915945.79</v>
      </c>
      <c r="J604" s="114">
        <v>4446698.8099999996</v>
      </c>
      <c r="K604" s="114">
        <v>2791041.98</v>
      </c>
      <c r="L604" s="114">
        <v>1704500</v>
      </c>
      <c r="M604" s="114">
        <v>3244186.08</v>
      </c>
      <c r="N604" s="114">
        <v>8629489.7599999998</v>
      </c>
      <c r="O604" s="114">
        <v>2717102.54</v>
      </c>
      <c r="P604" s="114">
        <v>9178051.4800000004</v>
      </c>
      <c r="Q604" s="114">
        <v>3061136.16</v>
      </c>
      <c r="R604" s="114">
        <v>3923079.91</v>
      </c>
      <c r="S604" s="114">
        <v>0</v>
      </c>
      <c r="T604" s="114">
        <v>3162961.02</v>
      </c>
      <c r="U604" s="114">
        <v>3015229.26</v>
      </c>
      <c r="V604" s="114">
        <v>2181561.4500000002</v>
      </c>
      <c r="W604" s="114">
        <v>1184197.98</v>
      </c>
      <c r="X604" s="114">
        <v>16695300</v>
      </c>
      <c r="Y604" s="114">
        <v>1572900</v>
      </c>
      <c r="Z604" s="114">
        <v>4035000</v>
      </c>
      <c r="AA604" s="114">
        <v>3765000</v>
      </c>
      <c r="AB604" s="114">
        <v>802000</v>
      </c>
      <c r="AC604" s="114">
        <v>2787200</v>
      </c>
      <c r="AD604" s="114">
        <v>1429800</v>
      </c>
      <c r="AE604" s="114">
        <v>12162066.890000001</v>
      </c>
      <c r="AF604" s="114">
        <v>1520000</v>
      </c>
      <c r="AG604" s="114">
        <v>1540000</v>
      </c>
      <c r="AH604" s="114">
        <v>3569400</v>
      </c>
      <c r="AI604" s="114">
        <v>1425000</v>
      </c>
      <c r="AJ604" s="114">
        <v>1762400</v>
      </c>
      <c r="AK604" s="114">
        <v>1655400</v>
      </c>
      <c r="AL604" s="114">
        <v>27139290.510000002</v>
      </c>
      <c r="AM604" s="114">
        <v>5410000</v>
      </c>
      <c r="AN604" s="114">
        <v>1530000</v>
      </c>
      <c r="AO604" s="114">
        <v>7923778.4100000001</v>
      </c>
      <c r="AP604" s="114">
        <v>10685734.800000001</v>
      </c>
      <c r="AQ604" s="114">
        <v>3654239.42</v>
      </c>
      <c r="AR604" s="114">
        <v>437703.42</v>
      </c>
      <c r="AS604" s="114">
        <v>9134855.8599999994</v>
      </c>
      <c r="AT604" s="114">
        <v>1858748.45</v>
      </c>
      <c r="AU604" s="114">
        <v>4900162.78</v>
      </c>
      <c r="AV604" s="114">
        <v>4971119.58</v>
      </c>
      <c r="AW604" s="114">
        <v>4152060.51</v>
      </c>
      <c r="AX604" s="114">
        <v>1298441.3899999999</v>
      </c>
      <c r="AY604" s="114">
        <v>2675821.4700000002</v>
      </c>
      <c r="AZ604" s="114">
        <v>2256756.12</v>
      </c>
      <c r="BA604" s="114">
        <v>3024924.88</v>
      </c>
      <c r="BB604" s="114">
        <v>8053377.7599999998</v>
      </c>
      <c r="BC604" s="114">
        <v>2146293.9900000002</v>
      </c>
      <c r="BD604" s="114">
        <v>11600712.15</v>
      </c>
      <c r="BE604" s="114">
        <v>15463611.99</v>
      </c>
      <c r="BF604" s="114">
        <v>3379112.04</v>
      </c>
      <c r="BG604" s="114">
        <v>1563344.81</v>
      </c>
      <c r="BH604" s="114">
        <v>7340000</v>
      </c>
      <c r="BI604" s="114">
        <v>1456406.46</v>
      </c>
      <c r="BJ604" s="114">
        <v>1040703.82</v>
      </c>
      <c r="BK604" s="114">
        <v>500000</v>
      </c>
      <c r="BL604" s="114">
        <v>844168.6</v>
      </c>
      <c r="BM604" s="114">
        <v>8635167.2699999996</v>
      </c>
      <c r="BN604" s="114">
        <v>2831417.11</v>
      </c>
      <c r="BO604" s="114">
        <v>2126565.61</v>
      </c>
      <c r="BP604" s="114">
        <v>10729818.01</v>
      </c>
      <c r="BQ604" s="114">
        <v>3221733.76</v>
      </c>
      <c r="BR604" s="114">
        <v>1343180.63</v>
      </c>
      <c r="BS604" s="114">
        <v>48014786.75</v>
      </c>
      <c r="BT604" s="114">
        <v>3200660.96</v>
      </c>
      <c r="BU604" s="114">
        <v>3352774.29</v>
      </c>
      <c r="BV604" s="114">
        <v>13375380.24</v>
      </c>
      <c r="BW604" s="114">
        <v>92400</v>
      </c>
      <c r="BX604" s="114">
        <v>1737231.77</v>
      </c>
      <c r="BY604" s="114">
        <v>10968890.93</v>
      </c>
      <c r="BZ604" s="114">
        <v>1033132</v>
      </c>
      <c r="CA604" s="114">
        <v>2076454.64</v>
      </c>
      <c r="CB604" s="114">
        <v>1461000</v>
      </c>
      <c r="CC604" s="114">
        <v>0</v>
      </c>
      <c r="CD604" s="114">
        <v>8908650</v>
      </c>
      <c r="CE604" s="114">
        <v>2578776.8199999998</v>
      </c>
      <c r="CF604" s="114">
        <v>8499925.1600000001</v>
      </c>
      <c r="CG604" s="114">
        <v>649036.67000000004</v>
      </c>
      <c r="CH604" s="114">
        <v>886660.42</v>
      </c>
      <c r="CI604" s="114">
        <v>623335.38</v>
      </c>
      <c r="CJ604" s="114">
        <v>787885.12</v>
      </c>
      <c r="CK604" s="114">
        <v>11618527.67</v>
      </c>
      <c r="CL604" s="114">
        <v>1426990.35</v>
      </c>
      <c r="CM604" s="114">
        <v>1437720.26</v>
      </c>
    </row>
    <row r="605" spans="2:91" ht="25.95" customHeight="1">
      <c r="B605" s="114">
        <v>14</v>
      </c>
      <c r="C605" s="114">
        <v>14</v>
      </c>
      <c r="D605" s="114">
        <v>2025864.96</v>
      </c>
      <c r="E605" s="114">
        <v>3189291.79</v>
      </c>
      <c r="F605" s="114">
        <v>3141475.61</v>
      </c>
      <c r="G605" s="114">
        <v>1015663.91</v>
      </c>
      <c r="H605" s="114">
        <v>1715302.33</v>
      </c>
      <c r="I605" s="114">
        <v>5349162.71</v>
      </c>
      <c r="J605" s="114">
        <v>6428216.2999999998</v>
      </c>
      <c r="K605" s="114">
        <v>1720066.5</v>
      </c>
      <c r="L605" s="114">
        <v>1136677.1399999999</v>
      </c>
      <c r="M605" s="114">
        <v>2673591.7400000002</v>
      </c>
      <c r="N605" s="114">
        <v>4106643.5</v>
      </c>
      <c r="O605" s="114">
        <v>1556799.71</v>
      </c>
      <c r="P605" s="114">
        <v>2582394.5699999998</v>
      </c>
      <c r="Q605" s="114">
        <v>2640388</v>
      </c>
      <c r="R605" s="114">
        <v>6321765.9800000004</v>
      </c>
      <c r="S605" s="114">
        <v>5621.68</v>
      </c>
      <c r="T605" s="114">
        <v>2016848</v>
      </c>
      <c r="U605" s="114">
        <v>120834</v>
      </c>
      <c r="V605" s="114">
        <v>6455000</v>
      </c>
      <c r="W605" s="114">
        <v>1523436.6</v>
      </c>
      <c r="X605" s="114">
        <v>14789853</v>
      </c>
      <c r="Y605" s="114">
        <v>2184500</v>
      </c>
      <c r="Z605" s="114">
        <v>2529500</v>
      </c>
      <c r="AA605" s="114">
        <v>2000000</v>
      </c>
      <c r="AB605" s="114">
        <v>2000000</v>
      </c>
      <c r="AC605" s="114">
        <v>2184500</v>
      </c>
      <c r="AD605" s="114">
        <v>2000000</v>
      </c>
      <c r="AE605" s="114">
        <v>4560855.97</v>
      </c>
      <c r="AF605" s="114">
        <v>184500</v>
      </c>
      <c r="AG605" s="114">
        <v>184500</v>
      </c>
      <c r="AH605" s="114">
        <v>0</v>
      </c>
      <c r="AI605" s="114">
        <v>2961411.01</v>
      </c>
      <c r="AJ605" s="114">
        <v>250000</v>
      </c>
      <c r="AK605" s="114">
        <v>0</v>
      </c>
      <c r="AL605" s="114">
        <v>8398742.2599999998</v>
      </c>
      <c r="AM605" s="114">
        <v>4905618.1500000004</v>
      </c>
      <c r="AN605" s="114">
        <v>1869682.01</v>
      </c>
      <c r="AO605" s="114">
        <v>4618847.5199999996</v>
      </c>
      <c r="AP605" s="114">
        <v>3927709.7</v>
      </c>
      <c r="AQ605" s="114">
        <v>2536924.0299999998</v>
      </c>
      <c r="AR605" s="114">
        <v>2842832.77</v>
      </c>
      <c r="AS605" s="114">
        <v>3779993.83</v>
      </c>
      <c r="AT605" s="114">
        <v>2029108.23</v>
      </c>
      <c r="AU605" s="114">
        <v>5481784.3399999999</v>
      </c>
      <c r="AV605" s="114">
        <v>4287051.18</v>
      </c>
      <c r="AW605" s="114">
        <v>2110843.15</v>
      </c>
      <c r="AX605" s="114">
        <v>1236273.81</v>
      </c>
      <c r="AY605" s="114">
        <v>1706953.1</v>
      </c>
      <c r="AZ605" s="114">
        <v>2112134.59</v>
      </c>
      <c r="BA605" s="114">
        <v>1638883.45</v>
      </c>
      <c r="BB605" s="114">
        <v>5369190.2599999998</v>
      </c>
      <c r="BC605" s="114">
        <v>2614726.81</v>
      </c>
      <c r="BD605" s="114">
        <v>4614500</v>
      </c>
      <c r="BE605" s="114">
        <v>6195989.6699999999</v>
      </c>
      <c r="BF605" s="114">
        <v>2000000</v>
      </c>
      <c r="BG605" s="114">
        <v>2755000</v>
      </c>
      <c r="BH605" s="114">
        <v>3135000</v>
      </c>
      <c r="BI605" s="114">
        <v>2984500</v>
      </c>
      <c r="BJ605" s="114">
        <v>4500000</v>
      </c>
      <c r="BK605" s="114">
        <v>2000000</v>
      </c>
      <c r="BL605" s="114">
        <v>2000000</v>
      </c>
      <c r="BM605" s="114">
        <v>3782330</v>
      </c>
      <c r="BN605" s="114">
        <v>4666827.09</v>
      </c>
      <c r="BO605" s="114">
        <v>3545896.78</v>
      </c>
      <c r="BP605" s="114">
        <v>6136589.4000000004</v>
      </c>
      <c r="BQ605" s="114">
        <v>5136805.07</v>
      </c>
      <c r="BR605" s="114">
        <v>1483167.03</v>
      </c>
      <c r="BS605" s="114">
        <v>6529500</v>
      </c>
      <c r="BT605" s="114">
        <v>4033121.75</v>
      </c>
      <c r="BU605" s="114">
        <v>2800548.92</v>
      </c>
      <c r="BV605" s="114">
        <v>5199311.3600000003</v>
      </c>
      <c r="BW605" s="114">
        <v>2078382.32</v>
      </c>
      <c r="BX605" s="114">
        <v>10926360.35</v>
      </c>
      <c r="BY605" s="114">
        <v>8758878.8000000007</v>
      </c>
      <c r="BZ605" s="114">
        <v>1357080.73</v>
      </c>
      <c r="CA605" s="114">
        <v>1825300.78</v>
      </c>
      <c r="CB605" s="114">
        <v>3056716.96</v>
      </c>
      <c r="CC605" s="114">
        <v>2607928.5499999998</v>
      </c>
      <c r="CD605" s="114">
        <v>9023192.4600000009</v>
      </c>
      <c r="CE605" s="114">
        <v>2998431.71</v>
      </c>
      <c r="CF605" s="114">
        <v>10065646.18</v>
      </c>
      <c r="CG605" s="114">
        <v>1494304.45</v>
      </c>
      <c r="CH605" s="114">
        <v>1208642.8700000001</v>
      </c>
      <c r="CI605" s="114">
        <v>2217692.44</v>
      </c>
      <c r="CJ605" s="114">
        <v>1179187.79</v>
      </c>
      <c r="CK605" s="114">
        <v>8922193.2200000007</v>
      </c>
      <c r="CL605" s="114">
        <v>1102660.82</v>
      </c>
      <c r="CM605" s="114">
        <v>0</v>
      </c>
    </row>
    <row r="606" spans="2:91" ht="25.95" customHeight="1">
      <c r="B606" s="114">
        <v>15</v>
      </c>
      <c r="C606" s="114">
        <v>15</v>
      </c>
      <c r="D606" s="114">
        <v>4811586</v>
      </c>
      <c r="E606" s="114">
        <v>14500</v>
      </c>
      <c r="F606" s="114">
        <v>610</v>
      </c>
      <c r="G606" s="114">
        <v>3110</v>
      </c>
      <c r="H606" s="114">
        <v>308503</v>
      </c>
      <c r="I606" s="114">
        <v>192986</v>
      </c>
      <c r="J606" s="114">
        <v>0</v>
      </c>
      <c r="K606" s="114">
        <v>331136.09999999998</v>
      </c>
      <c r="L606" s="114">
        <v>0</v>
      </c>
      <c r="M606" s="114">
        <v>78307</v>
      </c>
      <c r="N606" s="114">
        <v>173750</v>
      </c>
      <c r="O606" s="114">
        <v>0</v>
      </c>
      <c r="P606" s="114">
        <v>1938609.45</v>
      </c>
      <c r="Q606" s="114">
        <v>5020</v>
      </c>
      <c r="R606" s="114">
        <v>46890</v>
      </c>
      <c r="S606" s="114">
        <v>24490</v>
      </c>
      <c r="T606" s="114">
        <v>74850</v>
      </c>
      <c r="U606" s="114">
        <v>82852.5</v>
      </c>
      <c r="V606" s="114">
        <v>87170</v>
      </c>
      <c r="W606" s="114">
        <v>0</v>
      </c>
      <c r="X606" s="114">
        <v>9550490.5</v>
      </c>
      <c r="Y606" s="114">
        <v>129380</v>
      </c>
      <c r="Z606" s="114">
        <v>74400</v>
      </c>
      <c r="AA606" s="114">
        <v>61197</v>
      </c>
      <c r="AB606" s="114">
        <v>0</v>
      </c>
      <c r="AC606" s="114">
        <v>77914</v>
      </c>
      <c r="AD606" s="114">
        <v>58154</v>
      </c>
      <c r="AE606" s="114">
        <v>168033</v>
      </c>
      <c r="AF606" s="114">
        <v>0</v>
      </c>
      <c r="AG606" s="114">
        <v>62120</v>
      </c>
      <c r="AH606" s="114">
        <v>54289.48</v>
      </c>
      <c r="AI606" s="114">
        <v>138125</v>
      </c>
      <c r="AJ606" s="114">
        <v>46115</v>
      </c>
      <c r="AK606" s="114">
        <v>66004</v>
      </c>
      <c r="AL606" s="114">
        <v>15322941.25</v>
      </c>
      <c r="AM606" s="114">
        <v>120185</v>
      </c>
      <c r="AN606" s="114">
        <v>70110</v>
      </c>
      <c r="AO606" s="114">
        <v>18684682</v>
      </c>
      <c r="AP606" s="114">
        <v>214320</v>
      </c>
      <c r="AQ606" s="114">
        <v>91495</v>
      </c>
      <c r="AR606" s="114">
        <v>31200</v>
      </c>
      <c r="AS606" s="114">
        <v>297152</v>
      </c>
      <c r="AT606" s="114">
        <v>0</v>
      </c>
      <c r="AU606" s="114">
        <v>7975</v>
      </c>
      <c r="AV606" s="114">
        <v>87020</v>
      </c>
      <c r="AW606" s="114">
        <v>42020</v>
      </c>
      <c r="AX606" s="114">
        <v>49915</v>
      </c>
      <c r="AY606" s="114">
        <v>0</v>
      </c>
      <c r="AZ606" s="114">
        <v>0</v>
      </c>
      <c r="BA606" s="114">
        <v>400</v>
      </c>
      <c r="BB606" s="114">
        <v>1013548</v>
      </c>
      <c r="BC606" s="114">
        <v>0</v>
      </c>
      <c r="BD606" s="114">
        <v>4975274.5</v>
      </c>
      <c r="BE606" s="114">
        <v>1040477</v>
      </c>
      <c r="BF606" s="114">
        <v>109800</v>
      </c>
      <c r="BG606" s="114">
        <v>137141.5</v>
      </c>
      <c r="BH606" s="114">
        <v>1518052.75</v>
      </c>
      <c r="BI606" s="114">
        <v>73430</v>
      </c>
      <c r="BJ606" s="114">
        <v>104504</v>
      </c>
      <c r="BK606" s="114">
        <v>238354</v>
      </c>
      <c r="BL606" s="114">
        <v>53830</v>
      </c>
      <c r="BM606" s="114">
        <v>5388462.5599999996</v>
      </c>
      <c r="BN606" s="114">
        <v>93275</v>
      </c>
      <c r="BO606" s="114">
        <v>91853.5</v>
      </c>
      <c r="BP606" s="114">
        <v>94159</v>
      </c>
      <c r="BQ606" s="114">
        <v>76430</v>
      </c>
      <c r="BR606" s="114">
        <v>33870</v>
      </c>
      <c r="BS606" s="114">
        <v>4991865.58</v>
      </c>
      <c r="BT606" s="114">
        <v>91340</v>
      </c>
      <c r="BU606" s="114">
        <v>0</v>
      </c>
      <c r="BV606" s="114">
        <v>834795</v>
      </c>
      <c r="BW606" s="114">
        <v>2098550</v>
      </c>
      <c r="BX606" s="114">
        <v>3100</v>
      </c>
      <c r="BY606" s="114">
        <v>567887</v>
      </c>
      <c r="BZ606" s="114">
        <v>3870</v>
      </c>
      <c r="CA606" s="114">
        <v>0</v>
      </c>
      <c r="CB606" s="114">
        <v>0</v>
      </c>
      <c r="CC606" s="114">
        <v>0</v>
      </c>
      <c r="CD606" s="114">
        <v>68675</v>
      </c>
      <c r="CE606" s="114">
        <v>212030</v>
      </c>
      <c r="CF606" s="114">
        <v>252161.41</v>
      </c>
      <c r="CG606" s="114">
        <v>0</v>
      </c>
      <c r="CH606" s="114">
        <v>44740</v>
      </c>
      <c r="CI606" s="114">
        <v>0</v>
      </c>
      <c r="CJ606" s="114">
        <v>0</v>
      </c>
      <c r="CK606" s="114">
        <v>104520</v>
      </c>
      <c r="CL606" s="114">
        <v>0</v>
      </c>
      <c r="CM606" s="114">
        <v>0</v>
      </c>
    </row>
    <row r="607" spans="2:91" ht="25.95" customHeight="1">
      <c r="B607" s="114">
        <v>16</v>
      </c>
      <c r="C607" s="114">
        <v>16</v>
      </c>
      <c r="D607" s="114">
        <v>233735373.55000001</v>
      </c>
      <c r="E607" s="114">
        <v>28731281.010000002</v>
      </c>
      <c r="F607" s="114">
        <v>29632891.73</v>
      </c>
      <c r="G607" s="114">
        <v>34208864.289999999</v>
      </c>
      <c r="H607" s="114">
        <v>26570969.899999999</v>
      </c>
      <c r="I607" s="114">
        <v>36350594.310000002</v>
      </c>
      <c r="J607" s="114">
        <v>48194839.259999998</v>
      </c>
      <c r="K607" s="114">
        <v>48533280.710000001</v>
      </c>
      <c r="L607" s="114">
        <v>31884088.539999999</v>
      </c>
      <c r="M607" s="114">
        <v>31995496.949999999</v>
      </c>
      <c r="N607" s="114">
        <v>66199325.170000002</v>
      </c>
      <c r="O607" s="114">
        <v>11632654.16</v>
      </c>
      <c r="P607" s="114">
        <v>118536933</v>
      </c>
      <c r="Q607" s="114">
        <v>29347886.920000002</v>
      </c>
      <c r="R607" s="114">
        <v>29723265.34</v>
      </c>
      <c r="S607" s="114">
        <v>50146554.159999996</v>
      </c>
      <c r="T607" s="114">
        <v>30026821.27</v>
      </c>
      <c r="U607" s="114">
        <v>28007476.199999999</v>
      </c>
      <c r="V607" s="114">
        <v>29173365.399999999</v>
      </c>
      <c r="W607" s="114">
        <v>18757636.359999999</v>
      </c>
      <c r="X607" s="114">
        <v>272873580.69999999</v>
      </c>
      <c r="Y607" s="114">
        <v>21351129.710000001</v>
      </c>
      <c r="Z607" s="114">
        <v>32114532.43</v>
      </c>
      <c r="AA607" s="114">
        <v>26504509.140000001</v>
      </c>
      <c r="AB607" s="114">
        <v>19184206.77</v>
      </c>
      <c r="AC607" s="114">
        <v>22869168.989999998</v>
      </c>
      <c r="AD607" s="114">
        <v>26339674.079999998</v>
      </c>
      <c r="AE607" s="114">
        <v>74266497.670000002</v>
      </c>
      <c r="AF607" s="114">
        <v>27378631.050000001</v>
      </c>
      <c r="AG607" s="114">
        <v>23135636.449999999</v>
      </c>
      <c r="AH607" s="114">
        <v>26809523.32</v>
      </c>
      <c r="AI607" s="114">
        <v>47373274.240000002</v>
      </c>
      <c r="AJ607" s="114">
        <v>24537745.699999999</v>
      </c>
      <c r="AK607" s="114">
        <v>18787138.489999998</v>
      </c>
      <c r="AL607" s="114">
        <v>429347858.64999998</v>
      </c>
      <c r="AM607" s="114">
        <v>29870635.100000001</v>
      </c>
      <c r="AN607" s="114">
        <v>24935873.140000001</v>
      </c>
      <c r="AO607" s="114">
        <v>50494984.350000001</v>
      </c>
      <c r="AP607" s="114">
        <v>47993896.850000001</v>
      </c>
      <c r="AQ607" s="114">
        <v>30664907.079999998</v>
      </c>
      <c r="AR607" s="114">
        <v>15930179.52</v>
      </c>
      <c r="AS607" s="114">
        <v>89515030.219999999</v>
      </c>
      <c r="AT607" s="114">
        <v>28524498.559999999</v>
      </c>
      <c r="AU607" s="114">
        <v>41508741.740000002</v>
      </c>
      <c r="AV607" s="114">
        <v>55261607.850000001</v>
      </c>
      <c r="AW607" s="114">
        <v>29189867.129999999</v>
      </c>
      <c r="AX607" s="114">
        <v>20645230.550000001</v>
      </c>
      <c r="AY607" s="114">
        <v>35879754.939999998</v>
      </c>
      <c r="AZ607" s="114">
        <v>27663325.399999999</v>
      </c>
      <c r="BA607" s="114">
        <v>23696524.73</v>
      </c>
      <c r="BB607" s="114">
        <v>124534849.44</v>
      </c>
      <c r="BC607" s="114">
        <v>23342135.399999999</v>
      </c>
      <c r="BD607" s="114">
        <v>216928801.44</v>
      </c>
      <c r="BE607" s="114">
        <v>67347165.819999993</v>
      </c>
      <c r="BF607" s="114">
        <v>27104930.16</v>
      </c>
      <c r="BG607" s="114">
        <v>26276181.120000001</v>
      </c>
      <c r="BH607" s="114">
        <v>129613332.84999999</v>
      </c>
      <c r="BI607" s="114">
        <v>21122223.550000001</v>
      </c>
      <c r="BJ607" s="114">
        <v>12981100.630000001</v>
      </c>
      <c r="BK607" s="114">
        <v>16170161.800000001</v>
      </c>
      <c r="BL607" s="114">
        <v>14451264.189999999</v>
      </c>
      <c r="BM607" s="114">
        <v>186848244.84</v>
      </c>
      <c r="BN607" s="114">
        <v>45190646.899999999</v>
      </c>
      <c r="BO607" s="114">
        <v>35401004.210000001</v>
      </c>
      <c r="BP607" s="114">
        <v>49924534.799999997</v>
      </c>
      <c r="BQ607" s="114">
        <v>34061293.530000001</v>
      </c>
      <c r="BR607" s="114">
        <v>23631333.91</v>
      </c>
      <c r="BS607" s="114">
        <v>652217699.14999998</v>
      </c>
      <c r="BT607" s="114">
        <v>37308422.710000001</v>
      </c>
      <c r="BU607" s="114">
        <v>37871908.32</v>
      </c>
      <c r="BV607" s="114">
        <v>120983627.09999999</v>
      </c>
      <c r="BW607" s="114">
        <v>9967738.3900000006</v>
      </c>
      <c r="BX607" s="114">
        <v>33182189.140000001</v>
      </c>
      <c r="BY607" s="114">
        <v>70342237.510000005</v>
      </c>
      <c r="BZ607" s="114">
        <v>22898927.66</v>
      </c>
      <c r="CA607" s="114">
        <v>23816457.59</v>
      </c>
      <c r="CB607" s="114">
        <v>31947269.149999999</v>
      </c>
      <c r="CC607" s="114">
        <v>36214326.439999998</v>
      </c>
      <c r="CD607" s="114">
        <v>68839871.140000001</v>
      </c>
      <c r="CE607" s="114">
        <v>38513545.700000003</v>
      </c>
      <c r="CF607" s="114">
        <v>54382654.859999999</v>
      </c>
      <c r="CG607" s="114">
        <v>18953846.120000001</v>
      </c>
      <c r="CH607" s="114">
        <v>22013765.120000001</v>
      </c>
      <c r="CI607" s="114">
        <v>18597817.170000002</v>
      </c>
      <c r="CJ607" s="114">
        <v>22821912.899999999</v>
      </c>
      <c r="CK607" s="114">
        <v>63561507.799999997</v>
      </c>
      <c r="CL607" s="114">
        <v>15115934.359999999</v>
      </c>
      <c r="CM607" s="114">
        <v>12947897.949999999</v>
      </c>
    </row>
    <row r="608" spans="2:91" ht="25.95" customHeight="1">
      <c r="B608" s="114">
        <v>17</v>
      </c>
      <c r="C608" s="114">
        <v>17</v>
      </c>
      <c r="D608" s="114">
        <v>29149033.109999999</v>
      </c>
      <c r="E608" s="114">
        <v>1133034.4099999999</v>
      </c>
      <c r="F608" s="114">
        <v>1270395.68</v>
      </c>
      <c r="G608" s="114">
        <v>1594117.79</v>
      </c>
      <c r="H608" s="114">
        <v>1159864.5299999998</v>
      </c>
      <c r="I608" s="114">
        <v>1580864.53</v>
      </c>
      <c r="J608" s="114">
        <v>2092505.6900000002</v>
      </c>
      <c r="K608" s="114">
        <v>2094301.61</v>
      </c>
      <c r="L608" s="114">
        <v>1322610.1100000001</v>
      </c>
      <c r="M608" s="114">
        <v>1403760.15</v>
      </c>
      <c r="N608" s="114">
        <v>4748135.26</v>
      </c>
      <c r="O608" s="114">
        <v>508208.69</v>
      </c>
      <c r="P608" s="114">
        <v>122930879.8</v>
      </c>
      <c r="Q608" s="114">
        <v>1213031.94</v>
      </c>
      <c r="R608" s="114">
        <v>1189818.6399999999</v>
      </c>
      <c r="S608" s="114">
        <v>2185311.61</v>
      </c>
      <c r="T608" s="114">
        <v>1290291.21</v>
      </c>
      <c r="U608" s="114">
        <v>1163987.82</v>
      </c>
      <c r="V608" s="114">
        <v>1112502.8700000001</v>
      </c>
      <c r="W608" s="114">
        <v>705439.97</v>
      </c>
      <c r="X608" s="114">
        <v>77611883.310000002</v>
      </c>
      <c r="Y608" s="114">
        <v>887987.16999999993</v>
      </c>
      <c r="Z608" s="114">
        <v>1335940.28</v>
      </c>
      <c r="AA608" s="114">
        <v>1152066.71</v>
      </c>
      <c r="AB608" s="114">
        <v>744786.96</v>
      </c>
      <c r="AC608" s="114">
        <v>757324.85</v>
      </c>
      <c r="AD608" s="114">
        <v>1216620.04</v>
      </c>
      <c r="AE608" s="114">
        <v>2801028.71</v>
      </c>
      <c r="AF608" s="114">
        <v>1028087.64</v>
      </c>
      <c r="AG608" s="114">
        <v>946098.1</v>
      </c>
      <c r="AH608" s="114">
        <v>1183711.77</v>
      </c>
      <c r="AI608" s="114">
        <v>2006609.0799999998</v>
      </c>
      <c r="AJ608" s="114">
        <v>942027.83</v>
      </c>
      <c r="AK608" s="114">
        <v>684072.5</v>
      </c>
      <c r="AL608" s="114">
        <v>169769756.95000002</v>
      </c>
      <c r="AM608" s="114">
        <v>1376309.58</v>
      </c>
      <c r="AN608" s="114">
        <v>1110282.68</v>
      </c>
      <c r="AO608" s="114">
        <v>2003172.1300000001</v>
      </c>
      <c r="AP608" s="114">
        <v>2019086.58</v>
      </c>
      <c r="AQ608" s="114">
        <v>1313450.6199999999</v>
      </c>
      <c r="AR608" s="114">
        <v>686082.38</v>
      </c>
      <c r="AS608" s="114">
        <v>26654028.760000002</v>
      </c>
      <c r="AT608" s="114">
        <v>1153845.71</v>
      </c>
      <c r="AU608" s="114">
        <v>1755762.93</v>
      </c>
      <c r="AV608" s="114">
        <v>2438400.5300000003</v>
      </c>
      <c r="AW608" s="114">
        <v>1118517.8399999999</v>
      </c>
      <c r="AX608" s="114">
        <v>808104.12</v>
      </c>
      <c r="AY608" s="114">
        <v>1792801.72</v>
      </c>
      <c r="AZ608" s="114">
        <v>1156651.72</v>
      </c>
      <c r="BA608" s="114">
        <v>1068367.81</v>
      </c>
      <c r="BB608" s="114">
        <v>25108149.999999996</v>
      </c>
      <c r="BC608" s="114">
        <v>1112099.05</v>
      </c>
      <c r="BD608" s="114">
        <v>65161205.180000007</v>
      </c>
      <c r="BE608" s="114">
        <v>2969130.16</v>
      </c>
      <c r="BF608" s="114">
        <v>1058019.46</v>
      </c>
      <c r="BG608" s="114">
        <v>1118098.1599999999</v>
      </c>
      <c r="BH608" s="114">
        <v>61660118.630000003</v>
      </c>
      <c r="BI608" s="114">
        <v>889832.6</v>
      </c>
      <c r="BJ608" s="114">
        <v>542179.46000000008</v>
      </c>
      <c r="BK608" s="114">
        <v>733586.51</v>
      </c>
      <c r="BL608" s="114">
        <v>620181</v>
      </c>
      <c r="BM608" s="114">
        <v>32378559.330000002</v>
      </c>
      <c r="BN608" s="114">
        <v>2002681.9100000001</v>
      </c>
      <c r="BO608" s="114">
        <v>1507798.55</v>
      </c>
      <c r="BP608" s="114">
        <v>2268294.4500000002</v>
      </c>
      <c r="BQ608" s="114">
        <v>1416166.6300000001</v>
      </c>
      <c r="BR608" s="114">
        <v>1059355.81</v>
      </c>
      <c r="BS608" s="114">
        <v>112319979.52</v>
      </c>
      <c r="BT608" s="114">
        <v>1675876.32</v>
      </c>
      <c r="BU608" s="114">
        <v>1734398.9200000002</v>
      </c>
      <c r="BV608" s="114">
        <v>23011864.039999999</v>
      </c>
      <c r="BW608" s="114">
        <v>613453.69000000006</v>
      </c>
      <c r="BX608" s="114">
        <v>1431973.57</v>
      </c>
      <c r="BY608" s="114">
        <v>3083877.01</v>
      </c>
      <c r="BZ608" s="114">
        <v>1039862.2300000001</v>
      </c>
      <c r="CA608" s="114">
        <v>1051974.58</v>
      </c>
      <c r="CB608" s="114">
        <v>4279646.3499999996</v>
      </c>
      <c r="CC608" s="114">
        <v>1702281.41</v>
      </c>
      <c r="CD608" s="114">
        <v>2958143.4099999997</v>
      </c>
      <c r="CE608" s="114">
        <v>1662647.13</v>
      </c>
      <c r="CF608" s="114">
        <v>2301572.9900000002</v>
      </c>
      <c r="CG608" s="114">
        <v>773039.07</v>
      </c>
      <c r="CH608" s="114">
        <v>837938.63</v>
      </c>
      <c r="CI608" s="114">
        <v>801892.67</v>
      </c>
      <c r="CJ608" s="114">
        <v>944894.89</v>
      </c>
      <c r="CK608" s="114">
        <v>2935890.85</v>
      </c>
      <c r="CL608" s="114">
        <v>637818.6100000001</v>
      </c>
      <c r="CM608" s="114">
        <v>551608.07000000007</v>
      </c>
    </row>
    <row r="609" spans="2:91" ht="25.95" customHeight="1">
      <c r="B609" s="114">
        <v>18</v>
      </c>
      <c r="C609" s="114">
        <v>18</v>
      </c>
      <c r="D609" s="114">
        <v>383124412.19000006</v>
      </c>
      <c r="E609" s="114">
        <v>0</v>
      </c>
      <c r="F609" s="114">
        <v>0</v>
      </c>
      <c r="G609" s="114">
        <v>0</v>
      </c>
      <c r="H609" s="114">
        <v>0</v>
      </c>
      <c r="I609" s="114">
        <v>0</v>
      </c>
      <c r="J609" s="114">
        <v>0</v>
      </c>
      <c r="K609" s="114">
        <v>0</v>
      </c>
      <c r="L609" s="114">
        <v>0</v>
      </c>
      <c r="M609" s="114">
        <v>0</v>
      </c>
      <c r="N609" s="114">
        <v>0</v>
      </c>
      <c r="O609" s="114">
        <v>0</v>
      </c>
      <c r="P609" s="114">
        <v>0</v>
      </c>
      <c r="Q609" s="114">
        <v>0</v>
      </c>
      <c r="R609" s="114">
        <v>0</v>
      </c>
      <c r="S609" s="114">
        <v>0</v>
      </c>
      <c r="T609" s="114">
        <v>0</v>
      </c>
      <c r="U609" s="114">
        <v>0</v>
      </c>
      <c r="V609" s="114">
        <v>0</v>
      </c>
      <c r="W609" s="114">
        <v>0</v>
      </c>
      <c r="X609" s="114">
        <v>0</v>
      </c>
      <c r="Y609" s="114">
        <v>0</v>
      </c>
      <c r="Z609" s="114">
        <v>0</v>
      </c>
      <c r="AA609" s="114">
        <v>0</v>
      </c>
      <c r="AB609" s="114">
        <v>0</v>
      </c>
      <c r="AC609" s="114">
        <v>0</v>
      </c>
      <c r="AD609" s="114">
        <v>0</v>
      </c>
      <c r="AE609" s="114">
        <v>0</v>
      </c>
      <c r="AF609" s="114">
        <v>0</v>
      </c>
      <c r="AG609" s="114">
        <v>0</v>
      </c>
      <c r="AH609" s="114">
        <v>0</v>
      </c>
      <c r="AI609" s="114">
        <v>0</v>
      </c>
      <c r="AJ609" s="114">
        <v>0</v>
      </c>
      <c r="AK609" s="114">
        <v>0</v>
      </c>
      <c r="AL609" s="114">
        <v>36416278.799999997</v>
      </c>
      <c r="AM609" s="114">
        <v>0</v>
      </c>
      <c r="AN609" s="114">
        <v>0</v>
      </c>
      <c r="AO609" s="114">
        <v>0</v>
      </c>
      <c r="AP609" s="114">
        <v>0</v>
      </c>
      <c r="AQ609" s="114">
        <v>0</v>
      </c>
      <c r="AR609" s="114">
        <v>0</v>
      </c>
      <c r="AS609" s="114">
        <v>3339670</v>
      </c>
      <c r="AT609" s="114">
        <v>0</v>
      </c>
      <c r="AU609" s="114">
        <v>0</v>
      </c>
      <c r="AV609" s="114">
        <v>0</v>
      </c>
      <c r="AW609" s="114">
        <v>0</v>
      </c>
      <c r="AX609" s="114">
        <v>0</v>
      </c>
      <c r="AY609" s="114">
        <v>0</v>
      </c>
      <c r="AZ609" s="114">
        <v>0</v>
      </c>
      <c r="BA609" s="114">
        <v>0</v>
      </c>
      <c r="BB609" s="114">
        <v>0</v>
      </c>
      <c r="BC609" s="114">
        <v>0</v>
      </c>
      <c r="BD609" s="114">
        <v>0</v>
      </c>
      <c r="BE609" s="114">
        <v>0</v>
      </c>
      <c r="BF609" s="114">
        <v>0</v>
      </c>
      <c r="BG609" s="114">
        <v>0</v>
      </c>
      <c r="BH609" s="114">
        <v>0</v>
      </c>
      <c r="BI609" s="114">
        <v>0</v>
      </c>
      <c r="BJ609" s="114">
        <v>0</v>
      </c>
      <c r="BK609" s="114">
        <v>0</v>
      </c>
      <c r="BL609" s="114">
        <v>0</v>
      </c>
      <c r="BM609" s="114">
        <v>265934028.28</v>
      </c>
      <c r="BN609" s="114">
        <v>0</v>
      </c>
      <c r="BO609" s="114">
        <v>0</v>
      </c>
      <c r="BP609" s="114">
        <v>0</v>
      </c>
      <c r="BQ609" s="114">
        <v>0</v>
      </c>
      <c r="BR609" s="114">
        <v>0</v>
      </c>
      <c r="BS609" s="114">
        <v>10677533</v>
      </c>
      <c r="BT609" s="114">
        <v>0</v>
      </c>
      <c r="BU609" s="114">
        <v>0</v>
      </c>
      <c r="BV609" s="114">
        <v>0</v>
      </c>
      <c r="BW609" s="114">
        <v>0</v>
      </c>
      <c r="BX609" s="114">
        <v>0</v>
      </c>
      <c r="BY609" s="114">
        <v>0</v>
      </c>
      <c r="BZ609" s="114">
        <v>0</v>
      </c>
      <c r="CA609" s="114">
        <v>0</v>
      </c>
      <c r="CB609" s="114">
        <v>0</v>
      </c>
      <c r="CC609" s="114">
        <v>0</v>
      </c>
      <c r="CD609" s="114">
        <v>0</v>
      </c>
      <c r="CE609" s="114">
        <v>0</v>
      </c>
      <c r="CF609" s="114">
        <v>0</v>
      </c>
      <c r="CG609" s="114">
        <v>0</v>
      </c>
      <c r="CH609" s="114">
        <v>0</v>
      </c>
      <c r="CI609" s="114">
        <v>0</v>
      </c>
      <c r="CJ609" s="114">
        <v>0</v>
      </c>
      <c r="CK609" s="114">
        <v>0</v>
      </c>
      <c r="CL609" s="114">
        <v>0</v>
      </c>
      <c r="CM609" s="114">
        <v>0</v>
      </c>
    </row>
    <row r="610" spans="2:91" ht="25.95" customHeight="1">
      <c r="B610" s="114">
        <v>19</v>
      </c>
      <c r="C610" s="114">
        <v>19</v>
      </c>
      <c r="D610" s="114">
        <v>41098602.850000001</v>
      </c>
      <c r="E610" s="114">
        <v>8797185.3499999996</v>
      </c>
      <c r="F610" s="114">
        <v>3976295.27</v>
      </c>
      <c r="G610" s="114">
        <v>6307995.9900000002</v>
      </c>
      <c r="H610" s="114">
        <v>3039714.1</v>
      </c>
      <c r="I610" s="114">
        <v>9274003.6899999995</v>
      </c>
      <c r="J610" s="114">
        <v>8594693.3900000006</v>
      </c>
      <c r="K610" s="114">
        <v>17018166.189999998</v>
      </c>
      <c r="L610" s="114">
        <v>7644185.1099999994</v>
      </c>
      <c r="M610" s="114">
        <v>4847087.4800000004</v>
      </c>
      <c r="N610" s="114">
        <v>86212517.539999992</v>
      </c>
      <c r="O610" s="114">
        <v>6530898.3499999996</v>
      </c>
      <c r="P610" s="114">
        <v>53645379.629999995</v>
      </c>
      <c r="Q610" s="114">
        <v>8232259.8700000001</v>
      </c>
      <c r="R610" s="114">
        <v>13041729.309999999</v>
      </c>
      <c r="S610" s="114">
        <v>20450252.059999999</v>
      </c>
      <c r="T610" s="114">
        <v>4406625.54</v>
      </c>
      <c r="U610" s="114">
        <v>10474983.789999999</v>
      </c>
      <c r="V610" s="114">
        <v>4954722.37</v>
      </c>
      <c r="W610" s="114">
        <v>4441784.8499999996</v>
      </c>
      <c r="X610" s="114">
        <v>60410723.580000013</v>
      </c>
      <c r="Y610" s="114">
        <v>6464313.6299999999</v>
      </c>
      <c r="Z610" s="114">
        <v>13097496.789999999</v>
      </c>
      <c r="AA610" s="114">
        <v>11938049.789999999</v>
      </c>
      <c r="AB610" s="114">
        <v>8087888.7700000005</v>
      </c>
      <c r="AC610" s="114">
        <v>7803099.0099999998</v>
      </c>
      <c r="AD610" s="114">
        <v>6926982.2699999996</v>
      </c>
      <c r="AE610" s="114">
        <v>30225426.029999997</v>
      </c>
      <c r="AF610" s="114">
        <v>6416720.6299999999</v>
      </c>
      <c r="AG610" s="114">
        <v>4263492.13</v>
      </c>
      <c r="AH610" s="114">
        <v>7237659.9100000001</v>
      </c>
      <c r="AI610" s="114">
        <v>25810843.560000002</v>
      </c>
      <c r="AJ610" s="114">
        <v>6695836.9700000007</v>
      </c>
      <c r="AK610" s="114">
        <v>17473168.310000002</v>
      </c>
      <c r="AL610" s="114">
        <v>50121004.090000004</v>
      </c>
      <c r="AM610" s="114">
        <v>5583989.0300000003</v>
      </c>
      <c r="AN610" s="114">
        <v>2294809.77</v>
      </c>
      <c r="AO610" s="114">
        <v>14895743.98</v>
      </c>
      <c r="AP610" s="114">
        <v>9634160.7700000014</v>
      </c>
      <c r="AQ610" s="114">
        <v>7361642.2699999996</v>
      </c>
      <c r="AR610" s="114">
        <v>5124367.12</v>
      </c>
      <c r="AS610" s="114">
        <v>12251850.01</v>
      </c>
      <c r="AT610" s="114">
        <v>2988247.93</v>
      </c>
      <c r="AU610" s="114">
        <v>9737425.6300000008</v>
      </c>
      <c r="AV610" s="114">
        <v>7613444.2400000002</v>
      </c>
      <c r="AW610" s="114">
        <v>13002534.340000002</v>
      </c>
      <c r="AX610" s="114">
        <v>5195114.32</v>
      </c>
      <c r="AY610" s="114">
        <v>7531845.6899999995</v>
      </c>
      <c r="AZ610" s="114">
        <v>6135769.0699999994</v>
      </c>
      <c r="BA610" s="114">
        <v>5881947.370000001</v>
      </c>
      <c r="BB610" s="114">
        <v>22881459.82</v>
      </c>
      <c r="BC610" s="114">
        <v>7404178.1100000003</v>
      </c>
      <c r="BD610" s="114">
        <v>38763236.43</v>
      </c>
      <c r="BE610" s="114">
        <v>100244196.95</v>
      </c>
      <c r="BF610" s="114">
        <v>7349751.5800000001</v>
      </c>
      <c r="BG610" s="114">
        <v>15383705.280000001</v>
      </c>
      <c r="BH610" s="114">
        <v>42092756.829999998</v>
      </c>
      <c r="BI610" s="114">
        <v>8398123.5</v>
      </c>
      <c r="BJ610" s="114">
        <v>9478091.5</v>
      </c>
      <c r="BK610" s="114">
        <v>8471069.6799999997</v>
      </c>
      <c r="BL610" s="114">
        <v>4894766.53</v>
      </c>
      <c r="BM610" s="114">
        <v>19541602.32</v>
      </c>
      <c r="BN610" s="114">
        <v>9484659.2899999991</v>
      </c>
      <c r="BO610" s="114">
        <v>6574772.96</v>
      </c>
      <c r="BP610" s="114">
        <v>8997475.2100000009</v>
      </c>
      <c r="BQ610" s="114">
        <v>7246298.5300000003</v>
      </c>
      <c r="BR610" s="114">
        <v>4516191.6400000006</v>
      </c>
      <c r="BS610" s="114">
        <v>160513448.25999999</v>
      </c>
      <c r="BT610" s="114">
        <v>14243609.98</v>
      </c>
      <c r="BU610" s="114">
        <v>11215346.73</v>
      </c>
      <c r="BV610" s="114">
        <v>19787702</v>
      </c>
      <c r="BW610" s="114">
        <v>4449768.8499999996</v>
      </c>
      <c r="BX610" s="114">
        <v>7487040.0599999996</v>
      </c>
      <c r="BY610" s="114">
        <v>21347928.82</v>
      </c>
      <c r="BZ610" s="114">
        <v>5619929.7599999998</v>
      </c>
      <c r="CA610" s="114">
        <v>5498086.2400000002</v>
      </c>
      <c r="CB610" s="114">
        <v>13531502.52</v>
      </c>
      <c r="CC610" s="114">
        <v>18900609.899999999</v>
      </c>
      <c r="CD610" s="114">
        <v>10841495.66</v>
      </c>
      <c r="CE610" s="114">
        <v>7871966.46</v>
      </c>
      <c r="CF610" s="114">
        <v>15316765.079999998</v>
      </c>
      <c r="CG610" s="114">
        <v>7825636.71</v>
      </c>
      <c r="CH610" s="114">
        <v>5342463.5599999996</v>
      </c>
      <c r="CI610" s="114">
        <v>3962355.9400000004</v>
      </c>
      <c r="CJ610" s="114">
        <v>3943021.11</v>
      </c>
      <c r="CK610" s="114">
        <v>13660096.23</v>
      </c>
      <c r="CL610" s="114">
        <v>6177029.8100000005</v>
      </c>
      <c r="CM610" s="114">
        <v>2730027.51</v>
      </c>
    </row>
    <row r="612" spans="2:91" ht="25.95" customHeight="1">
      <c r="B612" s="114">
        <v>20</v>
      </c>
      <c r="C612" s="114" t="s">
        <v>696</v>
      </c>
      <c r="D612" s="114">
        <v>233743537.55999997</v>
      </c>
      <c r="E612" s="114">
        <v>28731281.009999998</v>
      </c>
      <c r="F612" s="114">
        <v>29695920.219999999</v>
      </c>
      <c r="G612" s="114">
        <v>34352843.170000002</v>
      </c>
      <c r="H612" s="114">
        <v>26572611.050000001</v>
      </c>
      <c r="I612" s="114">
        <v>36497015.550000004</v>
      </c>
      <c r="J612" s="114">
        <v>48205443.600000009</v>
      </c>
      <c r="K612" s="114">
        <v>48533280.710000008</v>
      </c>
      <c r="L612" s="114">
        <v>31937094.400000002</v>
      </c>
      <c r="M612" s="114">
        <v>31995496.949999999</v>
      </c>
      <c r="N612" s="114">
        <v>66668284.730000004</v>
      </c>
      <c r="O612" s="114">
        <v>11632654.16</v>
      </c>
      <c r="P612" s="114">
        <v>118900789.28000002</v>
      </c>
      <c r="Q612" s="114">
        <v>29362449.100000001</v>
      </c>
      <c r="R612" s="114">
        <v>29730005.02</v>
      </c>
      <c r="S612" s="114">
        <v>50159245.759999998</v>
      </c>
      <c r="T612" s="114">
        <v>30043292.900000002</v>
      </c>
      <c r="U612" s="114">
        <v>28032817.200000003</v>
      </c>
      <c r="V612" s="114">
        <v>29179526.199999996</v>
      </c>
      <c r="W612" s="114">
        <v>18757636.359999999</v>
      </c>
      <c r="X612" s="114">
        <v>276657942.75</v>
      </c>
      <c r="Y612" s="114">
        <v>21446738.300000001</v>
      </c>
      <c r="Z612" s="114">
        <v>32184819.629999999</v>
      </c>
      <c r="AA612" s="114">
        <v>26769487.59</v>
      </c>
      <c r="AB612" s="114">
        <v>19203593.59</v>
      </c>
      <c r="AC612" s="114">
        <v>23052544.810000002</v>
      </c>
      <c r="AD612" s="114">
        <v>26420962.289999999</v>
      </c>
      <c r="AE612" s="114">
        <v>75478429.969999999</v>
      </c>
      <c r="AF612" s="114">
        <v>27586983.640000001</v>
      </c>
      <c r="AG612" s="114">
        <v>23576766.449999999</v>
      </c>
      <c r="AH612" s="114">
        <v>26831989.870000001</v>
      </c>
      <c r="AI612" s="114">
        <v>47663156.700000003</v>
      </c>
      <c r="AJ612" s="114">
        <v>24866917.079999998</v>
      </c>
      <c r="AK612" s="114">
        <v>19315168.309999995</v>
      </c>
      <c r="AL612" s="114">
        <v>438493247.03000003</v>
      </c>
      <c r="AM612" s="114">
        <v>29925431.390000004</v>
      </c>
      <c r="AN612" s="114">
        <v>24972766.849999994</v>
      </c>
      <c r="AO612" s="114">
        <v>50551892.609999999</v>
      </c>
      <c r="AP612" s="114">
        <v>48129894.609999999</v>
      </c>
      <c r="AQ612" s="114">
        <v>31109521.510000002</v>
      </c>
      <c r="AR612" s="114">
        <v>15930179.52</v>
      </c>
      <c r="AS612" s="114">
        <v>89583768.340000018</v>
      </c>
      <c r="AT612" s="114">
        <v>28568541.990000002</v>
      </c>
      <c r="AU612" s="114">
        <v>41471065.719999999</v>
      </c>
      <c r="AV612" s="114">
        <v>55875259.969999999</v>
      </c>
      <c r="AW612" s="114">
        <v>29206442.009999998</v>
      </c>
      <c r="AX612" s="114">
        <v>20645230.549999997</v>
      </c>
      <c r="AY612" s="114">
        <v>36100431.640000001</v>
      </c>
      <c r="AZ612" s="114">
        <v>27694292.710000005</v>
      </c>
      <c r="BA612" s="114">
        <v>23696524.73</v>
      </c>
      <c r="BB612" s="114">
        <v>126007827.13000001</v>
      </c>
      <c r="BC612" s="114">
        <v>23641028.390000001</v>
      </c>
      <c r="BD612" s="114">
        <v>217789061.20999998</v>
      </c>
      <c r="BE612" s="114">
        <v>67463491.75999999</v>
      </c>
      <c r="BF612" s="114">
        <v>27149900.52</v>
      </c>
      <c r="BG612" s="114">
        <v>26301158.250000004</v>
      </c>
      <c r="BH612" s="114">
        <v>129726756.69999999</v>
      </c>
      <c r="BI612" s="114">
        <v>21152446.650000002</v>
      </c>
      <c r="BJ612" s="114">
        <v>12993531.789999999</v>
      </c>
      <c r="BK612" s="114">
        <v>16170161.799999999</v>
      </c>
      <c r="BL612" s="114">
        <v>14462205.189999999</v>
      </c>
      <c r="BM612" s="114">
        <v>187179143.92999998</v>
      </c>
      <c r="BN612" s="114">
        <v>45231364.189999998</v>
      </c>
      <c r="BO612" s="114">
        <v>35422309.039999999</v>
      </c>
      <c r="BP612" s="114">
        <v>49974572.610000007</v>
      </c>
      <c r="BQ612" s="114">
        <v>34080749.310000002</v>
      </c>
      <c r="BR612" s="114">
        <v>23641771.629999995</v>
      </c>
      <c r="BS612" s="114">
        <v>654353604.00000012</v>
      </c>
      <c r="BT612" s="114">
        <v>37514264.560000002</v>
      </c>
      <c r="BU612" s="114">
        <v>37930490.619999997</v>
      </c>
      <c r="BV612" s="114">
        <v>121338844.36000001</v>
      </c>
      <c r="BW612" s="114">
        <v>9988524.5500000026</v>
      </c>
      <c r="BX612" s="114">
        <v>33186243.979999997</v>
      </c>
      <c r="BY612" s="114">
        <v>70470886.50999999</v>
      </c>
      <c r="BZ612" s="114">
        <v>22938850.84</v>
      </c>
      <c r="CA612" s="114">
        <v>23822618.390000001</v>
      </c>
      <c r="CB612" s="114">
        <v>32180797.000000004</v>
      </c>
      <c r="CC612" s="114">
        <v>36285569.899999999</v>
      </c>
      <c r="CD612" s="114">
        <v>68909686.419999987</v>
      </c>
      <c r="CE612" s="114">
        <v>38514948.539999999</v>
      </c>
      <c r="CF612" s="114">
        <v>55024538.789999999</v>
      </c>
      <c r="CG612" s="114">
        <v>18978472.490000002</v>
      </c>
      <c r="CH612" s="114">
        <v>22017858.32</v>
      </c>
      <c r="CI612" s="114">
        <v>18588533.670000002</v>
      </c>
      <c r="CJ612" s="114">
        <v>22857089.910000004</v>
      </c>
      <c r="CK612" s="114">
        <v>63650692.419999994</v>
      </c>
      <c r="CL612" s="114">
        <v>15229427.170000002</v>
      </c>
      <c r="CM612" s="114">
        <v>12981251.869999999</v>
      </c>
    </row>
    <row r="613" spans="2:91" ht="25.95" customHeight="1">
      <c r="B613" s="114">
        <v>21</v>
      </c>
      <c r="C613" s="114" t="s">
        <v>697</v>
      </c>
      <c r="D613" s="114">
        <v>54260996</v>
      </c>
      <c r="E613" s="114">
        <v>13018388</v>
      </c>
      <c r="F613" s="114">
        <v>9140471.5</v>
      </c>
      <c r="G613" s="114">
        <v>7466223</v>
      </c>
      <c r="H613" s="114">
        <v>7943004.6799999997</v>
      </c>
      <c r="I613" s="114">
        <v>9295030.9400000013</v>
      </c>
      <c r="J613" s="114">
        <v>8086061.8799999999</v>
      </c>
      <c r="K613" s="114">
        <v>16060547.660000002</v>
      </c>
      <c r="L613" s="114">
        <v>10897165.860000001</v>
      </c>
      <c r="M613" s="114">
        <v>13366566.51</v>
      </c>
      <c r="N613" s="114">
        <v>33288175.25</v>
      </c>
      <c r="O613" s="114">
        <v>3477540</v>
      </c>
      <c r="P613" s="114">
        <v>47080902.43</v>
      </c>
      <c r="Q613" s="114">
        <v>10006263.92</v>
      </c>
      <c r="R613" s="114">
        <v>11930664.190000001</v>
      </c>
      <c r="S613" s="114">
        <v>15934140.699999999</v>
      </c>
      <c r="T613" s="114">
        <v>9899804.2100000009</v>
      </c>
      <c r="U613" s="114">
        <v>8183658</v>
      </c>
      <c r="V613" s="114">
        <v>9196296</v>
      </c>
      <c r="W613" s="114">
        <v>5873306.5</v>
      </c>
      <c r="X613" s="114">
        <v>65328044.539999992</v>
      </c>
      <c r="Y613" s="114">
        <v>7748194.0899999999</v>
      </c>
      <c r="Z613" s="114">
        <v>15786691.939999999</v>
      </c>
      <c r="AA613" s="114">
        <v>11047769.800000001</v>
      </c>
      <c r="AB613" s="114">
        <v>5668565</v>
      </c>
      <c r="AC613" s="114">
        <v>6624500.0300000003</v>
      </c>
      <c r="AD613" s="114">
        <v>7519521.4500000002</v>
      </c>
      <c r="AE613" s="114">
        <v>23224636.73</v>
      </c>
      <c r="AF613" s="114">
        <v>5162269.8499999996</v>
      </c>
      <c r="AG613" s="114">
        <v>8982617</v>
      </c>
      <c r="AH613" s="114">
        <v>8287748.5199999996</v>
      </c>
      <c r="AI613" s="114">
        <v>15870539</v>
      </c>
      <c r="AJ613" s="114">
        <v>8762528</v>
      </c>
      <c r="AK613" s="114">
        <v>7301838.7000000002</v>
      </c>
      <c r="AL613" s="114">
        <v>151317172.78</v>
      </c>
      <c r="AM613" s="114">
        <v>9929727.0099999998</v>
      </c>
      <c r="AN613" s="114">
        <v>8369886</v>
      </c>
      <c r="AO613" s="114">
        <v>17971646.809999999</v>
      </c>
      <c r="AP613" s="114">
        <v>19984837.050000001</v>
      </c>
      <c r="AQ613" s="114">
        <v>10717995.75</v>
      </c>
      <c r="AR613" s="114">
        <v>5777679.29</v>
      </c>
      <c r="AS613" s="114">
        <v>49716122</v>
      </c>
      <c r="AT613" s="114">
        <v>11081529</v>
      </c>
      <c r="AU613" s="114">
        <v>20474100.82</v>
      </c>
      <c r="AV613" s="114">
        <v>17228460</v>
      </c>
      <c r="AW613" s="114">
        <v>11158163.790000001</v>
      </c>
      <c r="AX613" s="114">
        <v>7962055.8999999994</v>
      </c>
      <c r="AY613" s="114">
        <v>9809089.7300000004</v>
      </c>
      <c r="AZ613" s="114">
        <v>10674423.030000001</v>
      </c>
      <c r="BA613" s="114">
        <v>11988089</v>
      </c>
      <c r="BB613" s="114">
        <v>36205834.170000002</v>
      </c>
      <c r="BC613" s="114">
        <v>11073224.34</v>
      </c>
      <c r="BD613" s="114">
        <v>69094720.299999997</v>
      </c>
      <c r="BE613" s="114">
        <v>21179851.240000002</v>
      </c>
      <c r="BF613" s="114">
        <v>7740633.6699999999</v>
      </c>
      <c r="BG613" s="114">
        <v>10190250.039999999</v>
      </c>
      <c r="BH613" s="114">
        <v>46778596</v>
      </c>
      <c r="BI613" s="114">
        <v>8433647.8599999994</v>
      </c>
      <c r="BJ613" s="114">
        <v>5397973.6899999995</v>
      </c>
      <c r="BK613" s="114">
        <v>9278350.5800000001</v>
      </c>
      <c r="BL613" s="114">
        <v>8792434.3499999996</v>
      </c>
      <c r="BM613" s="114">
        <v>50027648</v>
      </c>
      <c r="BN613" s="114">
        <v>12454084.9</v>
      </c>
      <c r="BO613" s="114">
        <v>10192551</v>
      </c>
      <c r="BP613" s="114">
        <v>14542159.119999999</v>
      </c>
      <c r="BQ613" s="114">
        <v>12161843.84</v>
      </c>
      <c r="BR613" s="114">
        <v>10983620.32</v>
      </c>
      <c r="BS613" s="114">
        <v>204860070</v>
      </c>
      <c r="BT613" s="114">
        <v>14335229.93</v>
      </c>
      <c r="BU613" s="114">
        <v>14106062.189999999</v>
      </c>
      <c r="BV613" s="114">
        <v>43934566.68</v>
      </c>
      <c r="BW613" s="114">
        <v>4386518.3599999994</v>
      </c>
      <c r="BX613" s="114">
        <v>9443748.3499999996</v>
      </c>
      <c r="BY613" s="114">
        <v>25894563.490000002</v>
      </c>
      <c r="BZ613" s="114">
        <v>7425346</v>
      </c>
      <c r="CA613" s="114">
        <v>9881258</v>
      </c>
      <c r="CB613" s="114">
        <v>9419657.0700000003</v>
      </c>
      <c r="CC613" s="114">
        <v>11305586.029999999</v>
      </c>
      <c r="CD613" s="114">
        <v>24647989.599999998</v>
      </c>
      <c r="CE613" s="114">
        <v>12138498</v>
      </c>
      <c r="CF613" s="114">
        <v>24274222.539999999</v>
      </c>
      <c r="CG613" s="114">
        <v>9414222.0299999993</v>
      </c>
      <c r="CH613" s="114">
        <v>7033646</v>
      </c>
      <c r="CI613" s="114">
        <v>8611036.5399999991</v>
      </c>
      <c r="CJ613" s="114">
        <v>7015606.8799999999</v>
      </c>
      <c r="CK613" s="114">
        <v>27829128.559999999</v>
      </c>
      <c r="CL613" s="114">
        <v>6366138.5800000001</v>
      </c>
      <c r="CM613" s="114">
        <v>6364026.6099999994</v>
      </c>
    </row>
    <row r="614" spans="2:91" ht="25.95" customHeight="1">
      <c r="B614" s="114">
        <v>22</v>
      </c>
      <c r="C614" s="114" t="s">
        <v>698</v>
      </c>
      <c r="D614" s="114">
        <v>122132115.53</v>
      </c>
      <c r="E614" s="114">
        <v>15155616</v>
      </c>
      <c r="F614" s="114">
        <v>13696639.300000001</v>
      </c>
      <c r="G614" s="114">
        <v>14556381</v>
      </c>
      <c r="H614" s="114">
        <v>9664014.370000001</v>
      </c>
      <c r="I614" s="114">
        <v>17957089.810000002</v>
      </c>
      <c r="J614" s="114">
        <v>23571836.16</v>
      </c>
      <c r="K614" s="114">
        <v>33636460.670000002</v>
      </c>
      <c r="L614" s="114">
        <v>15936658.93</v>
      </c>
      <c r="M614" s="114">
        <v>20757441.850000001</v>
      </c>
      <c r="N614" s="114">
        <v>39885062.579999998</v>
      </c>
      <c r="O614" s="114">
        <v>8291765</v>
      </c>
      <c r="P614" s="114">
        <v>94382850.419999987</v>
      </c>
      <c r="Q614" s="114">
        <v>17696613.310000002</v>
      </c>
      <c r="R614" s="114">
        <v>28649267.07</v>
      </c>
      <c r="S614" s="114">
        <v>37535151.030000001</v>
      </c>
      <c r="T614" s="114">
        <v>15252535.100000001</v>
      </c>
      <c r="U614" s="114">
        <v>19367952.5</v>
      </c>
      <c r="V614" s="114">
        <v>15471823.99</v>
      </c>
      <c r="W614" s="114">
        <v>10726425.469999999</v>
      </c>
      <c r="X614" s="114">
        <v>153468567.53</v>
      </c>
      <c r="Y614" s="114">
        <v>14330783.17</v>
      </c>
      <c r="Z614" s="114">
        <v>25526397.09</v>
      </c>
      <c r="AA614" s="114">
        <v>21005233.16</v>
      </c>
      <c r="AB614" s="114">
        <v>11054041.289999999</v>
      </c>
      <c r="AC614" s="114">
        <v>11918434.300000001</v>
      </c>
      <c r="AD614" s="114">
        <v>15136315.5</v>
      </c>
      <c r="AE614" s="114">
        <v>43568146.539999999</v>
      </c>
      <c r="AF614" s="114">
        <v>15603073.539999999</v>
      </c>
      <c r="AG614" s="114">
        <v>16384032.030000001</v>
      </c>
      <c r="AH614" s="114">
        <v>23201630.079999998</v>
      </c>
      <c r="AI614" s="114">
        <v>25697825.41</v>
      </c>
      <c r="AJ614" s="114">
        <v>14722831.289999999</v>
      </c>
      <c r="AK614" s="114">
        <v>13111141.140000001</v>
      </c>
      <c r="AL614" s="114">
        <v>273579706.51999992</v>
      </c>
      <c r="AM614" s="114">
        <v>18218580.559999999</v>
      </c>
      <c r="AN614" s="114">
        <v>12219996.4</v>
      </c>
      <c r="AO614" s="114">
        <v>28181611.780000001</v>
      </c>
      <c r="AP614" s="114">
        <v>35124397.020000003</v>
      </c>
      <c r="AQ614" s="114">
        <v>16428853.719999999</v>
      </c>
      <c r="AR614" s="114">
        <v>9015174.5</v>
      </c>
      <c r="AS614" s="114">
        <v>73015922.859999999</v>
      </c>
      <c r="AT614" s="114">
        <v>15667503.74</v>
      </c>
      <c r="AU614" s="114">
        <v>26280124.509999998</v>
      </c>
      <c r="AV614" s="114">
        <v>24219587.16</v>
      </c>
      <c r="AW614" s="114">
        <v>14228828.060000001</v>
      </c>
      <c r="AX614" s="114">
        <v>11321802.050000001</v>
      </c>
      <c r="AY614" s="114">
        <v>13848570.890000001</v>
      </c>
      <c r="AZ614" s="114">
        <v>14505144.469999999</v>
      </c>
      <c r="BA614" s="114">
        <v>12880531.289999999</v>
      </c>
      <c r="BB614" s="114">
        <v>71892192</v>
      </c>
      <c r="BC614" s="114">
        <v>14230030.359999999</v>
      </c>
      <c r="BD614" s="114">
        <v>164619940.53</v>
      </c>
      <c r="BE614" s="114">
        <v>52239646.170000002</v>
      </c>
      <c r="BF614" s="114">
        <v>13709893.01</v>
      </c>
      <c r="BG614" s="114">
        <v>19108755.73</v>
      </c>
      <c r="BH614" s="114">
        <v>99178212.920000002</v>
      </c>
      <c r="BI614" s="114">
        <v>11262748</v>
      </c>
      <c r="BJ614" s="114">
        <v>11462790</v>
      </c>
      <c r="BK614" s="114">
        <v>12914631</v>
      </c>
      <c r="BL614" s="114">
        <v>11470262</v>
      </c>
      <c r="BM614" s="114">
        <v>117226730.74000001</v>
      </c>
      <c r="BN614" s="114">
        <v>27135582.390000001</v>
      </c>
      <c r="BO614" s="114">
        <v>19638376</v>
      </c>
      <c r="BP614" s="114">
        <v>30930885.91</v>
      </c>
      <c r="BQ614" s="114">
        <v>21628018.210000001</v>
      </c>
      <c r="BR614" s="114">
        <v>16499539.73</v>
      </c>
      <c r="BS614" s="114">
        <v>507204826.5</v>
      </c>
      <c r="BT614" s="114">
        <v>19210056.689999998</v>
      </c>
      <c r="BU614" s="114">
        <v>15830924.359999999</v>
      </c>
      <c r="BV614" s="114">
        <v>88061996.540000007</v>
      </c>
      <c r="BW614" s="114">
        <v>5163498</v>
      </c>
      <c r="BX614" s="114">
        <v>16368026.42</v>
      </c>
      <c r="BY614" s="114">
        <v>54643481.359999999</v>
      </c>
      <c r="BZ614" s="114">
        <v>11649679.5</v>
      </c>
      <c r="CA614" s="114">
        <v>12640364</v>
      </c>
      <c r="CB614" s="114">
        <v>13554626.15</v>
      </c>
      <c r="CC614" s="114">
        <v>19966369</v>
      </c>
      <c r="CD614" s="114">
        <v>42051609.240000002</v>
      </c>
      <c r="CE614" s="114">
        <v>21331538.490000002</v>
      </c>
      <c r="CF614" s="114">
        <v>35641857.409999996</v>
      </c>
      <c r="CG614" s="114">
        <v>13006896.75</v>
      </c>
      <c r="CH614" s="114">
        <v>12610046</v>
      </c>
      <c r="CI614" s="114">
        <v>16435915.35</v>
      </c>
      <c r="CJ614" s="114">
        <v>10921160.810000001</v>
      </c>
      <c r="CK614" s="114">
        <v>53469729</v>
      </c>
      <c r="CL614" s="114">
        <v>11495653.5</v>
      </c>
      <c r="CM614" s="114">
        <v>8887680</v>
      </c>
    </row>
    <row r="615" spans="2:91" ht="25.95" customHeight="1">
      <c r="B615" s="114">
        <v>23</v>
      </c>
      <c r="C615" s="114" t="s">
        <v>699</v>
      </c>
      <c r="D615" s="114">
        <v>14827146.690000001</v>
      </c>
      <c r="E615" s="114">
        <v>1755368.21</v>
      </c>
      <c r="F615" s="114">
        <v>1587703.55</v>
      </c>
      <c r="G615" s="114">
        <v>1994857.1099999999</v>
      </c>
      <c r="H615" s="114">
        <v>1396605.38</v>
      </c>
      <c r="I615" s="114">
        <v>2031644.8900000001</v>
      </c>
      <c r="J615" s="114">
        <v>2589839.73</v>
      </c>
      <c r="K615" s="114">
        <v>3024491.41</v>
      </c>
      <c r="L615" s="114">
        <v>1859339.42</v>
      </c>
      <c r="M615" s="114">
        <v>1965638.1</v>
      </c>
      <c r="N615" s="114">
        <v>5402661.1000000006</v>
      </c>
      <c r="O615" s="114">
        <v>715860.69</v>
      </c>
      <c r="P615" s="114">
        <v>7197489.4000000004</v>
      </c>
      <c r="Q615" s="114">
        <v>1747702.7600000002</v>
      </c>
      <c r="R615" s="114">
        <v>1735730.3599999999</v>
      </c>
      <c r="S615" s="114">
        <v>2947433.41</v>
      </c>
      <c r="T615" s="114">
        <v>1679216.58</v>
      </c>
      <c r="U615" s="114">
        <v>1538720.82</v>
      </c>
      <c r="V615" s="114">
        <v>1545838.8199999998</v>
      </c>
      <c r="W615" s="114">
        <v>982138.97000000009</v>
      </c>
      <c r="X615" s="114">
        <v>16055865.32</v>
      </c>
      <c r="Y615" s="114">
        <v>1146100.58</v>
      </c>
      <c r="Z615" s="114">
        <v>2006532.58</v>
      </c>
      <c r="AA615" s="114">
        <v>1613427.06</v>
      </c>
      <c r="AB615" s="114">
        <v>1012520.5400000002</v>
      </c>
      <c r="AC615" s="114">
        <v>1081220.83</v>
      </c>
      <c r="AD615" s="114">
        <v>1255974.83</v>
      </c>
      <c r="AE615" s="114">
        <v>3781631.7099999995</v>
      </c>
      <c r="AF615" s="114">
        <v>1330043.05</v>
      </c>
      <c r="AG615" s="114">
        <v>1359281.1</v>
      </c>
      <c r="AH615" s="114">
        <v>1612920.72</v>
      </c>
      <c r="AI615" s="114">
        <v>2693481.65</v>
      </c>
      <c r="AJ615" s="114">
        <v>1401654.45</v>
      </c>
      <c r="AK615" s="114">
        <v>999817.27999999991</v>
      </c>
      <c r="AL615" s="114">
        <v>26440236.32</v>
      </c>
      <c r="AM615" s="114">
        <v>1773980.2899999998</v>
      </c>
      <c r="AN615" s="114">
        <v>1574972.97</v>
      </c>
      <c r="AO615" s="114">
        <v>3188779.67</v>
      </c>
      <c r="AP615" s="114">
        <v>3063803.0200000005</v>
      </c>
      <c r="AQ615" s="114">
        <v>2001610.5899999999</v>
      </c>
      <c r="AR615" s="114">
        <v>1052492.3799999999</v>
      </c>
      <c r="AS615" s="114">
        <v>6764950.96</v>
      </c>
      <c r="AT615" s="114">
        <v>1849780.68</v>
      </c>
      <c r="AU615" s="114">
        <v>2851294.95</v>
      </c>
      <c r="AV615" s="114">
        <v>3366224.4099999997</v>
      </c>
      <c r="AW615" s="114">
        <v>1740552.9600000002</v>
      </c>
      <c r="AX615" s="114">
        <v>1201273.1200000001</v>
      </c>
      <c r="AY615" s="114">
        <v>2246707.4699999997</v>
      </c>
      <c r="AZ615" s="114">
        <v>1819926.6099999999</v>
      </c>
      <c r="BA615" s="114">
        <v>1779114.01</v>
      </c>
      <c r="BB615" s="114">
        <v>7384777.8099999987</v>
      </c>
      <c r="BC615" s="114">
        <v>1616282.06</v>
      </c>
      <c r="BD615" s="114">
        <v>13499216.259999998</v>
      </c>
      <c r="BE615" s="114">
        <v>3984368.4200000004</v>
      </c>
      <c r="BF615" s="114">
        <v>1332073.1000000001</v>
      </c>
      <c r="BG615" s="114">
        <v>1625902.23</v>
      </c>
      <c r="BH615" s="114">
        <v>7862912.04</v>
      </c>
      <c r="BI615" s="114">
        <v>1175851.5</v>
      </c>
      <c r="BJ615" s="114">
        <v>716569.3</v>
      </c>
      <c r="BK615" s="114">
        <v>1103627.1100000001</v>
      </c>
      <c r="BL615" s="114">
        <v>1030106.8</v>
      </c>
      <c r="BM615" s="114">
        <v>11212687.25</v>
      </c>
      <c r="BN615" s="114">
        <v>2674295.8200000003</v>
      </c>
      <c r="BO615" s="114">
        <v>1968734.7200000002</v>
      </c>
      <c r="BP615" s="114">
        <v>3116405.7199999997</v>
      </c>
      <c r="BQ615" s="114">
        <v>1910999.85</v>
      </c>
      <c r="BR615" s="114">
        <v>1597956.17</v>
      </c>
      <c r="BS615" s="114">
        <v>40886086.07</v>
      </c>
      <c r="BT615" s="114">
        <v>2321806.4699999997</v>
      </c>
      <c r="BU615" s="114">
        <v>2337801.12</v>
      </c>
      <c r="BV615" s="114">
        <v>8415842.9000000004</v>
      </c>
      <c r="BW615" s="114">
        <v>648359.53</v>
      </c>
      <c r="BX615" s="114">
        <v>1961167.6300000001</v>
      </c>
      <c r="BY615" s="114">
        <v>4307386.6100000003</v>
      </c>
      <c r="BZ615" s="114">
        <v>1299115.05</v>
      </c>
      <c r="CA615" s="114">
        <v>1433160.2799999998</v>
      </c>
      <c r="CB615" s="114">
        <v>1798692.38</v>
      </c>
      <c r="CC615" s="114">
        <v>2004112.7000000002</v>
      </c>
      <c r="CD615" s="114">
        <v>3600756.13</v>
      </c>
      <c r="CE615" s="114">
        <v>2862929.4299999997</v>
      </c>
      <c r="CF615" s="114">
        <v>3224802.56</v>
      </c>
      <c r="CG615" s="114">
        <v>1102616.7</v>
      </c>
      <c r="CH615" s="114">
        <v>1245638.01</v>
      </c>
      <c r="CI615" s="114">
        <v>1188680.67</v>
      </c>
      <c r="CJ615" s="114">
        <v>1544768.88</v>
      </c>
      <c r="CK615" s="114">
        <v>4398936.8100000005</v>
      </c>
      <c r="CL615" s="114">
        <v>948152.8</v>
      </c>
      <c r="CM615" s="114">
        <v>863059.20000000007</v>
      </c>
    </row>
    <row r="616" spans="2:91" ht="25.95" customHeight="1">
      <c r="C616" s="114" t="s">
        <v>1323</v>
      </c>
      <c r="D616" s="114">
        <v>191220258.22</v>
      </c>
      <c r="E616" s="114">
        <v>29929372.210000001</v>
      </c>
      <c r="F616" s="114">
        <v>24424814.350000001</v>
      </c>
      <c r="G616" s="114">
        <v>24017461.109999999</v>
      </c>
      <c r="H616" s="114">
        <v>19003624.43</v>
      </c>
      <c r="I616" s="114">
        <v>29283765.640000004</v>
      </c>
      <c r="J616" s="114">
        <v>34247737.769999996</v>
      </c>
      <c r="K616" s="114">
        <v>52721499.74000001</v>
      </c>
      <c r="L616" s="114">
        <v>28693164.210000001</v>
      </c>
      <c r="M616" s="114">
        <v>36089646.460000001</v>
      </c>
      <c r="N616" s="114">
        <v>78575898.929999992</v>
      </c>
      <c r="O616" s="114">
        <v>12485165.689999999</v>
      </c>
      <c r="P616" s="114">
        <v>148661242.25</v>
      </c>
      <c r="Q616" s="114">
        <v>29450579.990000006</v>
      </c>
      <c r="R616" s="114">
        <v>42315661.620000005</v>
      </c>
      <c r="S616" s="114">
        <v>56416725.140000001</v>
      </c>
      <c r="T616" s="114">
        <v>26831555.890000001</v>
      </c>
      <c r="U616" s="114">
        <v>29090331.32</v>
      </c>
      <c r="V616" s="114">
        <v>26213958.810000002</v>
      </c>
      <c r="W616" s="114">
        <v>17581870.939999998</v>
      </c>
      <c r="X616" s="114">
        <v>234852477.38999999</v>
      </c>
      <c r="Y616" s="114">
        <v>23225077.839999996</v>
      </c>
      <c r="Z616" s="114">
        <v>43319621.609999999</v>
      </c>
      <c r="AA616" s="114">
        <v>33666430.020000003</v>
      </c>
      <c r="AB616" s="114">
        <v>17735126.829999998</v>
      </c>
      <c r="AC616" s="114">
        <v>19624155.160000004</v>
      </c>
      <c r="AD616" s="114">
        <v>23911811.780000001</v>
      </c>
      <c r="AE616" s="114">
        <v>70574414.979999989</v>
      </c>
      <c r="AF616" s="114">
        <v>22095386.440000001</v>
      </c>
      <c r="AG616" s="114">
        <v>26725930.130000003</v>
      </c>
      <c r="AH616" s="114">
        <v>33102299.319999997</v>
      </c>
      <c r="AI616" s="114">
        <v>44261846.059999995</v>
      </c>
      <c r="AJ616" s="114">
        <v>24887013.739999998</v>
      </c>
      <c r="AK616" s="114">
        <v>21412797.120000001</v>
      </c>
      <c r="AL616" s="114">
        <v>451337115.61999995</v>
      </c>
      <c r="AM616" s="114">
        <v>29922287.859999999</v>
      </c>
      <c r="AN616" s="114">
        <v>22164855.369999997</v>
      </c>
      <c r="AO616" s="114">
        <v>49342038.260000005</v>
      </c>
      <c r="AP616" s="114">
        <v>58173037.090000011</v>
      </c>
      <c r="AQ616" s="114">
        <v>29148460.059999999</v>
      </c>
      <c r="AR616" s="114">
        <v>15845346.169999998</v>
      </c>
      <c r="AS616" s="114">
        <v>129496995.81999999</v>
      </c>
      <c r="AT616" s="114">
        <v>28598813.420000002</v>
      </c>
      <c r="AU616" s="114">
        <v>49605520.280000001</v>
      </c>
      <c r="AV616" s="114">
        <v>44814271.569999993</v>
      </c>
      <c r="AW616" s="114">
        <v>27127544.810000002</v>
      </c>
      <c r="AX616" s="114">
        <v>20485131.07</v>
      </c>
      <c r="AY616" s="114">
        <v>25904368.09</v>
      </c>
      <c r="AZ616" s="114">
        <v>26999494.109999999</v>
      </c>
      <c r="BA616" s="114">
        <v>26647734.300000001</v>
      </c>
      <c r="BB616" s="114">
        <v>115482803.98</v>
      </c>
      <c r="BC616" s="114">
        <v>26919536.759999998</v>
      </c>
      <c r="BD616" s="114">
        <v>247213877.08999997</v>
      </c>
      <c r="BE616" s="114">
        <v>77403865.829999998</v>
      </c>
      <c r="BF616" s="114">
        <v>22782599.780000001</v>
      </c>
      <c r="BG616" s="114">
        <v>30924908</v>
      </c>
      <c r="BH616" s="114">
        <v>153819720.96000001</v>
      </c>
      <c r="BI616" s="114">
        <v>20872247.359999999</v>
      </c>
      <c r="BJ616" s="114">
        <v>17577332.989999998</v>
      </c>
      <c r="BK616" s="114">
        <v>23296608.689999998</v>
      </c>
      <c r="BL616" s="114">
        <v>21292803.150000002</v>
      </c>
      <c r="BM616" s="114">
        <v>178467065.99000001</v>
      </c>
      <c r="BN616" s="114">
        <v>42263963.109999999</v>
      </c>
      <c r="BO616" s="114">
        <v>31799661.719999999</v>
      </c>
      <c r="BP616" s="114">
        <v>48589450.75</v>
      </c>
      <c r="BQ616" s="114">
        <v>35700861.899999999</v>
      </c>
      <c r="BR616" s="114">
        <v>29081116.219999999</v>
      </c>
      <c r="BS616" s="114">
        <v>752950982.57000005</v>
      </c>
      <c r="BT616" s="114">
        <v>35867093.089999996</v>
      </c>
      <c r="BU616" s="114">
        <v>32274787.669999998</v>
      </c>
      <c r="BV616" s="114">
        <v>140412406.12</v>
      </c>
      <c r="BW616" s="114">
        <v>10198375.889999999</v>
      </c>
      <c r="BX616" s="114">
        <v>27772942.399999999</v>
      </c>
      <c r="BY616" s="114">
        <v>84845431.459999993</v>
      </c>
      <c r="BZ616" s="114">
        <v>20374140.550000001</v>
      </c>
      <c r="CA616" s="114">
        <v>23954782.280000001</v>
      </c>
      <c r="CB616" s="114">
        <v>24772975.599999998</v>
      </c>
      <c r="CC616" s="114">
        <v>33276067.73</v>
      </c>
      <c r="CD616" s="114">
        <v>70300354.969999999</v>
      </c>
      <c r="CE616" s="114">
        <v>36332965.920000002</v>
      </c>
      <c r="CF616" s="114">
        <v>63140882.509999998</v>
      </c>
      <c r="CG616" s="114">
        <v>23523735.48</v>
      </c>
      <c r="CH616" s="114">
        <v>20889330.010000002</v>
      </c>
      <c r="CI616" s="114">
        <v>26235632.560000002</v>
      </c>
      <c r="CJ616" s="114">
        <v>19481536.57</v>
      </c>
      <c r="CK616" s="114">
        <v>85697794.370000005</v>
      </c>
      <c r="CL616" s="114">
        <v>18809944.879999999</v>
      </c>
      <c r="CM616" s="114">
        <v>16114765.809999999</v>
      </c>
    </row>
    <row r="617" spans="2:91" ht="25.95" customHeight="1">
      <c r="B617" s="114">
        <v>24</v>
      </c>
      <c r="C617" s="114" t="s">
        <v>700</v>
      </c>
      <c r="D617" s="114">
        <v>2285599.89</v>
      </c>
      <c r="E617" s="114">
        <v>525158.38</v>
      </c>
      <c r="F617" s="114">
        <v>510887.27</v>
      </c>
      <c r="G617" s="114">
        <v>345266</v>
      </c>
      <c r="H617" s="114">
        <v>97871.1</v>
      </c>
      <c r="I617" s="114">
        <v>347292.87</v>
      </c>
      <c r="J617" s="114">
        <v>502334.13</v>
      </c>
      <c r="K617" s="114">
        <v>920206.2</v>
      </c>
      <c r="L617" s="114">
        <v>300927</v>
      </c>
      <c r="M617" s="114">
        <v>708891.52</v>
      </c>
      <c r="N617" s="114">
        <v>1475749.92</v>
      </c>
      <c r="O617" s="114">
        <v>166646.91</v>
      </c>
      <c r="P617" s="114">
        <v>2551131</v>
      </c>
      <c r="Q617" s="114">
        <v>289193.71000000002</v>
      </c>
      <c r="R617" s="114">
        <v>883819.52000000002</v>
      </c>
      <c r="S617" s="114">
        <v>285456.58999999997</v>
      </c>
      <c r="T617" s="114">
        <v>235241.26</v>
      </c>
      <c r="U617" s="114">
        <v>254831.91</v>
      </c>
      <c r="V617" s="114">
        <v>386201.31</v>
      </c>
      <c r="W617" s="114">
        <v>213085</v>
      </c>
      <c r="X617" s="114">
        <v>4762609.29</v>
      </c>
      <c r="Y617" s="114">
        <v>483165.61</v>
      </c>
      <c r="Z617" s="114">
        <v>563542.91</v>
      </c>
      <c r="AA617" s="114">
        <v>859099.22</v>
      </c>
      <c r="AB617" s="114">
        <v>269987.55</v>
      </c>
      <c r="AC617" s="114">
        <v>380760</v>
      </c>
      <c r="AD617" s="114">
        <v>446661.13999999996</v>
      </c>
      <c r="AE617" s="114">
        <v>391855.14</v>
      </c>
      <c r="AF617" s="114">
        <v>68028.58</v>
      </c>
      <c r="AG617" s="114">
        <v>316390.39</v>
      </c>
      <c r="AH617" s="114">
        <v>572572.42000000004</v>
      </c>
      <c r="AI617" s="114">
        <v>649429.24</v>
      </c>
      <c r="AJ617" s="114">
        <v>363860.17</v>
      </c>
      <c r="AK617" s="114">
        <v>681803.41</v>
      </c>
      <c r="AL617" s="114">
        <v>6063029.8999999994</v>
      </c>
      <c r="AM617" s="114">
        <v>590625.21</v>
      </c>
      <c r="AN617" s="114">
        <v>238477</v>
      </c>
      <c r="AO617" s="114">
        <v>1422703.15</v>
      </c>
      <c r="AP617" s="114">
        <v>546082.73</v>
      </c>
      <c r="AQ617" s="114">
        <v>355645</v>
      </c>
      <c r="AR617" s="114">
        <v>199047.51</v>
      </c>
      <c r="AS617" s="114">
        <v>3149014.94</v>
      </c>
      <c r="AT617" s="114">
        <v>757795</v>
      </c>
      <c r="AU617" s="114">
        <v>1231623.8599999999</v>
      </c>
      <c r="AV617" s="114">
        <v>520283</v>
      </c>
      <c r="AW617" s="114">
        <v>303604</v>
      </c>
      <c r="AX617" s="114">
        <v>173751.84</v>
      </c>
      <c r="AY617" s="114">
        <v>282076.53000000003</v>
      </c>
      <c r="AZ617" s="114">
        <v>555330.30000000005</v>
      </c>
      <c r="BA617" s="114">
        <v>247188</v>
      </c>
      <c r="BB617" s="114">
        <v>2263978.9900000002</v>
      </c>
      <c r="BC617" s="114">
        <v>389772.79999999999</v>
      </c>
      <c r="BD617" s="114">
        <v>3925575.78</v>
      </c>
      <c r="BE617" s="114">
        <v>1185826.6400000001</v>
      </c>
      <c r="BF617" s="114">
        <v>85080</v>
      </c>
      <c r="BG617" s="114">
        <v>432608.47</v>
      </c>
      <c r="BH617" s="114">
        <v>1499170.08</v>
      </c>
      <c r="BI617" s="114">
        <v>151276.72</v>
      </c>
      <c r="BJ617" s="114">
        <v>106965.55</v>
      </c>
      <c r="BK617" s="114">
        <v>378875.85</v>
      </c>
      <c r="BL617" s="114">
        <v>344154.51</v>
      </c>
      <c r="BM617" s="114">
        <v>2303594.2999999998</v>
      </c>
      <c r="BN617" s="114">
        <v>314430.98</v>
      </c>
      <c r="BO617" s="114">
        <v>710366.31</v>
      </c>
      <c r="BP617" s="114">
        <v>443978.13</v>
      </c>
      <c r="BQ617" s="114">
        <v>147775</v>
      </c>
      <c r="BR617" s="114">
        <v>982657.24</v>
      </c>
      <c r="BS617" s="114">
        <v>11348705.919999998</v>
      </c>
      <c r="BT617" s="114">
        <v>274493</v>
      </c>
      <c r="BU617" s="114">
        <v>307622.59999999998</v>
      </c>
      <c r="BV617" s="114">
        <v>2564770.4700000002</v>
      </c>
      <c r="BW617" s="114">
        <v>135166</v>
      </c>
      <c r="BX617" s="114">
        <v>162285.79999999999</v>
      </c>
      <c r="BY617" s="114">
        <v>1262821.8700000001</v>
      </c>
      <c r="BZ617" s="114">
        <v>183270</v>
      </c>
      <c r="CA617" s="114">
        <v>273574.40999999997</v>
      </c>
      <c r="CB617" s="114">
        <v>314803.40999999997</v>
      </c>
      <c r="CC617" s="114">
        <v>345842.82</v>
      </c>
      <c r="CD617" s="114">
        <v>98275.73</v>
      </c>
      <c r="CE617" s="114">
        <v>383468.36</v>
      </c>
      <c r="CF617" s="114">
        <v>948475.92</v>
      </c>
      <c r="CG617" s="114">
        <v>51308</v>
      </c>
      <c r="CH617" s="114">
        <v>229096</v>
      </c>
      <c r="CI617" s="114">
        <v>465360.48</v>
      </c>
      <c r="CJ617" s="114">
        <v>64577.06</v>
      </c>
      <c r="CK617" s="114">
        <v>844660.87</v>
      </c>
      <c r="CL617" s="114">
        <v>487876.55</v>
      </c>
      <c r="CM617" s="114">
        <v>106487</v>
      </c>
    </row>
    <row r="618" spans="2:91" ht="25.95" customHeight="1">
      <c r="B618" s="114">
        <v>25</v>
      </c>
      <c r="C618" s="114" t="s">
        <v>701</v>
      </c>
      <c r="D618" s="114">
        <v>138329070.31999999</v>
      </c>
      <c r="E618" s="114">
        <v>8654104.1300000008</v>
      </c>
      <c r="F618" s="114">
        <v>7273982.4900000002</v>
      </c>
      <c r="G618" s="114">
        <v>9315401.1500000004</v>
      </c>
      <c r="H618" s="114">
        <v>5171042.75</v>
      </c>
      <c r="I618" s="114">
        <v>13845714.75</v>
      </c>
      <c r="J618" s="114">
        <v>11936716.68</v>
      </c>
      <c r="K618" s="114">
        <v>23799150.66</v>
      </c>
      <c r="L618" s="114">
        <v>9562216.8300000001</v>
      </c>
      <c r="M618" s="114">
        <v>9797487.5899999999</v>
      </c>
      <c r="N618" s="114">
        <v>31465600.359999999</v>
      </c>
      <c r="O618" s="114">
        <v>3139857.9</v>
      </c>
      <c r="P618" s="114">
        <v>76671786.079999998</v>
      </c>
      <c r="Q618" s="114">
        <v>10681329.439999999</v>
      </c>
      <c r="R618" s="114">
        <v>12791070.699999999</v>
      </c>
      <c r="S618" s="114">
        <v>26591122.27</v>
      </c>
      <c r="T618" s="114">
        <v>8457301.7100000009</v>
      </c>
      <c r="U618" s="114">
        <v>10792765.050000001</v>
      </c>
      <c r="V618" s="114">
        <v>7413035.2699999996</v>
      </c>
      <c r="W618" s="114">
        <v>3070552.76</v>
      </c>
      <c r="X618" s="114">
        <v>139879224.38</v>
      </c>
      <c r="Y618" s="114">
        <v>6390674.8300000001</v>
      </c>
      <c r="Z618" s="114">
        <v>12983900.310000001</v>
      </c>
      <c r="AA618" s="114">
        <v>8256237.8099999996</v>
      </c>
      <c r="AB618" s="114">
        <v>3558387.02</v>
      </c>
      <c r="AC618" s="114">
        <v>5340940.8499999996</v>
      </c>
      <c r="AD618" s="114">
        <v>7607457.9299999997</v>
      </c>
      <c r="AE618" s="114">
        <v>30047695.379999999</v>
      </c>
      <c r="AF618" s="114">
        <v>4891907.6500000004</v>
      </c>
      <c r="AG618" s="114">
        <v>5843149.9199999999</v>
      </c>
      <c r="AH618" s="114">
        <v>8641328.5299999993</v>
      </c>
      <c r="AI618" s="114">
        <v>19397681.760000002</v>
      </c>
      <c r="AJ618" s="114">
        <v>7445278.3399999999</v>
      </c>
      <c r="AK618" s="114">
        <v>5540430.5</v>
      </c>
      <c r="AL618" s="114">
        <v>513236946.33999997</v>
      </c>
      <c r="AM618" s="114">
        <v>7993687.21</v>
      </c>
      <c r="AN618" s="114">
        <v>4689744.0599999996</v>
      </c>
      <c r="AO618" s="114">
        <v>28889880.280000001</v>
      </c>
      <c r="AP618" s="114">
        <v>19490677.91</v>
      </c>
      <c r="AQ618" s="114">
        <v>9818230.4000000004</v>
      </c>
      <c r="AR618" s="114">
        <v>2738259.88</v>
      </c>
      <c r="AS618" s="114">
        <v>74382849.939999998</v>
      </c>
      <c r="AT618" s="114">
        <v>8504592.3499999996</v>
      </c>
      <c r="AU618" s="114">
        <v>17678541.699999999</v>
      </c>
      <c r="AV618" s="114">
        <v>17542178.469999999</v>
      </c>
      <c r="AW618" s="114">
        <v>6512718.25</v>
      </c>
      <c r="AX618" s="114">
        <v>4264120.9000000004</v>
      </c>
      <c r="AY618" s="114">
        <v>8854097.0199999996</v>
      </c>
      <c r="AZ618" s="114">
        <v>9517834.1899999995</v>
      </c>
      <c r="BA618" s="114">
        <v>7188362.7800000003</v>
      </c>
      <c r="BB618" s="114">
        <v>98742204.319999993</v>
      </c>
      <c r="BC618" s="114">
        <v>7208943.8899999997</v>
      </c>
      <c r="BD618" s="114">
        <v>215010955.75</v>
      </c>
      <c r="BE618" s="114">
        <v>28379458.649999999</v>
      </c>
      <c r="BF618" s="114">
        <v>5666588.6799999997</v>
      </c>
      <c r="BG618" s="114">
        <v>7080411.6200000001</v>
      </c>
      <c r="BH618" s="114">
        <v>80131481.060000002</v>
      </c>
      <c r="BI618" s="114">
        <v>4688345.16</v>
      </c>
      <c r="BJ618" s="114">
        <v>2563843.33</v>
      </c>
      <c r="BK618" s="114">
        <v>8318594.6799999997</v>
      </c>
      <c r="BL618" s="114">
        <v>7056361.1299999999</v>
      </c>
      <c r="BM618" s="114">
        <v>87926395.629999995</v>
      </c>
      <c r="BN618" s="114">
        <v>19013351.809999999</v>
      </c>
      <c r="BO618" s="114">
        <v>12150521.84</v>
      </c>
      <c r="BP618" s="114">
        <v>21820589.829999998</v>
      </c>
      <c r="BQ618" s="114">
        <v>12426305.42</v>
      </c>
      <c r="BR618" s="114">
        <v>8383368.8399999999</v>
      </c>
      <c r="BS618" s="114">
        <v>784240659.47000003</v>
      </c>
      <c r="BT618" s="114">
        <v>11493553.23</v>
      </c>
      <c r="BU618" s="114">
        <v>9506478.3599999994</v>
      </c>
      <c r="BV618" s="114">
        <v>73440310.879999995</v>
      </c>
      <c r="BW618" s="114">
        <v>2159626.77</v>
      </c>
      <c r="BX618" s="114">
        <v>8374630.5999999996</v>
      </c>
      <c r="BY618" s="114">
        <v>38553535.479999997</v>
      </c>
      <c r="BZ618" s="114">
        <v>6404273.8700000001</v>
      </c>
      <c r="CA618" s="114">
        <v>4929007.08</v>
      </c>
      <c r="CB618" s="114">
        <v>8573696.2599999998</v>
      </c>
      <c r="CC618" s="114">
        <v>12773587.07</v>
      </c>
      <c r="CD618" s="114">
        <v>30017525.280000001</v>
      </c>
      <c r="CE618" s="114">
        <v>11115413.01</v>
      </c>
      <c r="CF618" s="114">
        <v>26438364.609999999</v>
      </c>
      <c r="CG618" s="114">
        <v>5108765.7699999996</v>
      </c>
      <c r="CH618" s="114">
        <v>4353516.22</v>
      </c>
      <c r="CI618" s="114">
        <v>5780411.9900000002</v>
      </c>
      <c r="CJ618" s="114">
        <v>4872036.2699999996</v>
      </c>
      <c r="CK618" s="114">
        <v>37211809.310000002</v>
      </c>
      <c r="CL618" s="114">
        <v>3691267.89</v>
      </c>
      <c r="CM618" s="114">
        <v>3941524.44</v>
      </c>
    </row>
    <row r="619" spans="2:91" ht="25.95" customHeight="1">
      <c r="C619" s="114" t="s">
        <v>702</v>
      </c>
    </row>
    <row r="620" spans="2:91" ht="25.95" customHeight="1">
      <c r="B620" s="114">
        <v>26</v>
      </c>
      <c r="C620" s="114" t="s">
        <v>703</v>
      </c>
      <c r="D620" s="114">
        <v>60333539.43</v>
      </c>
      <c r="E620" s="114">
        <v>4634495.3500000006</v>
      </c>
      <c r="F620" s="114">
        <v>2905960.98</v>
      </c>
      <c r="G620" s="114">
        <v>2554829.31</v>
      </c>
      <c r="H620" s="114">
        <v>2130026.19</v>
      </c>
      <c r="I620" s="114">
        <v>8278757.5800000001</v>
      </c>
      <c r="J620" s="114">
        <v>4076041.46</v>
      </c>
      <c r="K620" s="114">
        <v>7460372.4800000004</v>
      </c>
      <c r="L620" s="114">
        <v>2543698.0499999998</v>
      </c>
      <c r="M620" s="114">
        <v>2366615.25</v>
      </c>
      <c r="N620" s="114">
        <v>17997708.530000001</v>
      </c>
      <c r="O620" s="114">
        <v>2040102.43</v>
      </c>
      <c r="P620" s="114">
        <v>57621506.289999999</v>
      </c>
      <c r="Q620" s="114">
        <v>5477364.7199999997</v>
      </c>
      <c r="R620" s="114">
        <v>5288410.43</v>
      </c>
      <c r="S620" s="114">
        <v>8032885.3700000001</v>
      </c>
      <c r="T620" s="114">
        <v>2811630.56</v>
      </c>
      <c r="U620" s="114">
        <v>4757447.9499999993</v>
      </c>
      <c r="V620" s="114">
        <v>2627227.5699999998</v>
      </c>
      <c r="W620" s="114">
        <v>1045748.72</v>
      </c>
      <c r="X620" s="114">
        <v>123976281.44000001</v>
      </c>
      <c r="Y620" s="114">
        <v>2362455.71</v>
      </c>
      <c r="Z620" s="114">
        <v>6228503.71</v>
      </c>
      <c r="AA620" s="114">
        <v>4504490.96</v>
      </c>
      <c r="AB620" s="114">
        <v>1144990.8</v>
      </c>
      <c r="AC620" s="114">
        <v>2027020.24</v>
      </c>
      <c r="AD620" s="114">
        <v>3035849.06</v>
      </c>
      <c r="AE620" s="114">
        <v>12236859.9</v>
      </c>
      <c r="AF620" s="114">
        <v>2965589.69</v>
      </c>
      <c r="AG620" s="114">
        <v>2630870.34</v>
      </c>
      <c r="AH620" s="114">
        <v>3695459.04</v>
      </c>
      <c r="AI620" s="114">
        <v>6809673.2000000002</v>
      </c>
      <c r="AJ620" s="114">
        <v>3722840.0600000005</v>
      </c>
      <c r="AK620" s="114">
        <v>2551882.7100000004</v>
      </c>
      <c r="AL620" s="114">
        <v>350112727.18000001</v>
      </c>
      <c r="AM620" s="114">
        <v>6157522.4900000002</v>
      </c>
      <c r="AN620" s="114">
        <v>2911172.6399999997</v>
      </c>
      <c r="AO620" s="114">
        <v>10809753.67</v>
      </c>
      <c r="AP620" s="114">
        <v>9426079.1099999994</v>
      </c>
      <c r="AQ620" s="114">
        <v>3239491.9899999998</v>
      </c>
      <c r="AR620" s="114">
        <v>1167203.5900000001</v>
      </c>
      <c r="AS620" s="114">
        <v>40986453.289999999</v>
      </c>
      <c r="AT620" s="114">
        <v>3773671.3200000003</v>
      </c>
      <c r="AU620" s="114">
        <v>9198707.0399999991</v>
      </c>
      <c r="AV620" s="114">
        <v>10107871.700000001</v>
      </c>
      <c r="AW620" s="114">
        <v>3171381.75</v>
      </c>
      <c r="AX620" s="114">
        <v>2355339.4500000002</v>
      </c>
      <c r="AY620" s="114">
        <v>3168555.58</v>
      </c>
      <c r="AZ620" s="114">
        <v>4279770.6500000004</v>
      </c>
      <c r="BA620" s="114">
        <v>3304319.12</v>
      </c>
      <c r="BB620" s="114">
        <v>30116601.509999998</v>
      </c>
      <c r="BC620" s="114">
        <v>3403906.38</v>
      </c>
      <c r="BD620" s="114">
        <v>127229987.44999999</v>
      </c>
      <c r="BE620" s="114">
        <v>8219277.959999999</v>
      </c>
      <c r="BF620" s="114">
        <v>2068620.97</v>
      </c>
      <c r="BG620" s="114">
        <v>3283235.66</v>
      </c>
      <c r="BH620" s="114">
        <v>60975107.359999999</v>
      </c>
      <c r="BI620" s="114">
        <v>2055250.24</v>
      </c>
      <c r="BJ620" s="114">
        <v>1449936.76</v>
      </c>
      <c r="BK620" s="114">
        <v>2945033.48</v>
      </c>
      <c r="BL620" s="114">
        <v>2916795.26</v>
      </c>
      <c r="BM620" s="114">
        <v>69462996.5</v>
      </c>
      <c r="BN620" s="114">
        <v>5975715.4300000006</v>
      </c>
      <c r="BO620" s="114">
        <v>5070508.2</v>
      </c>
      <c r="BP620" s="114">
        <v>8774748.459999999</v>
      </c>
      <c r="BQ620" s="114">
        <v>4618709.57</v>
      </c>
      <c r="BR620" s="114">
        <v>3238839.76</v>
      </c>
      <c r="BS620" s="114">
        <v>494216570.80000001</v>
      </c>
      <c r="BT620" s="114">
        <v>3691334.4999999995</v>
      </c>
      <c r="BU620" s="114">
        <v>4197378.1099999994</v>
      </c>
      <c r="BV620" s="114">
        <v>42454295.580000006</v>
      </c>
      <c r="BW620" s="114">
        <v>679219.43</v>
      </c>
      <c r="BX620" s="114">
        <v>3323205.4899999998</v>
      </c>
      <c r="BY620" s="114">
        <v>21810392.09</v>
      </c>
      <c r="BZ620" s="114">
        <v>2360078.4699999997</v>
      </c>
      <c r="CA620" s="114">
        <v>2524222.19</v>
      </c>
      <c r="CB620" s="114">
        <v>3637597.4299999997</v>
      </c>
      <c r="CC620" s="114">
        <v>4009787.2600000002</v>
      </c>
      <c r="CD620" s="114">
        <v>13133894.649999999</v>
      </c>
      <c r="CE620" s="114">
        <v>3299042.37</v>
      </c>
      <c r="CF620" s="114">
        <v>10906332.559999999</v>
      </c>
      <c r="CG620" s="114">
        <v>3414724.71</v>
      </c>
      <c r="CH620" s="114">
        <v>1819618.83</v>
      </c>
      <c r="CI620" s="114">
        <v>1783996.96</v>
      </c>
      <c r="CJ620" s="114">
        <v>2468557.63</v>
      </c>
      <c r="CK620" s="114">
        <v>23439489.370000005</v>
      </c>
      <c r="CL620" s="114">
        <v>1775502.41</v>
      </c>
      <c r="CM620" s="114">
        <v>2433760.7199999997</v>
      </c>
    </row>
    <row r="621" spans="2:91" ht="25.95" customHeight="1">
      <c r="B621" s="114">
        <v>27</v>
      </c>
      <c r="C621" s="114" t="s">
        <v>704</v>
      </c>
      <c r="D621" s="114">
        <v>14552637.970000001</v>
      </c>
      <c r="E621" s="114">
        <v>3705452.8</v>
      </c>
      <c r="F621" s="114">
        <v>5778959.2999999998</v>
      </c>
      <c r="G621" s="114">
        <v>5517774.0999999996</v>
      </c>
      <c r="H621" s="114">
        <v>1729738</v>
      </c>
      <c r="I621" s="114">
        <v>4592402.08</v>
      </c>
      <c r="J621" s="114">
        <v>5492090.5</v>
      </c>
      <c r="K621" s="114">
        <v>7496156.75</v>
      </c>
      <c r="L621" s="114">
        <v>4389557</v>
      </c>
      <c r="M621" s="114">
        <v>7936654.0499999998</v>
      </c>
      <c r="N621" s="114">
        <v>12406913.5</v>
      </c>
      <c r="O621" s="114">
        <v>2135938.4</v>
      </c>
      <c r="P621" s="114">
        <v>22550210.43</v>
      </c>
      <c r="Q621" s="114">
        <v>3261935.85</v>
      </c>
      <c r="R621" s="114">
        <v>4273673</v>
      </c>
      <c r="S621" s="114">
        <v>1176927.29</v>
      </c>
      <c r="T621" s="114">
        <v>4545183.6900000004</v>
      </c>
      <c r="U621" s="114">
        <v>3477309.75</v>
      </c>
      <c r="V621" s="114">
        <v>3134571</v>
      </c>
      <c r="W621" s="114">
        <v>2022888.87</v>
      </c>
      <c r="X621" s="114">
        <v>2989653</v>
      </c>
      <c r="Y621" s="114">
        <v>3085192.2</v>
      </c>
      <c r="Z621" s="114">
        <v>6265430.0999999996</v>
      </c>
      <c r="AA621" s="114">
        <v>4417985.3</v>
      </c>
      <c r="AB621" s="114">
        <v>2883233.3</v>
      </c>
      <c r="AC621" s="114">
        <v>2087649.88</v>
      </c>
      <c r="AD621" s="114">
        <v>3147435.47</v>
      </c>
      <c r="AE621" s="114">
        <v>13439397.6</v>
      </c>
      <c r="AF621" s="114">
        <v>2620910</v>
      </c>
      <c r="AG621" s="114">
        <v>3002858.81</v>
      </c>
      <c r="AH621" s="114">
        <v>7205411</v>
      </c>
      <c r="AI621" s="114">
        <v>3263830.3</v>
      </c>
      <c r="AJ621" s="114">
        <v>3614294.6</v>
      </c>
      <c r="AK621" s="114">
        <v>4948534.7</v>
      </c>
      <c r="AL621" s="114">
        <v>21261586.09</v>
      </c>
      <c r="AM621" s="114">
        <v>2996327.5</v>
      </c>
      <c r="AN621" s="114">
        <v>3131590</v>
      </c>
      <c r="AO621" s="114">
        <v>6114300</v>
      </c>
      <c r="AP621" s="114">
        <v>8670919.8699999992</v>
      </c>
      <c r="AQ621" s="114">
        <v>3606295.44</v>
      </c>
      <c r="AR621" s="114">
        <v>1515790.5</v>
      </c>
      <c r="AS621" s="114">
        <v>21444983.449999999</v>
      </c>
      <c r="AT621" s="114">
        <v>4818456.0999999996</v>
      </c>
      <c r="AU621" s="114">
        <v>6120859</v>
      </c>
      <c r="AV621" s="114">
        <v>7905631.75</v>
      </c>
      <c r="AW621" s="114">
        <v>3825130</v>
      </c>
      <c r="AX621" s="114">
        <v>2254428.19</v>
      </c>
      <c r="AY621" s="114">
        <v>4791651.55</v>
      </c>
      <c r="AZ621" s="114">
        <v>4035166.45</v>
      </c>
      <c r="BA621" s="114">
        <v>3136282.05</v>
      </c>
      <c r="BB621" s="114">
        <v>14156388.029999999</v>
      </c>
      <c r="BC621" s="114">
        <v>2833321.5</v>
      </c>
      <c r="BD621" s="114">
        <v>7360897.9800000004</v>
      </c>
      <c r="BE621" s="114">
        <v>9131554.6099999994</v>
      </c>
      <c r="BF621" s="114">
        <v>3431721</v>
      </c>
      <c r="BG621" s="114">
        <v>3951311.71</v>
      </c>
      <c r="BH621" s="114">
        <v>6460353.0199999996</v>
      </c>
      <c r="BI621" s="114">
        <v>2579247.5699999998</v>
      </c>
      <c r="BJ621" s="114">
        <v>1839941.34</v>
      </c>
      <c r="BK621" s="114">
        <v>2952358.75</v>
      </c>
      <c r="BL621" s="114">
        <v>3059779.65</v>
      </c>
      <c r="BM621" s="114">
        <v>13058747.189999999</v>
      </c>
      <c r="BN621" s="114">
        <v>4723764.9000000004</v>
      </c>
      <c r="BO621" s="114">
        <v>4859482.1100000003</v>
      </c>
      <c r="BP621" s="114">
        <v>8621502.1999999993</v>
      </c>
      <c r="BQ621" s="114">
        <v>5433606.1600000001</v>
      </c>
      <c r="BR621" s="114">
        <v>6588725.7599999998</v>
      </c>
      <c r="BS621" s="114">
        <v>13915621.59</v>
      </c>
      <c r="BT621" s="114">
        <v>4443285</v>
      </c>
      <c r="BU621" s="114">
        <v>4155467.26</v>
      </c>
      <c r="BV621" s="114">
        <v>9094688.4900000002</v>
      </c>
      <c r="BW621" s="114">
        <v>13101.5</v>
      </c>
      <c r="BX621" s="114">
        <v>4019095.83</v>
      </c>
      <c r="BY621" s="114">
        <v>11111684.800000001</v>
      </c>
      <c r="BZ621" s="114">
        <v>2084286.2</v>
      </c>
      <c r="CA621" s="114">
        <v>4129049</v>
      </c>
      <c r="CB621" s="114">
        <v>4702423.67</v>
      </c>
      <c r="CC621" s="114">
        <v>6506072</v>
      </c>
      <c r="CD621" s="114">
        <v>8442991.5</v>
      </c>
      <c r="CE621" s="114">
        <v>4792183.71</v>
      </c>
      <c r="CF621" s="114">
        <v>5746155.4699999997</v>
      </c>
      <c r="CG621" s="114">
        <v>937010</v>
      </c>
      <c r="CH621" s="114">
        <v>2522804.25</v>
      </c>
      <c r="CI621" s="114">
        <v>3535835</v>
      </c>
      <c r="CJ621" s="114">
        <v>2587055.6</v>
      </c>
      <c r="CK621" s="114">
        <v>20138270.190000001</v>
      </c>
      <c r="CL621" s="114">
        <v>2153006</v>
      </c>
      <c r="CM621" s="114">
        <v>2728891</v>
      </c>
    </row>
    <row r="622" spans="2:91" ht="25.95" customHeight="1">
      <c r="C622" s="114" t="s">
        <v>705</v>
      </c>
      <c r="D622" s="114">
        <v>74886177.400000006</v>
      </c>
      <c r="E622" s="114">
        <v>8339948.1500000004</v>
      </c>
      <c r="F622" s="114">
        <v>8684920.2799999993</v>
      </c>
      <c r="G622" s="114">
        <v>8072603.4100000001</v>
      </c>
      <c r="H622" s="114">
        <v>3859764.19</v>
      </c>
      <c r="I622" s="114">
        <v>12871159.66</v>
      </c>
      <c r="J622" s="114">
        <v>9568131.9600000009</v>
      </c>
      <c r="K622" s="114">
        <v>14956529.23</v>
      </c>
      <c r="L622" s="114">
        <v>6933255.0499999998</v>
      </c>
      <c r="M622" s="114">
        <v>10303269.300000001</v>
      </c>
      <c r="N622" s="114">
        <v>30404622.030000001</v>
      </c>
      <c r="O622" s="114">
        <v>4176040.83</v>
      </c>
      <c r="P622" s="114">
        <v>80171716.719999999</v>
      </c>
      <c r="Q622" s="114">
        <v>8739300.5700000003</v>
      </c>
      <c r="R622" s="114">
        <v>9562083.4299999997</v>
      </c>
      <c r="S622" s="114">
        <v>9209812.6600000001</v>
      </c>
      <c r="T622" s="114">
        <v>7356814.25</v>
      </c>
      <c r="U622" s="114">
        <v>8234757.6999999993</v>
      </c>
      <c r="V622" s="114">
        <v>5761798.5700000003</v>
      </c>
      <c r="W622" s="114">
        <v>3068637.59</v>
      </c>
      <c r="X622" s="114">
        <v>126965934.44000001</v>
      </c>
      <c r="Y622" s="114">
        <v>5447647.9100000001</v>
      </c>
      <c r="Z622" s="114">
        <v>12493933.809999999</v>
      </c>
      <c r="AA622" s="114">
        <v>8922476.2599999998</v>
      </c>
      <c r="AB622" s="114">
        <v>4028224.0999999996</v>
      </c>
      <c r="AC622" s="114">
        <v>4114670.12</v>
      </c>
      <c r="AD622" s="114">
        <v>6183284.5300000003</v>
      </c>
      <c r="AE622" s="114">
        <v>25676257.5</v>
      </c>
      <c r="AF622" s="114">
        <v>5586499.6899999995</v>
      </c>
      <c r="AG622" s="114">
        <v>5633729.1500000004</v>
      </c>
      <c r="AH622" s="114">
        <v>10900870.039999999</v>
      </c>
      <c r="AI622" s="114">
        <v>10073503.5</v>
      </c>
      <c r="AJ622" s="114">
        <v>7337134.6600000001</v>
      </c>
      <c r="AK622" s="114">
        <v>7500417.4100000001</v>
      </c>
      <c r="AL622" s="114">
        <v>371374313.26999998</v>
      </c>
      <c r="AM622" s="114">
        <v>9153849.9900000002</v>
      </c>
      <c r="AN622" s="114">
        <v>6042762.6399999997</v>
      </c>
      <c r="AO622" s="114">
        <v>16924053.670000002</v>
      </c>
      <c r="AP622" s="114">
        <v>18096998.979999997</v>
      </c>
      <c r="AQ622" s="114">
        <v>6845787.4299999997</v>
      </c>
      <c r="AR622" s="114">
        <v>2682994.09</v>
      </c>
      <c r="AS622" s="114">
        <v>62431436.739999995</v>
      </c>
      <c r="AT622" s="114">
        <v>8592127.4199999999</v>
      </c>
      <c r="AU622" s="114">
        <v>15319566.039999999</v>
      </c>
      <c r="AV622" s="114">
        <v>18013503.450000003</v>
      </c>
      <c r="AW622" s="114">
        <v>6996511.75</v>
      </c>
      <c r="AX622" s="114">
        <v>4609767.6400000006</v>
      </c>
      <c r="AY622" s="114">
        <v>7960207.1299999999</v>
      </c>
      <c r="AZ622" s="114">
        <v>8314937.1000000006</v>
      </c>
      <c r="BA622" s="114">
        <v>6440601.1699999999</v>
      </c>
      <c r="BB622" s="114">
        <v>44272989.539999999</v>
      </c>
      <c r="BC622" s="114">
        <v>6237227.8799999999</v>
      </c>
      <c r="BD622" s="114">
        <v>134590885.42999998</v>
      </c>
      <c r="BE622" s="114">
        <v>17350832.57</v>
      </c>
      <c r="BF622" s="114">
        <v>5500341.9699999997</v>
      </c>
      <c r="BG622" s="114">
        <v>7234547.3700000001</v>
      </c>
      <c r="BH622" s="114">
        <v>67435460.379999995</v>
      </c>
      <c r="BI622" s="114">
        <v>4634497.8099999996</v>
      </c>
      <c r="BJ622" s="114">
        <v>3289878.1</v>
      </c>
      <c r="BK622" s="114">
        <v>5897392.2300000004</v>
      </c>
      <c r="BL622" s="114">
        <v>5976574.9100000001</v>
      </c>
      <c r="BM622" s="114">
        <v>82521743.689999998</v>
      </c>
      <c r="BN622" s="114">
        <v>10699480.330000002</v>
      </c>
      <c r="BO622" s="114">
        <v>9929990.3100000005</v>
      </c>
      <c r="BP622" s="114">
        <v>17396250.659999996</v>
      </c>
      <c r="BQ622" s="114">
        <v>10052315.73</v>
      </c>
      <c r="BR622" s="114">
        <v>9827565.5199999996</v>
      </c>
      <c r="BS622" s="114">
        <v>508132192.38999999</v>
      </c>
      <c r="BT622" s="114">
        <v>8134619.5</v>
      </c>
      <c r="BU622" s="114">
        <v>8352845.3699999992</v>
      </c>
      <c r="BV622" s="114">
        <v>51548984.070000008</v>
      </c>
      <c r="BW622" s="114">
        <v>692320.93</v>
      </c>
      <c r="BX622" s="114">
        <v>7342301.3200000003</v>
      </c>
      <c r="BY622" s="114">
        <v>32922076.890000001</v>
      </c>
      <c r="BZ622" s="114">
        <v>4444364.67</v>
      </c>
      <c r="CA622" s="114">
        <v>6653271.1899999995</v>
      </c>
      <c r="CB622" s="114">
        <v>8340021.0999999996</v>
      </c>
      <c r="CC622" s="114">
        <v>10515859.26</v>
      </c>
      <c r="CD622" s="114">
        <v>21576886.149999999</v>
      </c>
      <c r="CE622" s="114">
        <v>8091226.0800000001</v>
      </c>
      <c r="CF622" s="114">
        <v>16652488.029999997</v>
      </c>
      <c r="CG622" s="114">
        <v>4351734.71</v>
      </c>
      <c r="CH622" s="114">
        <v>4342423.08</v>
      </c>
      <c r="CI622" s="114">
        <v>5319831.96</v>
      </c>
      <c r="CJ622" s="114">
        <v>5055613.2300000004</v>
      </c>
      <c r="CK622" s="114">
        <v>43577759.560000002</v>
      </c>
      <c r="CL622" s="114">
        <v>3928508.41</v>
      </c>
      <c r="CM622" s="114">
        <v>5162651.72</v>
      </c>
    </row>
    <row r="623" spans="2:91" ht="25.95" customHeight="1">
      <c r="B623" s="114">
        <v>28</v>
      </c>
      <c r="C623" s="114" t="s">
        <v>706</v>
      </c>
      <c r="D623" s="114">
        <v>23034350.329999998</v>
      </c>
      <c r="E623" s="114">
        <v>3894089.23</v>
      </c>
      <c r="F623" s="114">
        <v>4300578.93</v>
      </c>
      <c r="G623" s="114">
        <v>4025814.65</v>
      </c>
      <c r="H623" s="114">
        <v>2505601.75</v>
      </c>
      <c r="I623" s="114">
        <v>3131301.9299999997</v>
      </c>
      <c r="J623" s="114">
        <v>5063708.3</v>
      </c>
      <c r="K623" s="114">
        <v>6812270.3599999994</v>
      </c>
      <c r="L623" s="114">
        <v>5209339.290000001</v>
      </c>
      <c r="M623" s="114">
        <v>5434048.8300000001</v>
      </c>
      <c r="N623" s="114">
        <v>10989115.6</v>
      </c>
      <c r="O623" s="114">
        <v>1101308.8899999999</v>
      </c>
      <c r="P623" s="114">
        <v>20058006.420000002</v>
      </c>
      <c r="Q623" s="114">
        <v>4284234.4800000004</v>
      </c>
      <c r="R623" s="114">
        <v>4802922.7300000004</v>
      </c>
      <c r="S623" s="114">
        <v>7512979.9099999992</v>
      </c>
      <c r="T623" s="114">
        <v>4026711.0700000003</v>
      </c>
      <c r="U623" s="114">
        <v>3810152.83</v>
      </c>
      <c r="V623" s="114">
        <v>3486158.5200000005</v>
      </c>
      <c r="W623" s="114">
        <v>1244912.1000000001</v>
      </c>
      <c r="X623" s="114">
        <v>36607724.710000001</v>
      </c>
      <c r="Y623" s="114">
        <v>2672792.91</v>
      </c>
      <c r="Z623" s="114">
        <v>5878803.6199999992</v>
      </c>
      <c r="AA623" s="114">
        <v>5112227.8100000005</v>
      </c>
      <c r="AB623" s="114">
        <v>1849416.9</v>
      </c>
      <c r="AC623" s="114">
        <v>2790690.58</v>
      </c>
      <c r="AD623" s="114">
        <v>3458218.3000000003</v>
      </c>
      <c r="AE623" s="114">
        <v>12040607.449999999</v>
      </c>
      <c r="AF623" s="114">
        <v>4120441.81</v>
      </c>
      <c r="AG623" s="114">
        <v>3851575.66</v>
      </c>
      <c r="AH623" s="114">
        <v>5712441.3599999994</v>
      </c>
      <c r="AI623" s="114">
        <v>4900200.22</v>
      </c>
      <c r="AJ623" s="114">
        <v>3049684.5</v>
      </c>
      <c r="AK623" s="114">
        <v>4666762.25</v>
      </c>
      <c r="AL623" s="114">
        <v>49030526.390000001</v>
      </c>
      <c r="AM623" s="114">
        <v>7477917.6400000006</v>
      </c>
      <c r="AN623" s="114">
        <v>2972393.1</v>
      </c>
      <c r="AO623" s="114">
        <v>6320431.46</v>
      </c>
      <c r="AP623" s="114">
        <v>6780035.0499999998</v>
      </c>
      <c r="AQ623" s="114">
        <v>5293190.88</v>
      </c>
      <c r="AR623" s="114">
        <v>1620187.88</v>
      </c>
      <c r="AS623" s="114">
        <v>17834784.190000001</v>
      </c>
      <c r="AT623" s="114">
        <v>4043941.2199999997</v>
      </c>
      <c r="AU623" s="114">
        <v>11625769</v>
      </c>
      <c r="AV623" s="114">
        <v>8079104.9800000004</v>
      </c>
      <c r="AW623" s="114">
        <v>3848970.58</v>
      </c>
      <c r="AX623" s="114">
        <v>2430824.75</v>
      </c>
      <c r="AY623" s="114">
        <v>3784456.22</v>
      </c>
      <c r="AZ623" s="114">
        <v>4103214.44</v>
      </c>
      <c r="BA623" s="114">
        <v>3963361.1399999997</v>
      </c>
      <c r="BB623" s="114">
        <v>12925986.640000001</v>
      </c>
      <c r="BC623" s="114">
        <v>4529891.6300000008</v>
      </c>
      <c r="BD623" s="114">
        <v>20737830.439999998</v>
      </c>
      <c r="BE623" s="114">
        <v>4438588.75</v>
      </c>
      <c r="BF623" s="114">
        <v>1653108.04</v>
      </c>
      <c r="BG623" s="114">
        <v>3638220.78</v>
      </c>
      <c r="BH623" s="114">
        <v>13981890.449999999</v>
      </c>
      <c r="BI623" s="114">
        <v>2071280.78</v>
      </c>
      <c r="BJ623" s="114">
        <v>1690706.51</v>
      </c>
      <c r="BK623" s="114">
        <v>2824186.95</v>
      </c>
      <c r="BL623" s="114">
        <v>2283795.21</v>
      </c>
      <c r="BM623" s="114">
        <v>21761403.16</v>
      </c>
      <c r="BN623" s="114">
        <v>5700465.3899999997</v>
      </c>
      <c r="BO623" s="114">
        <v>4130041.2700000005</v>
      </c>
      <c r="BP623" s="114">
        <v>5678625.3799999999</v>
      </c>
      <c r="BQ623" s="114">
        <v>7138242.6799999997</v>
      </c>
      <c r="BR623" s="114">
        <v>3460700.29</v>
      </c>
      <c r="BS623" s="114">
        <v>88493497.719999999</v>
      </c>
      <c r="BT623" s="114">
        <v>5039876.8000000007</v>
      </c>
      <c r="BU623" s="114">
        <v>4882852.62</v>
      </c>
      <c r="BV623" s="114">
        <v>12407554.720000001</v>
      </c>
      <c r="BW623" s="114">
        <v>3334367.9000000004</v>
      </c>
      <c r="BX623" s="114">
        <v>3315499.58</v>
      </c>
      <c r="BY623" s="114">
        <v>10454158.470000001</v>
      </c>
      <c r="BZ623" s="114">
        <v>3042135.79</v>
      </c>
      <c r="CA623" s="114">
        <v>2228131.62</v>
      </c>
      <c r="CB623" s="114">
        <v>3225823.73</v>
      </c>
      <c r="CC623" s="114">
        <v>10843779.640000001</v>
      </c>
      <c r="CD623" s="114">
        <v>6624549.7599999998</v>
      </c>
      <c r="CE623" s="114">
        <v>5145705.04</v>
      </c>
      <c r="CF623" s="114">
        <v>7671260.8499999996</v>
      </c>
      <c r="CG623" s="114">
        <v>1885463.3800000001</v>
      </c>
      <c r="CH623" s="114">
        <v>2131342.6</v>
      </c>
      <c r="CI623" s="114">
        <v>4181015.91</v>
      </c>
      <c r="CJ623" s="114">
        <v>2790530.5400000005</v>
      </c>
      <c r="CK623" s="114">
        <v>10947627.58</v>
      </c>
      <c r="CL623" s="114">
        <v>1041197.09</v>
      </c>
      <c r="CM623" s="114">
        <v>1283714.8999999999</v>
      </c>
    </row>
    <row r="624" spans="2:91" ht="25.95" customHeight="1">
      <c r="B624" s="114">
        <v>29</v>
      </c>
      <c r="C624" s="114" t="s">
        <v>707</v>
      </c>
      <c r="D624" s="114">
        <v>16959951.869999997</v>
      </c>
      <c r="E624" s="114">
        <v>3436442.6</v>
      </c>
      <c r="F624" s="114">
        <v>4796169.8499999996</v>
      </c>
      <c r="G624" s="114">
        <v>3938084.95</v>
      </c>
      <c r="H624" s="114">
        <v>1805486.88</v>
      </c>
      <c r="I624" s="114">
        <v>2794603.05</v>
      </c>
      <c r="J624" s="114">
        <v>4502501.3899999997</v>
      </c>
      <c r="K624" s="114">
        <v>28653821.459999997</v>
      </c>
      <c r="L624" s="114">
        <v>8011704.5600000005</v>
      </c>
      <c r="M624" s="114">
        <v>4046641.9800000004</v>
      </c>
      <c r="N624" s="114">
        <v>4641776.22</v>
      </c>
      <c r="O624" s="114">
        <v>1151829.8700000001</v>
      </c>
      <c r="P624" s="114">
        <v>40400660.370000005</v>
      </c>
      <c r="Q624" s="114">
        <v>3754697.87</v>
      </c>
      <c r="R624" s="114">
        <v>13534459.939999999</v>
      </c>
      <c r="S624" s="114">
        <v>8471114.5899999999</v>
      </c>
      <c r="T624" s="114">
        <v>4488236.9000000004</v>
      </c>
      <c r="U624" s="114">
        <v>4984914.9000000004</v>
      </c>
      <c r="V624" s="114">
        <v>1858628.77</v>
      </c>
      <c r="W624" s="114">
        <v>1122856.17</v>
      </c>
      <c r="X624" s="114">
        <v>33353446.849999998</v>
      </c>
      <c r="Y624" s="114">
        <v>2423015.38</v>
      </c>
      <c r="Z624" s="114">
        <v>3214813.25</v>
      </c>
      <c r="AA624" s="114">
        <v>6375767.9299999997</v>
      </c>
      <c r="AB624" s="114">
        <v>990315.83</v>
      </c>
      <c r="AC624" s="114">
        <v>2568233.29</v>
      </c>
      <c r="AD624" s="114">
        <v>1955062.9900000002</v>
      </c>
      <c r="AE624" s="114">
        <v>9733896.1300000008</v>
      </c>
      <c r="AF624" s="114">
        <v>1436053.42</v>
      </c>
      <c r="AG624" s="114">
        <v>2008536.13</v>
      </c>
      <c r="AH624" s="114">
        <v>2365231.6500000004</v>
      </c>
      <c r="AI624" s="114">
        <v>8991181.1699999999</v>
      </c>
      <c r="AJ624" s="114">
        <v>3981337.87</v>
      </c>
      <c r="AK624" s="114">
        <v>3219981.35</v>
      </c>
      <c r="AL624" s="114">
        <v>132832564.33</v>
      </c>
      <c r="AM624" s="114">
        <v>2749064.75</v>
      </c>
      <c r="AN624" s="114">
        <v>3789373.23</v>
      </c>
      <c r="AO624" s="114">
        <v>22111882.77</v>
      </c>
      <c r="AP624" s="114">
        <v>4848935.2299999995</v>
      </c>
      <c r="AQ624" s="114">
        <v>4041084.34</v>
      </c>
      <c r="AR624" s="114">
        <v>1835497.8800000001</v>
      </c>
      <c r="AS624" s="114">
        <v>47437033.460000001</v>
      </c>
      <c r="AT624" s="114">
        <v>5311601.2300000004</v>
      </c>
      <c r="AU624" s="114">
        <v>11057268.239999998</v>
      </c>
      <c r="AV624" s="114">
        <v>10602287.16</v>
      </c>
      <c r="AW624" s="114">
        <v>3127794.34</v>
      </c>
      <c r="AX624" s="114">
        <v>656350.08000000007</v>
      </c>
      <c r="AY624" s="114">
        <v>9395052.9900000002</v>
      </c>
      <c r="AZ624" s="114">
        <v>4029864.57</v>
      </c>
      <c r="BA624" s="114">
        <v>3479123.9800000004</v>
      </c>
      <c r="BB624" s="114">
        <v>34465116.840000004</v>
      </c>
      <c r="BC624" s="114">
        <v>3994776.06</v>
      </c>
      <c r="BD624" s="114">
        <v>34238312</v>
      </c>
      <c r="BE624" s="114">
        <v>10297115.859999999</v>
      </c>
      <c r="BF624" s="114">
        <v>3649873.38</v>
      </c>
      <c r="BG624" s="114">
        <v>2318691.41</v>
      </c>
      <c r="BH624" s="114">
        <v>28533980.079999998</v>
      </c>
      <c r="BI624" s="114">
        <v>1112087.78</v>
      </c>
      <c r="BJ624" s="114">
        <v>2246551.12</v>
      </c>
      <c r="BK624" s="114">
        <v>2499094.62</v>
      </c>
      <c r="BL624" s="114">
        <v>1946106.5</v>
      </c>
      <c r="BM624" s="114">
        <v>19208704.300000001</v>
      </c>
      <c r="BN624" s="114">
        <v>4519564.6899999995</v>
      </c>
      <c r="BO624" s="114">
        <v>5416718.9399999995</v>
      </c>
      <c r="BP624" s="114">
        <v>5553316.5099999998</v>
      </c>
      <c r="BQ624" s="114">
        <v>3647516.0700000003</v>
      </c>
      <c r="BR624" s="114">
        <v>2929141.89</v>
      </c>
      <c r="BS624" s="114">
        <v>136193025.99000001</v>
      </c>
      <c r="BT624" s="114">
        <v>10078444.949999999</v>
      </c>
      <c r="BU624" s="114">
        <v>1701828.17</v>
      </c>
      <c r="BV624" s="114">
        <v>34986081.550000004</v>
      </c>
      <c r="BW624" s="114">
        <v>1932865.53</v>
      </c>
      <c r="BX624" s="114">
        <v>4525376.96</v>
      </c>
      <c r="BY624" s="114">
        <v>16151325.15</v>
      </c>
      <c r="BZ624" s="114">
        <v>1694005.3</v>
      </c>
      <c r="CA624" s="114">
        <v>3216399.06</v>
      </c>
      <c r="CB624" s="114">
        <v>2943088.63</v>
      </c>
      <c r="CC624" s="114">
        <v>18109508.359999999</v>
      </c>
      <c r="CD624" s="114">
        <v>8396331.7199999988</v>
      </c>
      <c r="CE624" s="114">
        <v>4582675.5299999993</v>
      </c>
      <c r="CF624" s="114">
        <v>18287032.120000001</v>
      </c>
      <c r="CG624" s="114">
        <v>3422346.54</v>
      </c>
      <c r="CH624" s="114">
        <v>1446566.46</v>
      </c>
      <c r="CI624" s="114">
        <v>4044179.2199999997</v>
      </c>
      <c r="CJ624" s="114">
        <v>2121517.7000000002</v>
      </c>
      <c r="CK624" s="114">
        <v>23180427.789999999</v>
      </c>
      <c r="CL624" s="114">
        <v>1137607.5299999998</v>
      </c>
      <c r="CM624" s="114">
        <v>1362927.3399999999</v>
      </c>
    </row>
    <row r="625" spans="2:91" ht="25.95" customHeight="1">
      <c r="B625" s="114">
        <v>30</v>
      </c>
      <c r="C625" s="114" t="s">
        <v>708</v>
      </c>
      <c r="D625" s="114">
        <v>38283272</v>
      </c>
      <c r="E625" s="114">
        <v>1787075</v>
      </c>
      <c r="F625" s="114">
        <v>2138710</v>
      </c>
      <c r="G625" s="114">
        <v>1171099</v>
      </c>
      <c r="H625" s="114">
        <v>963270</v>
      </c>
      <c r="I625" s="114">
        <v>968639</v>
      </c>
      <c r="J625" s="114">
        <v>2125176.4500000002</v>
      </c>
      <c r="K625" s="114">
        <v>6107263.2000000002</v>
      </c>
      <c r="L625" s="114">
        <v>2269804.15</v>
      </c>
      <c r="M625" s="114">
        <v>983550</v>
      </c>
      <c r="N625" s="114">
        <v>8636166.4000000004</v>
      </c>
      <c r="O625" s="114">
        <v>371528</v>
      </c>
      <c r="P625" s="114">
        <v>23220183.5</v>
      </c>
      <c r="Q625" s="114">
        <v>2632910</v>
      </c>
      <c r="R625" s="114">
        <v>3949206</v>
      </c>
      <c r="S625" s="114">
        <v>5127094</v>
      </c>
      <c r="T625" s="114">
        <v>2383944.5</v>
      </c>
      <c r="U625" s="114">
        <v>2801640</v>
      </c>
      <c r="V625" s="114">
        <v>1708762.5</v>
      </c>
      <c r="W625" s="114">
        <v>476059</v>
      </c>
      <c r="X625" s="114">
        <v>54550404.600000001</v>
      </c>
      <c r="Y625" s="114">
        <v>819703</v>
      </c>
      <c r="Z625" s="114">
        <v>3383812.15</v>
      </c>
      <c r="AA625" s="114">
        <v>1417932.5</v>
      </c>
      <c r="AB625" s="114">
        <v>386744.6</v>
      </c>
      <c r="AC625" s="114">
        <v>696349.7</v>
      </c>
      <c r="AD625" s="114">
        <v>527410</v>
      </c>
      <c r="AE625" s="114">
        <v>11511382.949999999</v>
      </c>
      <c r="AF625" s="114">
        <v>1295987.5</v>
      </c>
      <c r="AG625" s="114">
        <v>909017.5</v>
      </c>
      <c r="AH625" s="114">
        <v>626492.9</v>
      </c>
      <c r="AI625" s="114">
        <v>3320480.5</v>
      </c>
      <c r="AJ625" s="114">
        <v>1832676.4</v>
      </c>
      <c r="AK625" s="114">
        <v>766378.05</v>
      </c>
      <c r="AL625" s="114">
        <v>85691763</v>
      </c>
      <c r="AM625" s="114">
        <v>1208548.6499999999</v>
      </c>
      <c r="AN625" s="114">
        <v>725818.5</v>
      </c>
      <c r="AO625" s="114">
        <v>1953170</v>
      </c>
      <c r="AP625" s="114">
        <v>6005896</v>
      </c>
      <c r="AQ625" s="114">
        <v>1215630</v>
      </c>
      <c r="AR625" s="114">
        <v>486812.9</v>
      </c>
      <c r="AS625" s="114">
        <v>21234555</v>
      </c>
      <c r="AT625" s="114">
        <v>2642400.6</v>
      </c>
      <c r="AU625" s="114">
        <v>8666883</v>
      </c>
      <c r="AV625" s="114">
        <v>2416767.5</v>
      </c>
      <c r="AW625" s="114">
        <v>858499.2</v>
      </c>
      <c r="AX625" s="114">
        <v>178580</v>
      </c>
      <c r="AY625" s="114">
        <v>1128990</v>
      </c>
      <c r="AZ625" s="114">
        <v>1059580</v>
      </c>
      <c r="BA625" s="114">
        <v>591035</v>
      </c>
      <c r="BB625" s="114">
        <v>20865080.699999999</v>
      </c>
      <c r="BC625" s="114">
        <v>700002.8</v>
      </c>
      <c r="BD625" s="114">
        <v>37700905.810000002</v>
      </c>
      <c r="BE625" s="114">
        <v>7371380.7999999998</v>
      </c>
      <c r="BF625" s="114">
        <v>1566386</v>
      </c>
      <c r="BG625" s="114">
        <v>385348</v>
      </c>
      <c r="BH625" s="114">
        <v>19002156.109999999</v>
      </c>
      <c r="BI625" s="114">
        <v>704158</v>
      </c>
      <c r="BJ625" s="114">
        <v>390403</v>
      </c>
      <c r="BK625" s="114">
        <v>1067654.5</v>
      </c>
      <c r="BL625" s="114">
        <v>1129080</v>
      </c>
      <c r="BM625" s="114">
        <v>34413691.519999996</v>
      </c>
      <c r="BN625" s="114">
        <v>5586234.5299999993</v>
      </c>
      <c r="BO625" s="114">
        <v>2553668.2999999998</v>
      </c>
      <c r="BP625" s="114">
        <v>7940058</v>
      </c>
      <c r="BQ625" s="114">
        <v>2858516</v>
      </c>
      <c r="BR625" s="114">
        <v>1453829.5</v>
      </c>
      <c r="BS625" s="114">
        <v>131188889.88000001</v>
      </c>
      <c r="BT625" s="114">
        <v>1730688.3</v>
      </c>
      <c r="BU625" s="114">
        <v>800555</v>
      </c>
      <c r="BV625" s="114">
        <v>15853123.550000001</v>
      </c>
      <c r="BW625" s="114">
        <v>363005</v>
      </c>
      <c r="BX625" s="114">
        <v>768810</v>
      </c>
      <c r="BY625" s="114">
        <v>11209879</v>
      </c>
      <c r="BZ625" s="114">
        <v>749160</v>
      </c>
      <c r="CA625" s="114">
        <v>417065</v>
      </c>
      <c r="CB625" s="114">
        <v>1075300</v>
      </c>
      <c r="CC625" s="114">
        <v>1757595</v>
      </c>
      <c r="CD625" s="114">
        <v>13462116.609999999</v>
      </c>
      <c r="CE625" s="114">
        <v>689881</v>
      </c>
      <c r="CF625" s="114">
        <v>9267483.0099999998</v>
      </c>
      <c r="CG625" s="114">
        <v>480322.5</v>
      </c>
      <c r="CH625" s="114">
        <v>85045</v>
      </c>
      <c r="CI625" s="114">
        <v>169681</v>
      </c>
      <c r="CJ625" s="114">
        <v>422446.1</v>
      </c>
      <c r="CK625" s="114">
        <v>11097058.199999999</v>
      </c>
      <c r="CL625" s="114">
        <v>802812.43</v>
      </c>
      <c r="CM625" s="114">
        <v>446065.5</v>
      </c>
    </row>
    <row r="626" spans="2:91" ht="25.95" customHeight="1">
      <c r="B626" s="114">
        <v>31</v>
      </c>
      <c r="C626" s="114" t="s">
        <v>709</v>
      </c>
      <c r="D626" s="114">
        <v>21919744.719999999</v>
      </c>
      <c r="E626" s="114">
        <v>2641162.5500000003</v>
      </c>
      <c r="F626" s="114">
        <v>2296355.59</v>
      </c>
      <c r="G626" s="114">
        <v>1945574.06</v>
      </c>
      <c r="H626" s="114">
        <v>1074987.73</v>
      </c>
      <c r="I626" s="114">
        <v>2052176.3100000003</v>
      </c>
      <c r="J626" s="114">
        <v>1954174.42</v>
      </c>
      <c r="K626" s="114">
        <v>5113770.83</v>
      </c>
      <c r="L626" s="114">
        <v>1323285.6700000002</v>
      </c>
      <c r="M626" s="114">
        <v>2507125.35</v>
      </c>
      <c r="N626" s="114">
        <v>4450458.3600000003</v>
      </c>
      <c r="O626" s="114">
        <v>711206.09</v>
      </c>
      <c r="P626" s="114">
        <v>12592164.779999999</v>
      </c>
      <c r="Q626" s="114">
        <v>1941328.75</v>
      </c>
      <c r="R626" s="114">
        <v>3086439.1200000006</v>
      </c>
      <c r="S626" s="114">
        <v>3890422.64</v>
      </c>
      <c r="T626" s="114">
        <v>2405789.0500000003</v>
      </c>
      <c r="U626" s="114">
        <v>1260222.8900000001</v>
      </c>
      <c r="V626" s="114">
        <v>1794689.2300000002</v>
      </c>
      <c r="W626" s="114">
        <v>1071937.01</v>
      </c>
      <c r="X626" s="114">
        <v>19393437.099999998</v>
      </c>
      <c r="Y626" s="114">
        <v>1485822.24</v>
      </c>
      <c r="Z626" s="114">
        <v>2808743.95</v>
      </c>
      <c r="AA626" s="114">
        <v>2778558.7900000005</v>
      </c>
      <c r="AB626" s="114">
        <v>1000758.19</v>
      </c>
      <c r="AC626" s="114">
        <v>1267241.72</v>
      </c>
      <c r="AD626" s="114">
        <v>2727082.62</v>
      </c>
      <c r="AE626" s="114">
        <v>5131277.9400000004</v>
      </c>
      <c r="AF626" s="114">
        <v>1959542.6400000001</v>
      </c>
      <c r="AG626" s="114">
        <v>1618975.56</v>
      </c>
      <c r="AH626" s="114">
        <v>2507061.5100000002</v>
      </c>
      <c r="AI626" s="114">
        <v>2395162.4</v>
      </c>
      <c r="AJ626" s="114">
        <v>1991383.52</v>
      </c>
      <c r="AK626" s="114">
        <v>1355392.44</v>
      </c>
      <c r="AL626" s="114">
        <v>45418138.910000004</v>
      </c>
      <c r="AM626" s="114">
        <v>2246328.7999999998</v>
      </c>
      <c r="AN626" s="114">
        <v>1531674.3900000001</v>
      </c>
      <c r="AO626" s="114">
        <v>4412396.74</v>
      </c>
      <c r="AP626" s="114">
        <v>3977193.25</v>
      </c>
      <c r="AQ626" s="114">
        <v>2252051</v>
      </c>
      <c r="AR626" s="114">
        <v>779553.44</v>
      </c>
      <c r="AS626" s="114">
        <v>9216604.3399999999</v>
      </c>
      <c r="AT626" s="114">
        <v>2253162.7600000002</v>
      </c>
      <c r="AU626" s="114">
        <v>4349510.49</v>
      </c>
      <c r="AV626" s="114">
        <v>3670200.9800000004</v>
      </c>
      <c r="AW626" s="114">
        <v>1715190.92</v>
      </c>
      <c r="AX626" s="114">
        <v>903889.61</v>
      </c>
      <c r="AY626" s="114">
        <v>2310231.6900000004</v>
      </c>
      <c r="AZ626" s="114">
        <v>1685562.92</v>
      </c>
      <c r="BA626" s="114">
        <v>1538660.5099999998</v>
      </c>
      <c r="BB626" s="114">
        <v>13017224.939999999</v>
      </c>
      <c r="BC626" s="114">
        <v>1751631.79</v>
      </c>
      <c r="BD626" s="114">
        <v>19125831.149999995</v>
      </c>
      <c r="BE626" s="114">
        <v>5508631.5300000003</v>
      </c>
      <c r="BF626" s="114">
        <v>1239165.69</v>
      </c>
      <c r="BG626" s="114">
        <v>2395393.3699999996</v>
      </c>
      <c r="BH626" s="114">
        <v>11919931.33</v>
      </c>
      <c r="BI626" s="114">
        <v>813941.3</v>
      </c>
      <c r="BJ626" s="114">
        <v>696416.06</v>
      </c>
      <c r="BK626" s="114">
        <v>1491607.24</v>
      </c>
      <c r="BL626" s="114">
        <v>1267218.7499999998</v>
      </c>
      <c r="BM626" s="114">
        <v>15115823.59</v>
      </c>
      <c r="BN626" s="114">
        <v>4188356.45</v>
      </c>
      <c r="BO626" s="114">
        <v>3030611.43</v>
      </c>
      <c r="BP626" s="114">
        <v>4084334.5699999994</v>
      </c>
      <c r="BQ626" s="114">
        <v>2577514.7200000002</v>
      </c>
      <c r="BR626" s="114">
        <v>2292427.83</v>
      </c>
      <c r="BS626" s="114">
        <v>58136200.509999998</v>
      </c>
      <c r="BT626" s="114">
        <v>2722201.54</v>
      </c>
      <c r="BU626" s="114">
        <v>2196125.44</v>
      </c>
      <c r="BV626" s="114">
        <v>14512540.17</v>
      </c>
      <c r="BW626" s="114">
        <v>1139158.1000000001</v>
      </c>
      <c r="BX626" s="114">
        <v>2263771.4200000004</v>
      </c>
      <c r="BY626" s="114">
        <v>6945470.0099999998</v>
      </c>
      <c r="BZ626" s="114">
        <v>1647520.7299999997</v>
      </c>
      <c r="CA626" s="114">
        <v>1371567.1900000002</v>
      </c>
      <c r="CB626" s="114">
        <v>1759016.74</v>
      </c>
      <c r="CC626" s="114">
        <v>3039759.41</v>
      </c>
      <c r="CD626" s="114">
        <v>5800495.3399999999</v>
      </c>
      <c r="CE626" s="114">
        <v>3425948.2500000005</v>
      </c>
      <c r="CF626" s="114">
        <v>5722172.540000001</v>
      </c>
      <c r="CG626" s="114">
        <v>1979265.74</v>
      </c>
      <c r="CH626" s="114">
        <v>1413218.66</v>
      </c>
      <c r="CI626" s="114">
        <v>1678870.2000000002</v>
      </c>
      <c r="CJ626" s="114">
        <v>1490365.88</v>
      </c>
      <c r="CK626" s="114">
        <v>6036430.7700000005</v>
      </c>
      <c r="CL626" s="114">
        <v>737531.88</v>
      </c>
      <c r="CM626" s="114">
        <v>1371589.8199999998</v>
      </c>
    </row>
    <row r="627" spans="2:91" ht="25.95" customHeight="1">
      <c r="B627" s="114">
        <v>32</v>
      </c>
      <c r="C627" s="114" t="s">
        <v>710</v>
      </c>
      <c r="D627" s="114">
        <v>16272527.890000001</v>
      </c>
      <c r="E627" s="114">
        <v>141195.79999999999</v>
      </c>
      <c r="F627" s="114">
        <v>9959</v>
      </c>
      <c r="G627" s="114">
        <v>369029.22</v>
      </c>
      <c r="H627" s="114">
        <v>295018.46000000002</v>
      </c>
      <c r="I627" s="114">
        <v>72077.490000000005</v>
      </c>
      <c r="J627" s="114">
        <v>505113.54000000004</v>
      </c>
      <c r="K627" s="114">
        <v>134028.29</v>
      </c>
      <c r="L627" s="114">
        <v>215997.15</v>
      </c>
      <c r="M627" s="114">
        <v>238114.36</v>
      </c>
      <c r="N627" s="114">
        <v>744803.2</v>
      </c>
      <c r="O627" s="114">
        <v>73151.88</v>
      </c>
      <c r="P627" s="114">
        <v>4132037.34</v>
      </c>
      <c r="Q627" s="114">
        <v>229403.11</v>
      </c>
      <c r="R627" s="114">
        <v>311503.34999999998</v>
      </c>
      <c r="S627" s="114">
        <v>156008.56</v>
      </c>
      <c r="T627" s="114">
        <v>358905.91000000003</v>
      </c>
      <c r="U627" s="114">
        <v>141924.08000000002</v>
      </c>
      <c r="V627" s="114">
        <v>85118.79</v>
      </c>
      <c r="W627" s="114">
        <v>71317.200000000012</v>
      </c>
      <c r="X627" s="114">
        <v>34468158.969999999</v>
      </c>
      <c r="Y627" s="114">
        <v>567558.36</v>
      </c>
      <c r="Z627" s="114">
        <v>35645.18</v>
      </c>
      <c r="AA627" s="114">
        <v>153999.42000000001</v>
      </c>
      <c r="AB627" s="114">
        <v>407657.48</v>
      </c>
      <c r="AC627" s="114">
        <v>132334.03999999998</v>
      </c>
      <c r="AD627" s="114">
        <v>145245.53999999998</v>
      </c>
      <c r="AE627" s="114">
        <v>108926.67</v>
      </c>
      <c r="AF627" s="114">
        <v>40346.76</v>
      </c>
      <c r="AG627" s="114">
        <v>293460.03999999998</v>
      </c>
      <c r="AH627" s="114">
        <v>750502.8</v>
      </c>
      <c r="AI627" s="114">
        <v>3278188.9299999997</v>
      </c>
      <c r="AJ627" s="114">
        <v>746545.01</v>
      </c>
      <c r="AK627" s="114">
        <v>917769.86</v>
      </c>
      <c r="AL627" s="114">
        <v>524239</v>
      </c>
      <c r="AM627" s="114">
        <v>998895.27</v>
      </c>
      <c r="AN627" s="114">
        <v>77614.17</v>
      </c>
      <c r="AO627" s="114">
        <v>108664.23000000001</v>
      </c>
      <c r="AP627" s="114">
        <v>469670.8</v>
      </c>
      <c r="AQ627" s="114">
        <v>149634.87</v>
      </c>
      <c r="AR627" s="114">
        <v>58360.87</v>
      </c>
      <c r="AS627" s="114">
        <v>100980.37</v>
      </c>
      <c r="AT627" s="114">
        <v>133713.76</v>
      </c>
      <c r="AU627" s="114">
        <v>129072.43</v>
      </c>
      <c r="AV627" s="114">
        <v>114512.24</v>
      </c>
      <c r="AW627" s="114">
        <v>462743.85</v>
      </c>
      <c r="AX627" s="114">
        <v>78381.05</v>
      </c>
      <c r="AY627" s="114">
        <v>465749.72</v>
      </c>
      <c r="AZ627" s="114">
        <v>128506.56</v>
      </c>
      <c r="BA627" s="114">
        <v>276375.27</v>
      </c>
      <c r="BB627" s="114">
        <v>1314234.77</v>
      </c>
      <c r="BC627" s="114">
        <v>58310.62</v>
      </c>
      <c r="BD627" s="114">
        <v>25214145.41</v>
      </c>
      <c r="BE627" s="114">
        <v>1081522.8400000001</v>
      </c>
      <c r="BF627" s="114">
        <v>10783.6</v>
      </c>
      <c r="BG627" s="114">
        <v>90</v>
      </c>
      <c r="BH627" s="114">
        <v>170364.86</v>
      </c>
      <c r="BI627" s="114">
        <v>46743.4</v>
      </c>
      <c r="BJ627" s="114">
        <v>131559.66</v>
      </c>
      <c r="BK627" s="114">
        <v>112682.92</v>
      </c>
      <c r="BL627" s="114">
        <v>714862.4</v>
      </c>
      <c r="BM627" s="114">
        <v>2026215.48</v>
      </c>
      <c r="BN627" s="114">
        <v>492802.35</v>
      </c>
      <c r="BO627" s="114">
        <v>464286.76</v>
      </c>
      <c r="BP627" s="114">
        <v>862517.25</v>
      </c>
      <c r="BQ627" s="114">
        <v>919278.8899999999</v>
      </c>
      <c r="BR627" s="114">
        <v>1111942.3399999999</v>
      </c>
      <c r="BS627" s="114">
        <v>3230927.84</v>
      </c>
      <c r="BT627" s="114">
        <v>16859</v>
      </c>
      <c r="BU627" s="114">
        <v>34556.94</v>
      </c>
      <c r="BV627" s="114">
        <v>1436837.29</v>
      </c>
      <c r="BW627" s="114">
        <v>79389.53</v>
      </c>
      <c r="BX627" s="114">
        <v>237387.58</v>
      </c>
      <c r="BY627" s="114">
        <v>1356973.8900000001</v>
      </c>
      <c r="BZ627" s="114">
        <v>562628.99</v>
      </c>
      <c r="CA627" s="114">
        <v>803588.24</v>
      </c>
      <c r="CB627" s="114">
        <v>91423.08</v>
      </c>
      <c r="CC627" s="114">
        <v>85303.91</v>
      </c>
      <c r="CD627" s="114">
        <v>26814.77</v>
      </c>
      <c r="CE627" s="114">
        <v>150592.04999999999</v>
      </c>
      <c r="CF627" s="114">
        <v>594005.42999999993</v>
      </c>
      <c r="CG627" s="114">
        <v>213006.71</v>
      </c>
      <c r="CH627" s="114">
        <v>108154.74</v>
      </c>
      <c r="CI627" s="114">
        <v>218761.1</v>
      </c>
      <c r="CJ627" s="114">
        <v>100741.31</v>
      </c>
      <c r="CK627" s="114">
        <v>235267.41</v>
      </c>
      <c r="CL627" s="114">
        <v>958938.5</v>
      </c>
      <c r="CM627" s="114">
        <v>35791.769999999997</v>
      </c>
    </row>
    <row r="628" spans="2:91" ht="25.95" customHeight="1">
      <c r="B628" s="114">
        <v>33</v>
      </c>
      <c r="C628" s="114" t="s">
        <v>711</v>
      </c>
      <c r="D628" s="114">
        <v>1159987</v>
      </c>
      <c r="E628" s="114">
        <v>2518045.88</v>
      </c>
      <c r="F628" s="114">
        <v>2413132.19</v>
      </c>
      <c r="G628" s="114">
        <v>1428607.1500000001</v>
      </c>
      <c r="H628" s="114">
        <v>1028632</v>
      </c>
      <c r="I628" s="114">
        <v>2643128.38</v>
      </c>
      <c r="J628" s="114">
        <v>2687903.04</v>
      </c>
      <c r="K628" s="114">
        <v>2104491.5</v>
      </c>
      <c r="L628" s="114">
        <v>3687426.96</v>
      </c>
      <c r="M628" s="114">
        <v>1609580.35</v>
      </c>
      <c r="N628" s="114">
        <v>7302542.8199999994</v>
      </c>
      <c r="O628" s="114">
        <v>615265.80000000005</v>
      </c>
      <c r="P628" s="114">
        <v>6449596.71</v>
      </c>
      <c r="Q628" s="114">
        <v>9855992.7599999998</v>
      </c>
      <c r="R628" s="114">
        <v>10073579.77</v>
      </c>
      <c r="S628" s="114">
        <v>2576762.25</v>
      </c>
      <c r="T628" s="114">
        <v>6371382.6099999994</v>
      </c>
      <c r="U628" s="114">
        <v>3965498.4000000004</v>
      </c>
      <c r="V628" s="114">
        <v>6772740.8799999999</v>
      </c>
      <c r="W628" s="114">
        <v>1501849.85</v>
      </c>
      <c r="X628" s="114">
        <v>3239486</v>
      </c>
      <c r="Y628" s="114">
        <v>2388044.3199999998</v>
      </c>
      <c r="Z628" s="114">
        <v>2030761.75</v>
      </c>
      <c r="AA628" s="114">
        <v>4624008.07</v>
      </c>
      <c r="AB628" s="114">
        <v>369846.5</v>
      </c>
      <c r="AC628" s="114">
        <v>2707240.71</v>
      </c>
      <c r="AD628" s="114">
        <v>892427.75</v>
      </c>
      <c r="AE628" s="114">
        <v>7885850.7999999998</v>
      </c>
      <c r="AF628" s="114">
        <v>1557313.5</v>
      </c>
      <c r="AG628" s="114">
        <v>2747633.24</v>
      </c>
      <c r="AH628" s="114">
        <v>2704513.6</v>
      </c>
      <c r="AI628" s="114">
        <v>3756295.78</v>
      </c>
      <c r="AJ628" s="114">
        <v>1469077.5</v>
      </c>
      <c r="AK628" s="114">
        <v>2166677</v>
      </c>
      <c r="AL628" s="114">
        <v>5311976.6399999997</v>
      </c>
      <c r="AM628" s="114">
        <v>2293955.25</v>
      </c>
      <c r="AN628" s="114">
        <v>474082.5</v>
      </c>
      <c r="AO628" s="114">
        <v>1254032.6499999999</v>
      </c>
      <c r="AP628" s="114">
        <v>3024521.77</v>
      </c>
      <c r="AQ628" s="114">
        <v>3903437.82</v>
      </c>
      <c r="AR628" s="114">
        <v>698081.53</v>
      </c>
      <c r="AS628" s="114">
        <v>4624137.95</v>
      </c>
      <c r="AT628" s="114">
        <v>2657366.65</v>
      </c>
      <c r="AU628" s="114">
        <v>3356043.9899999998</v>
      </c>
      <c r="AV628" s="114">
        <v>1977611.5</v>
      </c>
      <c r="AW628" s="114">
        <v>1268982.75</v>
      </c>
      <c r="AX628" s="114">
        <v>835795.75</v>
      </c>
      <c r="AY628" s="114">
        <v>1711983.4</v>
      </c>
      <c r="AZ628" s="114">
        <v>1160273.5</v>
      </c>
      <c r="BA628" s="114">
        <v>2218591.5</v>
      </c>
      <c r="BB628" s="114">
        <v>2796620.06</v>
      </c>
      <c r="BC628" s="114">
        <v>579230.5</v>
      </c>
      <c r="BD628" s="114">
        <v>4778117.2</v>
      </c>
      <c r="BE628" s="114">
        <v>967844.58</v>
      </c>
      <c r="BF628" s="114">
        <v>2562539.19</v>
      </c>
      <c r="BG628" s="114">
        <v>3123889.6300000004</v>
      </c>
      <c r="BH628" s="114">
        <v>3947362.48</v>
      </c>
      <c r="BI628" s="114">
        <v>4547764.0900000008</v>
      </c>
      <c r="BJ628" s="114">
        <v>360757.25</v>
      </c>
      <c r="BK628" s="114">
        <v>1963914.25</v>
      </c>
      <c r="BL628" s="114">
        <v>1433373.09</v>
      </c>
      <c r="BM628" s="114">
        <v>5641469.5899999999</v>
      </c>
      <c r="BN628" s="114">
        <v>3211048.41</v>
      </c>
      <c r="BO628" s="114">
        <v>3093933.26</v>
      </c>
      <c r="BP628" s="114">
        <v>3204911.6799999997</v>
      </c>
      <c r="BQ628" s="114">
        <v>2526923.79</v>
      </c>
      <c r="BR628" s="114">
        <v>3135416.25</v>
      </c>
      <c r="BS628" s="114">
        <v>11127317.050000001</v>
      </c>
      <c r="BT628" s="114">
        <v>4109970.32</v>
      </c>
      <c r="BU628" s="114">
        <v>2558956.19</v>
      </c>
      <c r="BV628" s="114">
        <v>3930043.3199999994</v>
      </c>
      <c r="BW628" s="114">
        <v>977873.93</v>
      </c>
      <c r="BX628" s="114">
        <v>2580498.7199999997</v>
      </c>
      <c r="BY628" s="114">
        <v>2661434.3199999998</v>
      </c>
      <c r="BZ628" s="114">
        <v>4136106.24</v>
      </c>
      <c r="CA628" s="114">
        <v>726065.75</v>
      </c>
      <c r="CB628" s="114">
        <v>4583580.3100000005</v>
      </c>
      <c r="CC628" s="114">
        <v>3439762.2800000003</v>
      </c>
      <c r="CD628" s="114">
        <v>4705407.6500000004</v>
      </c>
      <c r="CE628" s="114">
        <v>3874333.64</v>
      </c>
      <c r="CF628" s="114">
        <v>3319380.88</v>
      </c>
      <c r="CG628" s="114">
        <v>2177823.67</v>
      </c>
      <c r="CH628" s="114">
        <v>879453.5</v>
      </c>
      <c r="CI628" s="114">
        <v>2650987.44</v>
      </c>
      <c r="CJ628" s="114">
        <v>4519109.8499999996</v>
      </c>
      <c r="CK628" s="114">
        <v>5675030.0099999998</v>
      </c>
      <c r="CL628" s="114">
        <v>2675176.7600000002</v>
      </c>
      <c r="CM628" s="114">
        <v>3675282.26</v>
      </c>
    </row>
    <row r="629" spans="2:91" ht="25.95" customHeight="1">
      <c r="B629" s="114">
        <v>34</v>
      </c>
      <c r="C629" s="114" t="s">
        <v>712</v>
      </c>
      <c r="D629" s="114">
        <v>0</v>
      </c>
      <c r="E629" s="114">
        <v>0</v>
      </c>
      <c r="F629" s="114">
        <v>0</v>
      </c>
      <c r="G629" s="114">
        <v>0</v>
      </c>
      <c r="H629" s="114">
        <v>0</v>
      </c>
      <c r="I629" s="114">
        <v>0</v>
      </c>
      <c r="J629" s="114">
        <v>0</v>
      </c>
      <c r="K629" s="114">
        <v>0</v>
      </c>
      <c r="L629" s="114">
        <v>0</v>
      </c>
      <c r="M629" s="114">
        <v>0</v>
      </c>
      <c r="N629" s="114">
        <v>0</v>
      </c>
      <c r="O629" s="114">
        <v>0</v>
      </c>
      <c r="P629" s="114">
        <v>0</v>
      </c>
      <c r="Q629" s="114">
        <v>0</v>
      </c>
      <c r="R629" s="114">
        <v>0</v>
      </c>
      <c r="S629" s="114">
        <v>0</v>
      </c>
      <c r="T629" s="114">
        <v>0</v>
      </c>
      <c r="U629" s="114">
        <v>0</v>
      </c>
      <c r="V629" s="114">
        <v>0</v>
      </c>
      <c r="W629" s="114">
        <v>0</v>
      </c>
      <c r="X629" s="114">
        <v>0</v>
      </c>
      <c r="Y629" s="114">
        <v>0</v>
      </c>
      <c r="Z629" s="114">
        <v>0</v>
      </c>
      <c r="AA629" s="114">
        <v>0</v>
      </c>
      <c r="AB629" s="114">
        <v>0</v>
      </c>
      <c r="AC629" s="114">
        <v>0</v>
      </c>
      <c r="AD629" s="114">
        <v>0</v>
      </c>
      <c r="AE629" s="114">
        <v>0</v>
      </c>
      <c r="AF629" s="114">
        <v>0</v>
      </c>
      <c r="AG629" s="114">
        <v>0</v>
      </c>
      <c r="AH629" s="114">
        <v>0</v>
      </c>
      <c r="AI629" s="114">
        <v>0</v>
      </c>
      <c r="AJ629" s="114">
        <v>0</v>
      </c>
      <c r="AK629" s="114">
        <v>0</v>
      </c>
      <c r="AL629" s="114">
        <v>0</v>
      </c>
      <c r="AM629" s="114">
        <v>110380</v>
      </c>
      <c r="AN629" s="114">
        <v>0</v>
      </c>
      <c r="AO629" s="114">
        <v>0</v>
      </c>
      <c r="AP629" s="114">
        <v>0</v>
      </c>
      <c r="AQ629" s="114">
        <v>0</v>
      </c>
      <c r="AR629" s="114">
        <v>0</v>
      </c>
      <c r="AS629" s="114">
        <v>1156713.48</v>
      </c>
      <c r="AT629" s="114">
        <v>0</v>
      </c>
      <c r="AU629" s="114">
        <v>0</v>
      </c>
      <c r="AV629" s="114">
        <v>0</v>
      </c>
      <c r="AW629" s="114">
        <v>0</v>
      </c>
      <c r="AX629" s="114">
        <v>248430</v>
      </c>
      <c r="AY629" s="114">
        <v>196840</v>
      </c>
      <c r="AZ629" s="114">
        <v>0</v>
      </c>
      <c r="BA629" s="114">
        <v>0</v>
      </c>
      <c r="BB629" s="114">
        <v>0</v>
      </c>
      <c r="BC629" s="114">
        <v>0</v>
      </c>
      <c r="BD629" s="114">
        <v>0</v>
      </c>
      <c r="BE629" s="114">
        <v>500500</v>
      </c>
      <c r="BF629" s="114">
        <v>0</v>
      </c>
      <c r="BG629" s="114">
        <v>0</v>
      </c>
      <c r="BH629" s="114">
        <v>354400</v>
      </c>
      <c r="BI629" s="114">
        <v>0</v>
      </c>
      <c r="BJ629" s="114">
        <v>502000</v>
      </c>
      <c r="BK629" s="114">
        <v>0</v>
      </c>
      <c r="BL629" s="114">
        <v>0</v>
      </c>
      <c r="BM629" s="114">
        <v>0</v>
      </c>
      <c r="BN629" s="114">
        <v>0</v>
      </c>
      <c r="BO629" s="114">
        <v>0</v>
      </c>
      <c r="BP629" s="114">
        <v>0</v>
      </c>
      <c r="BQ629" s="114">
        <v>0</v>
      </c>
      <c r="BR629" s="114">
        <v>0</v>
      </c>
      <c r="BS629" s="114">
        <v>13524000</v>
      </c>
      <c r="BT629" s="114">
        <v>0</v>
      </c>
      <c r="BU629" s="114">
        <v>0</v>
      </c>
      <c r="BV629" s="114">
        <v>0</v>
      </c>
      <c r="BW629" s="114">
        <v>0</v>
      </c>
      <c r="BX629" s="114">
        <v>0</v>
      </c>
      <c r="BY629" s="114">
        <v>30600</v>
      </c>
      <c r="BZ629" s="114">
        <v>0</v>
      </c>
      <c r="CA629" s="114">
        <v>0</v>
      </c>
      <c r="CB629" s="114">
        <v>0</v>
      </c>
      <c r="CC629" s="114">
        <v>0</v>
      </c>
      <c r="CD629" s="114">
        <v>0</v>
      </c>
      <c r="CE629" s="114">
        <v>0</v>
      </c>
      <c r="CF629" s="114">
        <v>0</v>
      </c>
      <c r="CG629" s="114">
        <v>0</v>
      </c>
      <c r="CH629" s="114">
        <v>6400</v>
      </c>
      <c r="CI629" s="114">
        <v>0</v>
      </c>
      <c r="CJ629" s="114">
        <v>0</v>
      </c>
      <c r="CK629" s="114">
        <v>0</v>
      </c>
      <c r="CL629" s="114">
        <v>0</v>
      </c>
      <c r="CM629" s="114">
        <v>0</v>
      </c>
    </row>
    <row r="630" spans="2:91" ht="25.95" customHeight="1">
      <c r="B630" s="114">
        <v>35</v>
      </c>
      <c r="C630" s="114" t="s">
        <v>713</v>
      </c>
      <c r="D630" s="114">
        <v>6747704.1100000003</v>
      </c>
      <c r="E630" s="114">
        <v>8312001.4199999999</v>
      </c>
      <c r="F630" s="114">
        <v>5128487.53</v>
      </c>
      <c r="G630" s="114">
        <v>1624740.29</v>
      </c>
      <c r="H630" s="114">
        <v>2205062.4300000002</v>
      </c>
      <c r="I630" s="114">
        <v>5751074.9700000007</v>
      </c>
      <c r="J630" s="114">
        <v>12868071</v>
      </c>
      <c r="K630" s="114">
        <v>3941591.29</v>
      </c>
      <c r="L630" s="114">
        <v>2061880.6400000001</v>
      </c>
      <c r="M630" s="114">
        <v>2998464.12</v>
      </c>
      <c r="N630" s="114">
        <v>825060.12</v>
      </c>
      <c r="O630" s="114">
        <v>4649610.7</v>
      </c>
      <c r="P630" s="114">
        <v>12219790.369999999</v>
      </c>
      <c r="Q630" s="114">
        <v>4099033.57</v>
      </c>
      <c r="R630" s="114">
        <v>6718945.4100000001</v>
      </c>
      <c r="S630" s="114">
        <v>11492056.229999999</v>
      </c>
      <c r="T630" s="114">
        <v>297364.81</v>
      </c>
      <c r="U630" s="114">
        <v>2700973.34</v>
      </c>
      <c r="V630" s="114">
        <v>1479222.55</v>
      </c>
      <c r="W630" s="114">
        <v>1489565.33</v>
      </c>
      <c r="X630" s="114">
        <v>18084665.73</v>
      </c>
      <c r="Y630" s="114">
        <v>1704932.96</v>
      </c>
      <c r="Z630" s="114">
        <v>6007708.4199999999</v>
      </c>
      <c r="AA630" s="114">
        <v>1646383.73</v>
      </c>
      <c r="AB630" s="114">
        <v>766681.63</v>
      </c>
      <c r="AC630" s="114">
        <v>2846409.41</v>
      </c>
      <c r="AD630" s="114">
        <v>3299415.55</v>
      </c>
      <c r="AE630" s="114">
        <v>3151791.29</v>
      </c>
      <c r="AF630" s="114">
        <v>2051600.22</v>
      </c>
      <c r="AG630" s="114">
        <v>1151231.54</v>
      </c>
      <c r="AH630" s="114">
        <v>4316826.3</v>
      </c>
      <c r="AI630" s="114">
        <v>2903612.88</v>
      </c>
      <c r="AJ630" s="114">
        <v>3469286.87</v>
      </c>
      <c r="AK630" s="114">
        <v>1675485.88</v>
      </c>
      <c r="AL630" s="114">
        <v>4586131.9400000004</v>
      </c>
      <c r="AM630" s="114">
        <v>610749</v>
      </c>
      <c r="AN630" s="114">
        <v>421298</v>
      </c>
      <c r="AO630" s="114">
        <v>7994561.5800000001</v>
      </c>
      <c r="AP630" s="114">
        <v>1176980.6800000002</v>
      </c>
      <c r="AQ630" s="114">
        <v>1180938</v>
      </c>
      <c r="AR630" s="114">
        <v>570278</v>
      </c>
      <c r="AS630" s="114">
        <v>1189633.3</v>
      </c>
      <c r="AT630" s="114">
        <v>1097620.58</v>
      </c>
      <c r="AU630" s="114">
        <v>996633</v>
      </c>
      <c r="AV630" s="114">
        <v>645007.99</v>
      </c>
      <c r="AW630" s="114">
        <v>575496.02</v>
      </c>
      <c r="AX630" s="114">
        <v>189982</v>
      </c>
      <c r="AY630" s="114">
        <v>27021</v>
      </c>
      <c r="AZ630" s="114">
        <v>1257073</v>
      </c>
      <c r="BA630" s="114">
        <v>593843</v>
      </c>
      <c r="BB630" s="114">
        <v>1831051.37</v>
      </c>
      <c r="BC630" s="114">
        <v>800770.03</v>
      </c>
      <c r="BD630" s="114">
        <v>6992095.6800000006</v>
      </c>
      <c r="BE630" s="114">
        <v>0</v>
      </c>
      <c r="BF630" s="114">
        <v>448750</v>
      </c>
      <c r="BG630" s="114">
        <v>2914154</v>
      </c>
      <c r="BH630" s="114">
        <v>508130.57</v>
      </c>
      <c r="BI630" s="114">
        <v>142400</v>
      </c>
      <c r="BJ630" s="114">
        <v>75500</v>
      </c>
      <c r="BK630" s="114">
        <v>1366493.13</v>
      </c>
      <c r="BL630" s="114">
        <v>303977</v>
      </c>
      <c r="BM630" s="114">
        <v>2816333</v>
      </c>
      <c r="BN630" s="114">
        <v>779434.22</v>
      </c>
      <c r="BO630" s="114">
        <v>1220060.19</v>
      </c>
      <c r="BP630" s="114">
        <v>1236080</v>
      </c>
      <c r="BQ630" s="114">
        <v>584618.46</v>
      </c>
      <c r="BR630" s="114">
        <v>1486020.17</v>
      </c>
      <c r="BS630" s="114">
        <v>24618782.060000002</v>
      </c>
      <c r="BT630" s="114">
        <v>1641581.72</v>
      </c>
      <c r="BU630" s="114">
        <v>574377.74</v>
      </c>
      <c r="BV630" s="114">
        <v>6253216.5</v>
      </c>
      <c r="BW630" s="114">
        <v>10200</v>
      </c>
      <c r="BX630" s="114">
        <v>1858050.5</v>
      </c>
      <c r="BY630" s="114">
        <v>4294156.67</v>
      </c>
      <c r="BZ630" s="114">
        <v>554008</v>
      </c>
      <c r="CA630" s="114">
        <v>2448607</v>
      </c>
      <c r="CB630" s="114">
        <v>2891545.02</v>
      </c>
      <c r="CC630" s="114">
        <v>4447141.8600000003</v>
      </c>
      <c r="CD630" s="114">
        <v>2781079.12</v>
      </c>
      <c r="CE630" s="114">
        <v>2730072.6</v>
      </c>
      <c r="CF630" s="114">
        <v>5225452.29</v>
      </c>
      <c r="CG630" s="114">
        <v>576392</v>
      </c>
      <c r="CH630" s="114">
        <v>1408689.8299999998</v>
      </c>
      <c r="CI630" s="114">
        <v>65483.17</v>
      </c>
      <c r="CJ630" s="114">
        <v>1337175.29</v>
      </c>
      <c r="CK630" s="114">
        <v>1082675.8</v>
      </c>
      <c r="CL630" s="114">
        <v>6676992.8700000001</v>
      </c>
      <c r="CM630" s="114">
        <v>1188684.33</v>
      </c>
    </row>
    <row r="631" spans="2:91" ht="25.95" customHeight="1">
      <c r="B631" s="114">
        <v>36</v>
      </c>
      <c r="C631" s="114" t="s">
        <v>714</v>
      </c>
      <c r="D631" s="114">
        <v>382755458.38</v>
      </c>
      <c r="E631" s="114">
        <v>0</v>
      </c>
      <c r="F631" s="114">
        <v>0</v>
      </c>
      <c r="G631" s="114">
        <v>0</v>
      </c>
      <c r="H631" s="114">
        <v>0</v>
      </c>
      <c r="I631" s="114">
        <v>0</v>
      </c>
      <c r="J631" s="114">
        <v>564.72</v>
      </c>
      <c r="K631" s="114">
        <v>0</v>
      </c>
      <c r="L631" s="114">
        <v>0</v>
      </c>
      <c r="M631" s="114">
        <v>0</v>
      </c>
      <c r="N631" s="114">
        <v>0</v>
      </c>
      <c r="O631" s="114">
        <v>0</v>
      </c>
      <c r="P631" s="114">
        <v>211880.34</v>
      </c>
      <c r="Q631" s="114">
        <v>0</v>
      </c>
      <c r="R631" s="114">
        <v>0</v>
      </c>
      <c r="S631" s="114">
        <v>0</v>
      </c>
      <c r="T631" s="114">
        <v>0</v>
      </c>
      <c r="U631" s="114">
        <v>0</v>
      </c>
      <c r="V631" s="114">
        <v>0</v>
      </c>
      <c r="W631" s="114">
        <v>0</v>
      </c>
      <c r="X631" s="114">
        <v>1461934.62</v>
      </c>
      <c r="Y631" s="114">
        <v>0</v>
      </c>
      <c r="Z631" s="114">
        <v>0</v>
      </c>
      <c r="AA631" s="114">
        <v>0</v>
      </c>
      <c r="AB631" s="114">
        <v>0</v>
      </c>
      <c r="AC631" s="114">
        <v>0</v>
      </c>
      <c r="AD631" s="114">
        <v>0</v>
      </c>
      <c r="AE631" s="114">
        <v>0</v>
      </c>
      <c r="AF631" s="114">
        <v>0</v>
      </c>
      <c r="AG631" s="114">
        <v>0</v>
      </c>
      <c r="AH631" s="114">
        <v>0</v>
      </c>
      <c r="AI631" s="114">
        <v>0</v>
      </c>
      <c r="AJ631" s="114">
        <v>0</v>
      </c>
      <c r="AK631" s="114">
        <v>0</v>
      </c>
      <c r="AL631" s="114">
        <v>36416278.799999997</v>
      </c>
      <c r="AM631" s="114">
        <v>0</v>
      </c>
      <c r="AN631" s="114">
        <v>0</v>
      </c>
      <c r="AO631" s="114">
        <v>0</v>
      </c>
      <c r="AP631" s="114">
        <v>0</v>
      </c>
      <c r="AQ631" s="114">
        <v>0</v>
      </c>
      <c r="AR631" s="114">
        <v>0</v>
      </c>
      <c r="AS631" s="114">
        <v>3402038.58</v>
      </c>
      <c r="AT631" s="114">
        <v>0</v>
      </c>
      <c r="AU631" s="114">
        <v>0</v>
      </c>
      <c r="AV631" s="114">
        <v>0</v>
      </c>
      <c r="AW631" s="114">
        <v>0</v>
      </c>
      <c r="AX631" s="114">
        <v>0</v>
      </c>
      <c r="AY631" s="114">
        <v>0</v>
      </c>
      <c r="AZ631" s="114">
        <v>0</v>
      </c>
      <c r="BA631" s="114">
        <v>0</v>
      </c>
      <c r="BB631" s="114">
        <v>79188.42</v>
      </c>
      <c r="BC631" s="114">
        <v>0</v>
      </c>
      <c r="BD631" s="114">
        <v>621017.72</v>
      </c>
      <c r="BE631" s="114">
        <v>0</v>
      </c>
      <c r="BF631" s="114">
        <v>0</v>
      </c>
      <c r="BG631" s="114">
        <v>0</v>
      </c>
      <c r="BH631" s="114">
        <v>3206.45</v>
      </c>
      <c r="BI631" s="114">
        <v>0</v>
      </c>
      <c r="BJ631" s="114">
        <v>0</v>
      </c>
      <c r="BK631" s="114">
        <v>0</v>
      </c>
      <c r="BL631" s="114">
        <v>0</v>
      </c>
      <c r="BM631" s="114">
        <v>247248145.13999999</v>
      </c>
      <c r="BN631" s="114">
        <v>0</v>
      </c>
      <c r="BO631" s="114">
        <v>0</v>
      </c>
      <c r="BP631" s="114">
        <v>0</v>
      </c>
      <c r="BQ631" s="114">
        <v>0</v>
      </c>
      <c r="BR631" s="114">
        <v>0</v>
      </c>
      <c r="BS631" s="114">
        <v>12045664.42</v>
      </c>
      <c r="BT631" s="114">
        <v>0</v>
      </c>
      <c r="BU631" s="114">
        <v>0</v>
      </c>
      <c r="BV631" s="114">
        <v>0</v>
      </c>
      <c r="BW631" s="114">
        <v>0</v>
      </c>
      <c r="BX631" s="114">
        <v>0</v>
      </c>
      <c r="BY631" s="114">
        <v>0</v>
      </c>
      <c r="BZ631" s="114">
        <v>0</v>
      </c>
      <c r="CA631" s="114">
        <v>0</v>
      </c>
      <c r="CB631" s="114">
        <v>0</v>
      </c>
      <c r="CC631" s="114">
        <v>0</v>
      </c>
      <c r="CD631" s="114">
        <v>0</v>
      </c>
      <c r="CE631" s="114">
        <v>0</v>
      </c>
      <c r="CF631" s="114">
        <v>0</v>
      </c>
      <c r="CG631" s="114">
        <v>0</v>
      </c>
      <c r="CH631" s="114">
        <v>0</v>
      </c>
      <c r="CI631" s="114">
        <v>0</v>
      </c>
      <c r="CJ631" s="114">
        <v>0</v>
      </c>
      <c r="CK631" s="114">
        <v>0</v>
      </c>
      <c r="CL631" s="114">
        <v>2</v>
      </c>
      <c r="CM631" s="114">
        <v>0</v>
      </c>
    </row>
    <row r="632" spans="2:91" ht="25.95" customHeight="1">
      <c r="B632" s="114">
        <v>37</v>
      </c>
      <c r="C632" s="114" t="s">
        <v>715</v>
      </c>
      <c r="D632" s="114">
        <v>2378582.0099999998</v>
      </c>
      <c r="E632" s="114">
        <v>62262.770000000004</v>
      </c>
      <c r="F632" s="114">
        <v>147068.37</v>
      </c>
      <c r="G632" s="114">
        <v>89921.67</v>
      </c>
      <c r="H632" s="114">
        <v>28456.760000000002</v>
      </c>
      <c r="I632" s="114">
        <v>134995.99</v>
      </c>
      <c r="J632" s="114">
        <v>23705.59</v>
      </c>
      <c r="K632" s="114">
        <v>1393631.12</v>
      </c>
      <c r="L632" s="114">
        <v>63443.02</v>
      </c>
      <c r="M632" s="114">
        <v>86654.69</v>
      </c>
      <c r="N632" s="114">
        <v>288913.22000000003</v>
      </c>
      <c r="O632" s="114">
        <v>5840.38</v>
      </c>
      <c r="P632" s="114">
        <v>1088648.04</v>
      </c>
      <c r="Q632" s="114">
        <v>343136.4</v>
      </c>
      <c r="R632" s="114">
        <v>325699.07</v>
      </c>
      <c r="S632" s="114">
        <v>100194.65</v>
      </c>
      <c r="T632" s="114">
        <v>181549.02</v>
      </c>
      <c r="U632" s="114">
        <v>195569.79</v>
      </c>
      <c r="V632" s="114">
        <v>134269.16999999998</v>
      </c>
      <c r="W632" s="114">
        <v>121927.84</v>
      </c>
      <c r="X632" s="114">
        <v>5490680.8900000006</v>
      </c>
      <c r="Y632" s="114">
        <v>214772.21</v>
      </c>
      <c r="Z632" s="114">
        <v>87223.67</v>
      </c>
      <c r="AA632" s="114">
        <v>80830.87</v>
      </c>
      <c r="AB632" s="114">
        <v>37549.4</v>
      </c>
      <c r="AC632" s="114">
        <v>149718.59</v>
      </c>
      <c r="AD632" s="114">
        <v>124612.08</v>
      </c>
      <c r="AE632" s="114">
        <v>404707.58</v>
      </c>
      <c r="AF632" s="114">
        <v>66673.350000000006</v>
      </c>
      <c r="AG632" s="114">
        <v>190154.08000000002</v>
      </c>
      <c r="AH632" s="114">
        <v>92735.14</v>
      </c>
      <c r="AI632" s="114">
        <v>336003.95</v>
      </c>
      <c r="AJ632" s="114">
        <v>89481.7</v>
      </c>
      <c r="AK632" s="114">
        <v>169313.27999999997</v>
      </c>
      <c r="AL632" s="114">
        <v>2622544.7599999998</v>
      </c>
      <c r="AM632" s="114">
        <v>661369.94999999995</v>
      </c>
      <c r="AN632" s="114">
        <v>80799.5</v>
      </c>
      <c r="AO632" s="114">
        <v>726116.1100000001</v>
      </c>
      <c r="AP632" s="114">
        <v>218333.90000000002</v>
      </c>
      <c r="AQ632" s="114">
        <v>67181.929999999993</v>
      </c>
      <c r="AR632" s="114">
        <v>7579.56</v>
      </c>
      <c r="AS632" s="114">
        <v>1285557.07</v>
      </c>
      <c r="AT632" s="114">
        <v>1122809.48</v>
      </c>
      <c r="AU632" s="114">
        <v>255386.41</v>
      </c>
      <c r="AV632" s="114">
        <v>81800.899999999994</v>
      </c>
      <c r="AW632" s="114">
        <v>56587.5</v>
      </c>
      <c r="AX632" s="114">
        <v>66041.53</v>
      </c>
      <c r="AY632" s="114">
        <v>372363.97</v>
      </c>
      <c r="AZ632" s="114">
        <v>484427.2</v>
      </c>
      <c r="BA632" s="114">
        <v>230118.02</v>
      </c>
      <c r="BB632" s="114">
        <v>1724783.84</v>
      </c>
      <c r="BC632" s="114">
        <v>70525.929999999993</v>
      </c>
      <c r="BD632" s="114">
        <v>1794972.3199999998</v>
      </c>
      <c r="BE632" s="114">
        <v>809644.65</v>
      </c>
      <c r="BF632" s="114">
        <v>420600.53</v>
      </c>
      <c r="BG632" s="114">
        <v>557610.31000000006</v>
      </c>
      <c r="BH632" s="114">
        <v>875015.63</v>
      </c>
      <c r="BI632" s="114">
        <v>14074.88</v>
      </c>
      <c r="BJ632" s="114">
        <v>91697.600000000006</v>
      </c>
      <c r="BK632" s="114">
        <v>642261.04</v>
      </c>
      <c r="BL632" s="114">
        <v>48593.530000000006</v>
      </c>
      <c r="BM632" s="114">
        <v>2449398.52</v>
      </c>
      <c r="BN632" s="114">
        <v>138986.72</v>
      </c>
      <c r="BO632" s="114">
        <v>29482.659999999996</v>
      </c>
      <c r="BP632" s="114">
        <v>111169.33999999998</v>
      </c>
      <c r="BQ632" s="114">
        <v>151785.79</v>
      </c>
      <c r="BR632" s="114">
        <v>626381.26</v>
      </c>
      <c r="BS632" s="114">
        <v>7886162.0499999998</v>
      </c>
      <c r="BT632" s="114">
        <v>344589.45999999996</v>
      </c>
      <c r="BU632" s="114">
        <v>124731.26000000001</v>
      </c>
      <c r="BV632" s="114">
        <v>1576798.49</v>
      </c>
      <c r="BW632" s="114">
        <v>32732.21</v>
      </c>
      <c r="BX632" s="114">
        <v>135378.46</v>
      </c>
      <c r="BY632" s="114">
        <v>657224.21</v>
      </c>
      <c r="BZ632" s="114">
        <v>58298.009999999995</v>
      </c>
      <c r="CA632" s="114">
        <v>264406.98</v>
      </c>
      <c r="CB632" s="114">
        <v>167658.79999999999</v>
      </c>
      <c r="CC632" s="114">
        <v>1618563.42</v>
      </c>
      <c r="CD632" s="114">
        <v>597106.33000000007</v>
      </c>
      <c r="CE632" s="114">
        <v>270890.33999999997</v>
      </c>
      <c r="CF632" s="114">
        <v>336542.58999999997</v>
      </c>
      <c r="CG632" s="114">
        <v>37810.239999999998</v>
      </c>
      <c r="CH632" s="114">
        <v>61351.42</v>
      </c>
      <c r="CI632" s="114">
        <v>47530.55</v>
      </c>
      <c r="CJ632" s="114">
        <v>69747.8</v>
      </c>
      <c r="CK632" s="114">
        <v>320299</v>
      </c>
      <c r="CL632" s="114">
        <v>155077.73000000001</v>
      </c>
      <c r="CM632" s="114">
        <v>405888.77999999997</v>
      </c>
    </row>
    <row r="633" spans="2:91" ht="25.95" customHeight="1">
      <c r="B633" s="114">
        <v>38</v>
      </c>
      <c r="C633" s="114" t="s">
        <v>716</v>
      </c>
      <c r="D633" s="114">
        <v>58135896.789999992</v>
      </c>
      <c r="E633" s="114">
        <v>6695240.6999999993</v>
      </c>
      <c r="F633" s="114">
        <v>3761048.83</v>
      </c>
      <c r="G633" s="114">
        <v>7152551.5300000003</v>
      </c>
      <c r="H633" s="114">
        <v>5090153.05</v>
      </c>
      <c r="I633" s="114">
        <v>4993319.2500000009</v>
      </c>
      <c r="J633" s="114">
        <v>5641381.4199999999</v>
      </c>
      <c r="K633" s="114">
        <v>12362656.800000001</v>
      </c>
      <c r="L633" s="114">
        <v>8181740.2400000012</v>
      </c>
      <c r="M633" s="114">
        <v>9947920.4500000011</v>
      </c>
      <c r="N633" s="114">
        <v>28164621.860000007</v>
      </c>
      <c r="O633" s="114">
        <v>5043609.92</v>
      </c>
      <c r="P633" s="114">
        <v>52063075.18</v>
      </c>
      <c r="Q633" s="114">
        <v>6078890.8199999994</v>
      </c>
      <c r="R633" s="114">
        <v>9312637.3100000005</v>
      </c>
      <c r="S633" s="114">
        <v>19703758.289999999</v>
      </c>
      <c r="T633" s="114">
        <v>6849739.4800000004</v>
      </c>
      <c r="U633" s="114">
        <v>7979313.3500000015</v>
      </c>
      <c r="V633" s="114">
        <v>3910719.35</v>
      </c>
      <c r="W633" s="114">
        <v>3624440.99</v>
      </c>
      <c r="X633" s="114">
        <v>114058265.68999998</v>
      </c>
      <c r="Y633" s="114">
        <v>8256497.8600000013</v>
      </c>
      <c r="Z633" s="114">
        <v>11873087.000000002</v>
      </c>
      <c r="AA633" s="114">
        <v>8779525.2599999998</v>
      </c>
      <c r="AB633" s="114">
        <v>3871304.5500000003</v>
      </c>
      <c r="AC633" s="114">
        <v>4144429.2899999996</v>
      </c>
      <c r="AD633" s="114">
        <v>6293102</v>
      </c>
      <c r="AE633" s="114">
        <v>19383195.059999999</v>
      </c>
      <c r="AF633" s="114">
        <v>6675552.9899999993</v>
      </c>
      <c r="AG633" s="114">
        <v>5629632.5200000005</v>
      </c>
      <c r="AH633" s="114">
        <v>6590166.79</v>
      </c>
      <c r="AI633" s="114">
        <v>9281685.3299999982</v>
      </c>
      <c r="AJ633" s="114">
        <v>7199001.2800000003</v>
      </c>
      <c r="AK633" s="114">
        <v>7257616.7300000004</v>
      </c>
      <c r="AL633" s="114">
        <v>104402401.16999999</v>
      </c>
      <c r="AM633" s="114">
        <v>5421844.46</v>
      </c>
      <c r="AN633" s="114">
        <v>4451040.87</v>
      </c>
      <c r="AO633" s="114">
        <v>13619152.430000002</v>
      </c>
      <c r="AP633" s="114">
        <v>10767041.91</v>
      </c>
      <c r="AQ633" s="114">
        <v>7985307.7800000003</v>
      </c>
      <c r="AR633" s="114">
        <v>3414590.5700000003</v>
      </c>
      <c r="AS633" s="114">
        <v>40424555.279999994</v>
      </c>
      <c r="AT633" s="114">
        <v>6992928.8399999999</v>
      </c>
      <c r="AU633" s="114">
        <v>11978007.749999998</v>
      </c>
      <c r="AV633" s="114">
        <v>8958072.7000000011</v>
      </c>
      <c r="AW633" s="114">
        <v>5382246.7700000005</v>
      </c>
      <c r="AX633" s="114">
        <v>3645911.7299999995</v>
      </c>
      <c r="AY633" s="114">
        <v>6367501.9399999995</v>
      </c>
      <c r="AZ633" s="114">
        <v>7810307.7799999984</v>
      </c>
      <c r="BA633" s="114">
        <v>8143764.4100000011</v>
      </c>
      <c r="BB633" s="114">
        <v>65017811.339999981</v>
      </c>
      <c r="BC633" s="114">
        <v>8326492.209999999</v>
      </c>
      <c r="BD633" s="114">
        <v>80275168.25999999</v>
      </c>
      <c r="BE633" s="114">
        <v>16635004.950000001</v>
      </c>
      <c r="BF633" s="114">
        <v>3509415.3200000008</v>
      </c>
      <c r="BG633" s="114">
        <v>13554660.540000001</v>
      </c>
      <c r="BH633" s="114">
        <v>62415821.790000007</v>
      </c>
      <c r="BI633" s="114">
        <v>4777667.79</v>
      </c>
      <c r="BJ633" s="114">
        <v>6535031.8200000003</v>
      </c>
      <c r="BK633" s="114">
        <v>4866082.83</v>
      </c>
      <c r="BL633" s="114">
        <v>6785910.7599999988</v>
      </c>
      <c r="BM633" s="114">
        <v>38011558.56000001</v>
      </c>
      <c r="BN633" s="114">
        <v>11979217.179999998</v>
      </c>
      <c r="BO633" s="114">
        <v>9681810.1500000022</v>
      </c>
      <c r="BP633" s="114">
        <v>13914575.619999999</v>
      </c>
      <c r="BQ633" s="114">
        <v>10304008.289999999</v>
      </c>
      <c r="BR633" s="114">
        <v>7490596.2400000002</v>
      </c>
      <c r="BS633" s="114">
        <v>196642024.99999997</v>
      </c>
      <c r="BT633" s="114">
        <v>8369153.8099999996</v>
      </c>
      <c r="BU633" s="114">
        <v>5238010.1399999997</v>
      </c>
      <c r="BV633" s="114">
        <v>52928988.780000001</v>
      </c>
      <c r="BW633" s="114">
        <v>6490052.5600000005</v>
      </c>
      <c r="BX633" s="114">
        <v>8756592.8199999984</v>
      </c>
      <c r="BY633" s="114">
        <v>30301199.77</v>
      </c>
      <c r="BZ633" s="114">
        <v>5547812.5899999999</v>
      </c>
      <c r="CA633" s="114">
        <v>4456927.8499999996</v>
      </c>
      <c r="CB633" s="114">
        <v>8609179.4600000009</v>
      </c>
      <c r="CC633" s="114">
        <v>8148204.3599999994</v>
      </c>
      <c r="CD633" s="114">
        <v>23796311.25</v>
      </c>
      <c r="CE633" s="114">
        <v>7232564.4600000009</v>
      </c>
      <c r="CF633" s="114">
        <v>22745645.009999998</v>
      </c>
      <c r="CG633" s="114">
        <v>5391802.4899999993</v>
      </c>
      <c r="CH633" s="114">
        <v>3474387.1100000003</v>
      </c>
      <c r="CI633" s="114">
        <v>4887491.2699999996</v>
      </c>
      <c r="CJ633" s="114">
        <v>2976131.45</v>
      </c>
      <c r="CK633" s="114">
        <v>25473920.369999997</v>
      </c>
      <c r="CL633" s="114">
        <v>5944242</v>
      </c>
      <c r="CM633" s="114">
        <v>4924304.09</v>
      </c>
    </row>
    <row r="634" spans="2:91" ht="25.95" customHeight="1">
      <c r="C634" s="114" t="s">
        <v>717</v>
      </c>
      <c r="D634" s="114">
        <v>1208112118.49</v>
      </c>
      <c r="E634" s="114">
        <v>105667379.83</v>
      </c>
      <c r="F634" s="114">
        <v>95582034.899999991</v>
      </c>
      <c r="G634" s="114">
        <v>97848997.360000029</v>
      </c>
      <c r="H634" s="114">
        <v>69701582.579999998</v>
      </c>
      <c r="I634" s="114">
        <v>115386264.83999999</v>
      </c>
      <c r="J634" s="114">
        <v>139832664.01000002</v>
      </c>
      <c r="K634" s="114">
        <v>207554191.39000005</v>
      </c>
      <c r="L634" s="114">
        <v>108451279.17</v>
      </c>
      <c r="M634" s="114">
        <v>116746891.94999999</v>
      </c>
      <c r="N634" s="114">
        <v>274633613.76999998</v>
      </c>
      <c r="O634" s="114">
        <v>45323717.020000011</v>
      </c>
      <c r="P634" s="114">
        <v>599392708.37999988</v>
      </c>
      <c r="Q634" s="114">
        <v>111742480.57000001</v>
      </c>
      <c r="R634" s="114">
        <v>147398032.98999998</v>
      </c>
      <c r="S634" s="114">
        <v>201692753.53999999</v>
      </c>
      <c r="T634" s="114">
        <v>100287829.36000001</v>
      </c>
      <c r="U634" s="114">
        <v>104245712.76000002</v>
      </c>
      <c r="V634" s="114">
        <v>90184829.919999987</v>
      </c>
      <c r="W634" s="114">
        <v>53416648.140000001</v>
      </c>
      <c r="X634" s="114">
        <v>1103826393.4100001</v>
      </c>
      <c r="Y634" s="114">
        <v>77526443.729999974</v>
      </c>
      <c r="Z634" s="114">
        <v>136866417.26000002</v>
      </c>
      <c r="AA634" s="114">
        <v>109442965.28000003</v>
      </c>
      <c r="AB634" s="114">
        <v>54475594.169999994</v>
      </c>
      <c r="AC634" s="114">
        <v>69815718.270000011</v>
      </c>
      <c r="AD634" s="114">
        <v>83992754.5</v>
      </c>
      <c r="AE634" s="114">
        <v>271520288.83999991</v>
      </c>
      <c r="AF634" s="114">
        <v>79432318.189999983</v>
      </c>
      <c r="AG634" s="114">
        <v>80496182.310000002</v>
      </c>
      <c r="AH634" s="114">
        <v>105715032.23000002</v>
      </c>
      <c r="AI634" s="114">
        <v>161208428.41999996</v>
      </c>
      <c r="AJ634" s="114">
        <v>88728678.640000015</v>
      </c>
      <c r="AK634" s="114">
        <v>76645993.589999989</v>
      </c>
      <c r="AL634" s="114">
        <v>2247341217.0999999</v>
      </c>
      <c r="AM634" s="114">
        <v>101364935.42999999</v>
      </c>
      <c r="AN634" s="114">
        <v>72632700.179999992</v>
      </c>
      <c r="AO634" s="114">
        <v>205630975.94000009</v>
      </c>
      <c r="AP634" s="114">
        <v>181705299.91000006</v>
      </c>
      <c r="AQ634" s="114">
        <v>103366101.02000001</v>
      </c>
      <c r="AR634" s="114">
        <v>46866769.800000004</v>
      </c>
      <c r="AS634" s="114">
        <v>506950658.79999995</v>
      </c>
      <c r="AT634" s="114">
        <v>101277415.30000003</v>
      </c>
      <c r="AU634" s="114">
        <v>177720891.91000003</v>
      </c>
      <c r="AV634" s="114">
        <v>173310862.40999997</v>
      </c>
      <c r="AW634" s="114">
        <v>87443332.749999985</v>
      </c>
      <c r="AX634" s="114">
        <v>59412188.499999993</v>
      </c>
      <c r="AY634" s="114">
        <v>104861371.33999999</v>
      </c>
      <c r="AZ634" s="114">
        <v>94800698.379999995</v>
      </c>
      <c r="BA634" s="114">
        <v>85255283.810000002</v>
      </c>
      <c r="BB634" s="114">
        <v>540806902.88</v>
      </c>
      <c r="BC634" s="114">
        <v>85208141.290000007</v>
      </c>
      <c r="BD634" s="114">
        <v>1050008751.2499998</v>
      </c>
      <c r="BE634" s="114">
        <v>239393709.40999997</v>
      </c>
      <c r="BF634" s="114">
        <v>76245132.700000003</v>
      </c>
      <c r="BG634" s="114">
        <v>100861691.75</v>
      </c>
      <c r="BH634" s="114">
        <v>574324848.92999995</v>
      </c>
      <c r="BI634" s="114">
        <v>65728931.720000006</v>
      </c>
      <c r="BJ634" s="114">
        <v>49252174.779999994</v>
      </c>
      <c r="BK634" s="114">
        <v>70895610.730000004</v>
      </c>
      <c r="BL634" s="114">
        <v>65045016.130000003</v>
      </c>
      <c r="BM634" s="114">
        <v>927090686.39999998</v>
      </c>
      <c r="BN634" s="114">
        <v>154118700.35999998</v>
      </c>
      <c r="BO634" s="114">
        <v>119633462.18000001</v>
      </c>
      <c r="BP634" s="114">
        <v>180810430.33000001</v>
      </c>
      <c r="BQ634" s="114">
        <v>123116412.05000001</v>
      </c>
      <c r="BR634" s="114">
        <v>95902935.219999999</v>
      </c>
      <c r="BS634" s="114">
        <v>3394112636.8700004</v>
      </c>
      <c r="BT634" s="114">
        <v>127337389.28</v>
      </c>
      <c r="BU634" s="114">
        <v>106484218.11999999</v>
      </c>
      <c r="BV634" s="114">
        <v>533190500.2700001</v>
      </c>
      <c r="BW634" s="114">
        <v>37533658.900000006</v>
      </c>
      <c r="BX634" s="114">
        <v>101279770.13999997</v>
      </c>
      <c r="BY634" s="114">
        <v>312117173.69999993</v>
      </c>
      <c r="BZ634" s="114">
        <v>72336575.579999998</v>
      </c>
      <c r="CA634" s="114">
        <v>75566012.039999992</v>
      </c>
      <c r="CB634" s="114">
        <v>99528909.139999986</v>
      </c>
      <c r="CC634" s="114">
        <v>144686545.01999998</v>
      </c>
      <c r="CD634" s="114">
        <v>257092941.10000002</v>
      </c>
      <c r="CE634" s="114">
        <v>122540684.82000002</v>
      </c>
      <c r="CF634" s="114">
        <v>235373724.57999995</v>
      </c>
      <c r="CG634" s="114">
        <v>68178249.719999999</v>
      </c>
      <c r="CH634" s="114">
        <v>62846832.949999996</v>
      </c>
      <c r="CI634" s="114">
        <v>74333770.520000011</v>
      </c>
      <c r="CJ634" s="114">
        <v>68158618.960000008</v>
      </c>
      <c r="CK634" s="114">
        <v>315031453.46000004</v>
      </c>
      <c r="CL634" s="114">
        <v>62276603.68999999</v>
      </c>
      <c r="CM634" s="114">
        <v>53000929.629999995</v>
      </c>
    </row>
  </sheetData>
  <autoFilter ref="A3:CM471" xr:uid="{00000000-0009-0000-0000-000004000000}">
    <filterColumn colId="0">
      <filters>
        <filter val="6"/>
      </filters>
    </filterColumn>
  </autoFilter>
  <mergeCells count="1">
    <mergeCell ref="A497:A54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Z93"/>
  <sheetViews>
    <sheetView zoomScale="70" zoomScaleNormal="70" workbookViewId="0">
      <pane xSplit="6" ySplit="2" topLeftCell="H3" activePane="bottomRight" state="frozen"/>
      <selection pane="topRight" activeCell="G1" sqref="G1"/>
      <selection pane="bottomLeft" activeCell="A3" sqref="A3"/>
      <selection pane="bottomRight" activeCell="L4" sqref="L4"/>
    </sheetView>
  </sheetViews>
  <sheetFormatPr defaultColWidth="8.6640625" defaultRowHeight="18"/>
  <cols>
    <col min="1" max="1" width="8.6640625" style="170"/>
    <col min="2" max="2" width="11.6640625" style="280" customWidth="1"/>
    <col min="3" max="3" width="7.6640625" style="280" customWidth="1"/>
    <col min="4" max="5" width="15.44140625" style="170" customWidth="1"/>
    <col min="6" max="6" width="30" style="170" customWidth="1"/>
    <col min="7" max="26" width="23.88671875" style="170" customWidth="1"/>
    <col min="27" max="16384" width="8.6640625" style="170"/>
  </cols>
  <sheetData>
    <row r="1" spans="1:26">
      <c r="B1" s="281"/>
      <c r="C1" s="281"/>
      <c r="D1" s="244"/>
      <c r="E1" s="244"/>
      <c r="F1" s="245"/>
      <c r="G1" s="402" t="s">
        <v>678</v>
      </c>
      <c r="H1" s="402"/>
      <c r="I1" s="402"/>
      <c r="J1" s="402"/>
      <c r="K1" s="402"/>
      <c r="L1" s="402"/>
      <c r="M1" s="402"/>
      <c r="N1" s="402"/>
      <c r="O1" s="402"/>
      <c r="P1" s="402"/>
      <c r="Q1" s="402"/>
      <c r="R1" s="402"/>
      <c r="S1" s="402"/>
      <c r="T1" s="402"/>
      <c r="U1" s="402"/>
      <c r="V1" s="153"/>
      <c r="W1" s="154"/>
      <c r="X1" s="155"/>
      <c r="Y1" s="155"/>
      <c r="Z1" s="156" t="s">
        <v>679</v>
      </c>
    </row>
    <row r="2" spans="1:26" s="282" customFormat="1" ht="76.2" customHeight="1">
      <c r="B2" s="260"/>
      <c r="C2" s="260"/>
      <c r="D2" s="260"/>
      <c r="E2" s="260"/>
      <c r="F2" s="261"/>
      <c r="G2" s="403" t="s">
        <v>270</v>
      </c>
      <c r="H2" s="403"/>
      <c r="I2" s="403"/>
      <c r="J2" s="403"/>
      <c r="K2" s="292" t="s">
        <v>274</v>
      </c>
      <c r="L2" s="292" t="s">
        <v>273</v>
      </c>
      <c r="M2" s="292" t="s">
        <v>680</v>
      </c>
      <c r="N2" s="292" t="s">
        <v>681</v>
      </c>
      <c r="O2" s="292" t="s">
        <v>682</v>
      </c>
      <c r="P2" s="292" t="s">
        <v>683</v>
      </c>
      <c r="Q2" s="292" t="s">
        <v>142</v>
      </c>
      <c r="R2" s="292" t="s">
        <v>684</v>
      </c>
      <c r="S2" s="292" t="s">
        <v>685</v>
      </c>
      <c r="T2" s="292" t="s">
        <v>686</v>
      </c>
      <c r="U2" s="292" t="s">
        <v>687</v>
      </c>
      <c r="V2" s="262" t="s">
        <v>688</v>
      </c>
      <c r="W2" s="263" t="s">
        <v>689</v>
      </c>
      <c r="X2" s="259" t="s">
        <v>690</v>
      </c>
      <c r="Y2" s="259" t="s">
        <v>691</v>
      </c>
      <c r="Z2" s="259" t="s">
        <v>1325</v>
      </c>
    </row>
    <row r="3" spans="1:26" s="283" customFormat="1" ht="70.5" customHeight="1">
      <c r="A3" s="274" t="s">
        <v>1332</v>
      </c>
      <c r="B3" s="274" t="s">
        <v>1331</v>
      </c>
      <c r="C3" s="275" t="s">
        <v>247</v>
      </c>
      <c r="D3" s="275" t="s">
        <v>42</v>
      </c>
      <c r="E3" s="275" t="s">
        <v>164</v>
      </c>
      <c r="F3" s="275" t="s">
        <v>1330</v>
      </c>
      <c r="G3" s="298" t="s">
        <v>692</v>
      </c>
      <c r="H3" s="298" t="s">
        <v>693</v>
      </c>
      <c r="I3" s="298" t="s">
        <v>694</v>
      </c>
      <c r="J3" s="298" t="s">
        <v>695</v>
      </c>
      <c r="K3" s="246">
        <v>5</v>
      </c>
      <c r="L3" s="246">
        <v>6</v>
      </c>
      <c r="M3" s="246">
        <v>7</v>
      </c>
      <c r="N3" s="246">
        <v>8</v>
      </c>
      <c r="O3" s="246">
        <v>9</v>
      </c>
      <c r="P3" s="246">
        <v>10</v>
      </c>
      <c r="Q3" s="246">
        <v>11</v>
      </c>
      <c r="R3" s="246">
        <v>12</v>
      </c>
      <c r="S3" s="246">
        <v>13</v>
      </c>
      <c r="T3" s="246">
        <v>14</v>
      </c>
      <c r="U3" s="246">
        <v>15</v>
      </c>
      <c r="V3" s="159">
        <v>16</v>
      </c>
      <c r="W3" s="160">
        <v>17</v>
      </c>
      <c r="X3" s="158">
        <v>18</v>
      </c>
      <c r="Y3" s="158">
        <v>19</v>
      </c>
      <c r="Z3" s="258"/>
    </row>
    <row r="4" spans="1:26" ht="21">
      <c r="A4" s="276">
        <v>72</v>
      </c>
      <c r="B4" s="277">
        <v>1</v>
      </c>
      <c r="C4" s="277">
        <v>1</v>
      </c>
      <c r="D4" s="278" t="s">
        <v>45</v>
      </c>
      <c r="E4" s="278" t="s">
        <v>159</v>
      </c>
      <c r="F4" s="279" t="s">
        <v>313</v>
      </c>
      <c r="G4" s="376">
        <v>8018044.219999996</v>
      </c>
      <c r="H4" s="376">
        <v>1321375.3499999996</v>
      </c>
      <c r="I4" s="376">
        <v>108060.75</v>
      </c>
      <c r="J4" s="376">
        <v>0</v>
      </c>
      <c r="K4" s="376">
        <v>409208.56000000006</v>
      </c>
      <c r="L4" s="376">
        <v>9213845.0899999999</v>
      </c>
      <c r="M4" s="376">
        <v>79392</v>
      </c>
      <c r="N4" s="376">
        <v>0</v>
      </c>
      <c r="O4" s="376">
        <v>1089821.6599999999</v>
      </c>
      <c r="P4" s="376">
        <v>3561</v>
      </c>
      <c r="Q4" s="376">
        <v>529249</v>
      </c>
      <c r="R4" s="376">
        <v>18059.14</v>
      </c>
      <c r="S4" s="376">
        <v>92400</v>
      </c>
      <c r="T4" s="376">
        <v>2078382.32</v>
      </c>
      <c r="U4" s="376">
        <v>2098550</v>
      </c>
      <c r="V4" s="376">
        <v>9967738.3900000006</v>
      </c>
      <c r="W4" s="376">
        <v>613453.69000000006</v>
      </c>
      <c r="X4" s="376">
        <v>0</v>
      </c>
      <c r="Y4" s="376">
        <v>4449768.8499999996</v>
      </c>
      <c r="Z4" s="64">
        <f t="shared" ref="Z4:Z35" si="0">SUM(G4:Y4)</f>
        <v>40090910.020000003</v>
      </c>
    </row>
    <row r="5" spans="1:26" ht="21">
      <c r="A5" s="276">
        <v>25</v>
      </c>
      <c r="B5" s="277">
        <v>2</v>
      </c>
      <c r="C5" s="277">
        <v>1</v>
      </c>
      <c r="D5" s="278" t="s">
        <v>53</v>
      </c>
      <c r="E5" s="278" t="s">
        <v>160</v>
      </c>
      <c r="F5" s="279" t="s">
        <v>334</v>
      </c>
      <c r="G5" s="376">
        <v>6859678.6799999988</v>
      </c>
      <c r="H5" s="376">
        <v>357826</v>
      </c>
      <c r="I5" s="376">
        <v>6536178.5600000005</v>
      </c>
      <c r="J5" s="376">
        <v>137250</v>
      </c>
      <c r="K5" s="376">
        <v>528488.1</v>
      </c>
      <c r="L5" s="376">
        <v>2820993.6</v>
      </c>
      <c r="M5" s="376">
        <v>217464.5</v>
      </c>
      <c r="N5" s="376">
        <v>18206.75</v>
      </c>
      <c r="O5" s="376">
        <v>567729.24</v>
      </c>
      <c r="P5" s="376">
        <v>5658</v>
      </c>
      <c r="Q5" s="376">
        <v>985473</v>
      </c>
      <c r="R5" s="376">
        <v>176109.50000000003</v>
      </c>
      <c r="S5" s="376">
        <v>802000</v>
      </c>
      <c r="T5" s="376">
        <v>2000000</v>
      </c>
      <c r="U5" s="376">
        <v>0</v>
      </c>
      <c r="V5" s="376">
        <v>19184206.77</v>
      </c>
      <c r="W5" s="376">
        <v>744786.96</v>
      </c>
      <c r="X5" s="376">
        <v>0</v>
      </c>
      <c r="Y5" s="376">
        <v>8087888.7700000005</v>
      </c>
      <c r="Z5" s="64">
        <f t="shared" si="0"/>
        <v>50029938.43</v>
      </c>
    </row>
    <row r="6" spans="1:26" ht="21">
      <c r="A6" s="276">
        <v>20</v>
      </c>
      <c r="B6" s="277">
        <v>3</v>
      </c>
      <c r="C6" s="277">
        <v>1</v>
      </c>
      <c r="D6" s="278" t="s">
        <v>55</v>
      </c>
      <c r="E6" s="278" t="s">
        <v>158</v>
      </c>
      <c r="F6" s="279" t="s">
        <v>302</v>
      </c>
      <c r="G6" s="376">
        <v>10974616.579999993</v>
      </c>
      <c r="H6" s="376">
        <v>588688.12</v>
      </c>
      <c r="I6" s="376">
        <v>5408861.4900000002</v>
      </c>
      <c r="J6" s="376">
        <v>65550</v>
      </c>
      <c r="K6" s="376">
        <v>283000.88</v>
      </c>
      <c r="L6" s="376">
        <v>3458307.0399999996</v>
      </c>
      <c r="M6" s="376">
        <v>93760.5</v>
      </c>
      <c r="N6" s="376">
        <v>0</v>
      </c>
      <c r="O6" s="376">
        <v>667498.56999999995</v>
      </c>
      <c r="P6" s="376">
        <v>31000</v>
      </c>
      <c r="Q6" s="376">
        <v>1368523.5</v>
      </c>
      <c r="R6" s="376">
        <v>130731.12</v>
      </c>
      <c r="S6" s="376">
        <v>1184197.98</v>
      </c>
      <c r="T6" s="376">
        <v>1523436.6</v>
      </c>
      <c r="U6" s="376">
        <v>0</v>
      </c>
      <c r="V6" s="376">
        <v>18757636.359999999</v>
      </c>
      <c r="W6" s="376">
        <v>705439.97</v>
      </c>
      <c r="X6" s="376">
        <v>0</v>
      </c>
      <c r="Y6" s="376">
        <v>4441784.8499999996</v>
      </c>
      <c r="Z6" s="64">
        <f t="shared" si="0"/>
        <v>49683033.559999995</v>
      </c>
    </row>
    <row r="7" spans="1:26" ht="21">
      <c r="A7" s="276">
        <v>41</v>
      </c>
      <c r="B7" s="277">
        <v>4</v>
      </c>
      <c r="C7" s="277">
        <v>1</v>
      </c>
      <c r="D7" s="278" t="s">
        <v>49</v>
      </c>
      <c r="E7" s="278" t="s">
        <v>162</v>
      </c>
      <c r="F7" s="279" t="s">
        <v>359</v>
      </c>
      <c r="G7" s="376">
        <v>8793995.4699999988</v>
      </c>
      <c r="H7" s="376">
        <v>616419.24000000011</v>
      </c>
      <c r="I7" s="376">
        <v>4616924.5</v>
      </c>
      <c r="J7" s="376">
        <v>132250</v>
      </c>
      <c r="K7" s="376">
        <v>492828.56</v>
      </c>
      <c r="L7" s="376">
        <v>3615078.32</v>
      </c>
      <c r="M7" s="376">
        <v>231335</v>
      </c>
      <c r="N7" s="376">
        <v>1699</v>
      </c>
      <c r="O7" s="376">
        <v>803019.58000000007</v>
      </c>
      <c r="P7" s="376">
        <v>4976</v>
      </c>
      <c r="Q7" s="376">
        <v>505086.5</v>
      </c>
      <c r="R7" s="376">
        <v>1900.58</v>
      </c>
      <c r="S7" s="376">
        <v>437703.42</v>
      </c>
      <c r="T7" s="376">
        <v>2842832.77</v>
      </c>
      <c r="U7" s="376">
        <v>31200</v>
      </c>
      <c r="V7" s="376">
        <v>15930179.52</v>
      </c>
      <c r="W7" s="376">
        <v>686082.38</v>
      </c>
      <c r="X7" s="376">
        <v>0</v>
      </c>
      <c r="Y7" s="376">
        <v>5124367.12</v>
      </c>
      <c r="Z7" s="64">
        <f t="shared" si="0"/>
        <v>44867877.960000001</v>
      </c>
    </row>
    <row r="8" spans="1:26" ht="21">
      <c r="A8" s="276">
        <v>88</v>
      </c>
      <c r="B8" s="277">
        <v>5</v>
      </c>
      <c r="C8" s="277">
        <v>1</v>
      </c>
      <c r="D8" s="278" t="s">
        <v>45</v>
      </c>
      <c r="E8" s="278" t="s">
        <v>166</v>
      </c>
      <c r="F8" s="279" t="s">
        <v>329</v>
      </c>
      <c r="G8" s="376">
        <v>25731104.430000007</v>
      </c>
      <c r="H8" s="376">
        <v>2542583.2599999998</v>
      </c>
      <c r="I8" s="376">
        <v>1799924.2400000002</v>
      </c>
      <c r="J8" s="376">
        <v>51150</v>
      </c>
      <c r="K8" s="376">
        <v>836171.91</v>
      </c>
      <c r="L8" s="376">
        <v>3306309.9</v>
      </c>
      <c r="M8" s="376">
        <v>247148.5</v>
      </c>
      <c r="N8" s="376">
        <v>0</v>
      </c>
      <c r="O8" s="376">
        <v>648002.42999999993</v>
      </c>
      <c r="P8" s="376">
        <v>2965.78</v>
      </c>
      <c r="Q8" s="376">
        <v>1048787.3</v>
      </c>
      <c r="R8" s="376">
        <v>950.48</v>
      </c>
      <c r="S8" s="376">
        <v>1437720.26</v>
      </c>
      <c r="T8" s="376">
        <v>0</v>
      </c>
      <c r="U8" s="376">
        <v>0</v>
      </c>
      <c r="V8" s="376">
        <v>12947897.949999999</v>
      </c>
      <c r="W8" s="376">
        <v>551608.07000000007</v>
      </c>
      <c r="X8" s="376">
        <v>0</v>
      </c>
      <c r="Y8" s="376">
        <v>2730027.51</v>
      </c>
      <c r="Z8" s="64">
        <f t="shared" si="0"/>
        <v>53882352.019999996</v>
      </c>
    </row>
    <row r="9" spans="1:26" ht="21">
      <c r="A9" s="276">
        <v>59</v>
      </c>
      <c r="B9" s="277">
        <v>6</v>
      </c>
      <c r="C9" s="277">
        <v>1</v>
      </c>
      <c r="D9" s="278" t="s">
        <v>47</v>
      </c>
      <c r="E9" s="278" t="s">
        <v>161</v>
      </c>
      <c r="F9" s="279" t="s">
        <v>350</v>
      </c>
      <c r="G9" s="376">
        <v>15384119.050000006</v>
      </c>
      <c r="H9" s="376">
        <v>1473071.4299999997</v>
      </c>
      <c r="I9" s="376">
        <v>685174.28</v>
      </c>
      <c r="J9" s="376">
        <v>10250</v>
      </c>
      <c r="K9" s="376">
        <v>294721.37</v>
      </c>
      <c r="L9" s="376">
        <v>2579979.1999999997</v>
      </c>
      <c r="M9" s="376">
        <v>339802</v>
      </c>
      <c r="N9" s="376">
        <v>0</v>
      </c>
      <c r="O9" s="376">
        <v>326077.86</v>
      </c>
      <c r="P9" s="376">
        <v>0</v>
      </c>
      <c r="Q9" s="376">
        <v>930165</v>
      </c>
      <c r="R9" s="376">
        <v>9622.2000000000007</v>
      </c>
      <c r="S9" s="376">
        <v>1040703.82</v>
      </c>
      <c r="T9" s="376">
        <v>4500000</v>
      </c>
      <c r="U9" s="376">
        <v>104504</v>
      </c>
      <c r="V9" s="376">
        <v>12981100.630000001</v>
      </c>
      <c r="W9" s="376">
        <v>542179.46000000008</v>
      </c>
      <c r="X9" s="376">
        <v>0</v>
      </c>
      <c r="Y9" s="376">
        <v>9478091.5</v>
      </c>
      <c r="Z9" s="64">
        <f t="shared" si="0"/>
        <v>50679561.800000004</v>
      </c>
    </row>
    <row r="10" spans="1:26" ht="21">
      <c r="A10" s="276">
        <v>12</v>
      </c>
      <c r="B10" s="277">
        <v>7</v>
      </c>
      <c r="C10" s="277">
        <v>1</v>
      </c>
      <c r="D10" s="278" t="s">
        <v>51</v>
      </c>
      <c r="E10" s="278" t="s">
        <v>163</v>
      </c>
      <c r="F10" s="279" t="s">
        <v>382</v>
      </c>
      <c r="G10" s="376">
        <v>14306899.389999999</v>
      </c>
      <c r="H10" s="376">
        <v>321250.55</v>
      </c>
      <c r="I10" s="376">
        <v>1429023.04</v>
      </c>
      <c r="J10" s="376">
        <v>40500</v>
      </c>
      <c r="K10" s="376">
        <v>218721.99000000002</v>
      </c>
      <c r="L10" s="376">
        <v>2284827.08</v>
      </c>
      <c r="M10" s="376">
        <v>111770</v>
      </c>
      <c r="N10" s="376">
        <v>0</v>
      </c>
      <c r="O10" s="376">
        <v>440369.95</v>
      </c>
      <c r="P10" s="376">
        <v>1000</v>
      </c>
      <c r="Q10" s="376">
        <v>390593</v>
      </c>
      <c r="R10" s="376">
        <v>0</v>
      </c>
      <c r="S10" s="376">
        <v>2717102.54</v>
      </c>
      <c r="T10" s="376">
        <v>1556799.71</v>
      </c>
      <c r="U10" s="376">
        <v>0</v>
      </c>
      <c r="V10" s="376">
        <v>11632654.16</v>
      </c>
      <c r="W10" s="376">
        <v>508208.69</v>
      </c>
      <c r="X10" s="376">
        <v>0</v>
      </c>
      <c r="Y10" s="376">
        <v>6530898.3499999996</v>
      </c>
      <c r="Z10" s="64">
        <f t="shared" si="0"/>
        <v>42490618.449999996</v>
      </c>
    </row>
    <row r="11" spans="1:26" ht="21">
      <c r="A11" s="276">
        <v>83</v>
      </c>
      <c r="B11" s="277">
        <v>8</v>
      </c>
      <c r="C11" s="277">
        <v>2</v>
      </c>
      <c r="D11" s="278" t="s">
        <v>45</v>
      </c>
      <c r="E11" s="278" t="s">
        <v>197</v>
      </c>
      <c r="F11" s="279" t="s">
        <v>324</v>
      </c>
      <c r="G11" s="376">
        <v>25658287.909999996</v>
      </c>
      <c r="H11" s="376">
        <v>1520734.5200000003</v>
      </c>
      <c r="I11" s="376">
        <v>3441710.49</v>
      </c>
      <c r="J11" s="376">
        <v>43700</v>
      </c>
      <c r="K11" s="376">
        <v>755995.50000000012</v>
      </c>
      <c r="L11" s="376">
        <v>5152490.1100000003</v>
      </c>
      <c r="M11" s="376">
        <v>282144</v>
      </c>
      <c r="N11" s="376">
        <v>0</v>
      </c>
      <c r="O11" s="376">
        <v>482486.41000000003</v>
      </c>
      <c r="P11" s="376">
        <v>7152</v>
      </c>
      <c r="Q11" s="376">
        <v>1281271.5</v>
      </c>
      <c r="R11" s="376">
        <v>0</v>
      </c>
      <c r="S11" s="376">
        <v>886660.42</v>
      </c>
      <c r="T11" s="376">
        <v>1208642.8700000001</v>
      </c>
      <c r="U11" s="376">
        <v>44740</v>
      </c>
      <c r="V11" s="376">
        <v>22013765.120000001</v>
      </c>
      <c r="W11" s="376">
        <v>837938.63</v>
      </c>
      <c r="X11" s="376">
        <v>0</v>
      </c>
      <c r="Y11" s="376">
        <v>5342463.5599999996</v>
      </c>
      <c r="Z11" s="64">
        <f t="shared" si="0"/>
        <v>68960183.039999992</v>
      </c>
    </row>
    <row r="12" spans="1:26" ht="21">
      <c r="A12" s="276">
        <v>84</v>
      </c>
      <c r="B12" s="277">
        <v>9</v>
      </c>
      <c r="C12" s="277">
        <v>2</v>
      </c>
      <c r="D12" s="278" t="s">
        <v>45</v>
      </c>
      <c r="E12" s="278" t="s">
        <v>198</v>
      </c>
      <c r="F12" s="279" t="s">
        <v>325</v>
      </c>
      <c r="G12" s="376">
        <v>27423611.379999995</v>
      </c>
      <c r="H12" s="376">
        <v>476633.89999999997</v>
      </c>
      <c r="I12" s="376">
        <v>8584626.8300000001</v>
      </c>
      <c r="J12" s="376">
        <v>104850</v>
      </c>
      <c r="K12" s="376">
        <v>689263.75</v>
      </c>
      <c r="L12" s="376">
        <v>2911641.91</v>
      </c>
      <c r="M12" s="376">
        <v>428728</v>
      </c>
      <c r="N12" s="376">
        <v>0</v>
      </c>
      <c r="O12" s="376">
        <v>473816.18</v>
      </c>
      <c r="P12" s="376">
        <v>17143</v>
      </c>
      <c r="Q12" s="376">
        <v>947230.61</v>
      </c>
      <c r="R12" s="376">
        <v>81349.929999999993</v>
      </c>
      <c r="S12" s="376">
        <v>623335.38</v>
      </c>
      <c r="T12" s="376">
        <v>2217692.44</v>
      </c>
      <c r="U12" s="376">
        <v>0</v>
      </c>
      <c r="V12" s="376">
        <v>18597817.170000002</v>
      </c>
      <c r="W12" s="376">
        <v>801892.67</v>
      </c>
      <c r="X12" s="376">
        <v>0</v>
      </c>
      <c r="Y12" s="376">
        <v>3962355.9400000004</v>
      </c>
      <c r="Z12" s="64">
        <f t="shared" si="0"/>
        <v>68341989.090000004</v>
      </c>
    </row>
    <row r="13" spans="1:26" ht="21">
      <c r="A13" s="276">
        <v>55</v>
      </c>
      <c r="B13" s="277">
        <v>10</v>
      </c>
      <c r="C13" s="277">
        <v>2</v>
      </c>
      <c r="D13" s="278" t="s">
        <v>47</v>
      </c>
      <c r="E13" s="278" t="s">
        <v>216</v>
      </c>
      <c r="F13" s="279" t="s">
        <v>346</v>
      </c>
      <c r="G13" s="376">
        <v>25378609.650000006</v>
      </c>
      <c r="H13" s="376">
        <v>788066.63000000012</v>
      </c>
      <c r="I13" s="376">
        <v>2319706.56</v>
      </c>
      <c r="J13" s="376">
        <v>85200</v>
      </c>
      <c r="K13" s="376">
        <v>641697.39</v>
      </c>
      <c r="L13" s="376">
        <v>5363351.07</v>
      </c>
      <c r="M13" s="376">
        <v>659725</v>
      </c>
      <c r="N13" s="376">
        <v>0</v>
      </c>
      <c r="O13" s="376">
        <v>942704.31</v>
      </c>
      <c r="P13" s="376">
        <v>57690.999999999993</v>
      </c>
      <c r="Q13" s="376">
        <v>2209129.75</v>
      </c>
      <c r="R13" s="376">
        <v>654153.48</v>
      </c>
      <c r="S13" s="376">
        <v>3379112.04</v>
      </c>
      <c r="T13" s="376">
        <v>2000000</v>
      </c>
      <c r="U13" s="376">
        <v>109800</v>
      </c>
      <c r="V13" s="376">
        <v>27104930.16</v>
      </c>
      <c r="W13" s="376">
        <v>1058019.46</v>
      </c>
      <c r="X13" s="376">
        <v>0</v>
      </c>
      <c r="Y13" s="376">
        <v>7349751.5800000001</v>
      </c>
      <c r="Z13" s="64">
        <f t="shared" si="0"/>
        <v>80101648.079999998</v>
      </c>
    </row>
    <row r="14" spans="1:26" ht="21">
      <c r="A14" s="276">
        <v>47</v>
      </c>
      <c r="B14" s="277">
        <v>11</v>
      </c>
      <c r="C14" s="277">
        <v>2</v>
      </c>
      <c r="D14" s="278" t="s">
        <v>49</v>
      </c>
      <c r="E14" s="278" t="s">
        <v>168</v>
      </c>
      <c r="F14" s="279" t="s">
        <v>365</v>
      </c>
      <c r="G14" s="376">
        <v>18907158.600000001</v>
      </c>
      <c r="H14" s="376">
        <v>2522994.3600000003</v>
      </c>
      <c r="I14" s="376">
        <v>2222140.42</v>
      </c>
      <c r="J14" s="376">
        <v>49350</v>
      </c>
      <c r="K14" s="376">
        <v>997863.52999999991</v>
      </c>
      <c r="L14" s="376">
        <v>3200157.2600000002</v>
      </c>
      <c r="M14" s="376">
        <v>312098.5</v>
      </c>
      <c r="N14" s="376">
        <v>31687</v>
      </c>
      <c r="O14" s="376">
        <v>475084.10000000003</v>
      </c>
      <c r="P14" s="376">
        <v>100</v>
      </c>
      <c r="Q14" s="376">
        <v>1369188</v>
      </c>
      <c r="R14" s="376">
        <v>950.29</v>
      </c>
      <c r="S14" s="376">
        <v>1298441.3899999999</v>
      </c>
      <c r="T14" s="376">
        <v>1236273.81</v>
      </c>
      <c r="U14" s="376">
        <v>49915</v>
      </c>
      <c r="V14" s="376">
        <v>20645230.550000001</v>
      </c>
      <c r="W14" s="376">
        <v>808104.12</v>
      </c>
      <c r="X14" s="376">
        <v>0</v>
      </c>
      <c r="Y14" s="376">
        <v>5195114.32</v>
      </c>
      <c r="Z14" s="64">
        <f t="shared" si="0"/>
        <v>59321851.25</v>
      </c>
    </row>
    <row r="15" spans="1:26" ht="21">
      <c r="A15" s="276">
        <v>5</v>
      </c>
      <c r="B15" s="277">
        <v>12</v>
      </c>
      <c r="C15" s="277">
        <v>2</v>
      </c>
      <c r="D15" s="278" t="s">
        <v>51</v>
      </c>
      <c r="E15" s="278" t="s">
        <v>169</v>
      </c>
      <c r="F15" s="279" t="s">
        <v>375</v>
      </c>
      <c r="G15" s="376">
        <v>22585405.610000003</v>
      </c>
      <c r="H15" s="376">
        <v>1984524.2</v>
      </c>
      <c r="I15" s="376">
        <v>6142931.25</v>
      </c>
      <c r="J15" s="376">
        <v>63800</v>
      </c>
      <c r="K15" s="376">
        <v>319812.19</v>
      </c>
      <c r="L15" s="376">
        <v>2947294.5499999993</v>
      </c>
      <c r="M15" s="376">
        <v>198014.5</v>
      </c>
      <c r="N15" s="376">
        <v>0</v>
      </c>
      <c r="O15" s="376">
        <v>499664.04000000004</v>
      </c>
      <c r="P15" s="376">
        <v>29410.05</v>
      </c>
      <c r="Q15" s="376">
        <v>685189.5</v>
      </c>
      <c r="R15" s="376">
        <v>9504.81</v>
      </c>
      <c r="S15" s="376">
        <v>2197321.89</v>
      </c>
      <c r="T15" s="376">
        <v>1715302.33</v>
      </c>
      <c r="U15" s="376">
        <v>308503</v>
      </c>
      <c r="V15" s="376">
        <v>26570969.899999999</v>
      </c>
      <c r="W15" s="376">
        <v>1159864.5299999998</v>
      </c>
      <c r="X15" s="376">
        <v>0</v>
      </c>
      <c r="Y15" s="376">
        <v>3039714.1</v>
      </c>
      <c r="Z15" s="64">
        <f t="shared" si="0"/>
        <v>70457226.449999988</v>
      </c>
    </row>
    <row r="16" spans="1:26" ht="21">
      <c r="A16" s="276">
        <v>58</v>
      </c>
      <c r="B16" s="277">
        <v>13</v>
      </c>
      <c r="C16" s="277">
        <v>2</v>
      </c>
      <c r="D16" s="278" t="s">
        <v>47</v>
      </c>
      <c r="E16" s="278" t="s">
        <v>167</v>
      </c>
      <c r="F16" s="279" t="s">
        <v>349</v>
      </c>
      <c r="G16" s="376">
        <v>27726573.329999998</v>
      </c>
      <c r="H16" s="376">
        <v>762622.12000000011</v>
      </c>
      <c r="I16" s="376">
        <v>3955792.3</v>
      </c>
      <c r="J16" s="376">
        <v>41900</v>
      </c>
      <c r="K16" s="376">
        <v>654592.98</v>
      </c>
      <c r="L16" s="376">
        <v>2521219.1400000006</v>
      </c>
      <c r="M16" s="376">
        <v>386810</v>
      </c>
      <c r="N16" s="376">
        <v>650</v>
      </c>
      <c r="O16" s="376">
        <v>303391.33</v>
      </c>
      <c r="P16" s="376">
        <v>0</v>
      </c>
      <c r="Q16" s="376">
        <v>1151970</v>
      </c>
      <c r="R16" s="376">
        <v>14832.02</v>
      </c>
      <c r="S16" s="376">
        <v>1456406.46</v>
      </c>
      <c r="T16" s="376">
        <v>2984500</v>
      </c>
      <c r="U16" s="376">
        <v>73430</v>
      </c>
      <c r="V16" s="376">
        <v>21122223.550000001</v>
      </c>
      <c r="W16" s="376">
        <v>889832.6</v>
      </c>
      <c r="X16" s="376">
        <v>0</v>
      </c>
      <c r="Y16" s="376">
        <v>8398123.5</v>
      </c>
      <c r="Z16" s="64">
        <f t="shared" si="0"/>
        <v>72444869.330000013</v>
      </c>
    </row>
    <row r="17" spans="1:26" ht="21">
      <c r="A17" s="276">
        <v>87</v>
      </c>
      <c r="B17" s="277">
        <v>14</v>
      </c>
      <c r="C17" s="277">
        <v>2</v>
      </c>
      <c r="D17" s="278" t="s">
        <v>45</v>
      </c>
      <c r="E17" s="278" t="s">
        <v>165</v>
      </c>
      <c r="F17" s="279" t="s">
        <v>328</v>
      </c>
      <c r="G17" s="376">
        <v>26657331.339999996</v>
      </c>
      <c r="H17" s="376">
        <v>1090052.06</v>
      </c>
      <c r="I17" s="376">
        <v>5388256.1500000004</v>
      </c>
      <c r="J17" s="376">
        <v>37950</v>
      </c>
      <c r="K17" s="376">
        <v>887591.37</v>
      </c>
      <c r="L17" s="376">
        <v>2580358.5699999998</v>
      </c>
      <c r="M17" s="376">
        <v>282761.2</v>
      </c>
      <c r="N17" s="376">
        <v>0</v>
      </c>
      <c r="O17" s="376">
        <v>566273.9800000001</v>
      </c>
      <c r="P17" s="376">
        <v>1142</v>
      </c>
      <c r="Q17" s="376">
        <v>838632</v>
      </c>
      <c r="R17" s="376">
        <v>0</v>
      </c>
      <c r="S17" s="376">
        <v>1426990.35</v>
      </c>
      <c r="T17" s="376">
        <v>1102660.82</v>
      </c>
      <c r="U17" s="376">
        <v>0</v>
      </c>
      <c r="V17" s="376">
        <v>15115934.359999999</v>
      </c>
      <c r="W17" s="376">
        <v>637818.6100000001</v>
      </c>
      <c r="X17" s="376">
        <v>0</v>
      </c>
      <c r="Y17" s="376">
        <v>6177029.8100000005</v>
      </c>
      <c r="Z17" s="64">
        <f t="shared" si="0"/>
        <v>62790782.619999997</v>
      </c>
    </row>
    <row r="18" spans="1:26" ht="21">
      <c r="A18" s="276">
        <v>60</v>
      </c>
      <c r="B18" s="277">
        <v>15</v>
      </c>
      <c r="C18" s="277">
        <v>2</v>
      </c>
      <c r="D18" s="278" t="s">
        <v>47</v>
      </c>
      <c r="E18" s="278" t="s">
        <v>219</v>
      </c>
      <c r="F18" s="279" t="s">
        <v>351</v>
      </c>
      <c r="G18" s="376">
        <v>44164558.489999995</v>
      </c>
      <c r="H18" s="376">
        <v>2191454.5499999998</v>
      </c>
      <c r="I18" s="376">
        <v>4382159.18</v>
      </c>
      <c r="J18" s="376">
        <v>141900</v>
      </c>
      <c r="K18" s="376">
        <v>364204.72</v>
      </c>
      <c r="L18" s="376">
        <v>2670551.2899999991</v>
      </c>
      <c r="M18" s="376">
        <v>854166</v>
      </c>
      <c r="N18" s="376">
        <v>0</v>
      </c>
      <c r="O18" s="376">
        <v>582800.74</v>
      </c>
      <c r="P18" s="376">
        <v>0</v>
      </c>
      <c r="Q18" s="376">
        <v>1784512</v>
      </c>
      <c r="R18" s="376">
        <v>1710.87</v>
      </c>
      <c r="S18" s="376">
        <v>500000</v>
      </c>
      <c r="T18" s="376">
        <v>2000000</v>
      </c>
      <c r="U18" s="376">
        <v>238354</v>
      </c>
      <c r="V18" s="376">
        <v>16170161.800000001</v>
      </c>
      <c r="W18" s="376">
        <v>733586.51</v>
      </c>
      <c r="X18" s="376">
        <v>0</v>
      </c>
      <c r="Y18" s="376">
        <v>8471069.6799999997</v>
      </c>
      <c r="Z18" s="64">
        <f t="shared" si="0"/>
        <v>85251189.829999983</v>
      </c>
    </row>
    <row r="19" spans="1:26" ht="21">
      <c r="A19" s="276">
        <v>61</v>
      </c>
      <c r="B19" s="277">
        <v>16</v>
      </c>
      <c r="C19" s="277">
        <v>2</v>
      </c>
      <c r="D19" s="278" t="s">
        <v>47</v>
      </c>
      <c r="E19" s="278" t="s">
        <v>220</v>
      </c>
      <c r="F19" s="279" t="s">
        <v>352</v>
      </c>
      <c r="G19" s="376">
        <v>42490240.400000006</v>
      </c>
      <c r="H19" s="376">
        <v>598543.84000000008</v>
      </c>
      <c r="I19" s="376">
        <v>2070959.01</v>
      </c>
      <c r="J19" s="376">
        <v>83750</v>
      </c>
      <c r="K19" s="376">
        <v>519680.64999999991</v>
      </c>
      <c r="L19" s="376">
        <v>4547215.62</v>
      </c>
      <c r="M19" s="376">
        <v>688379</v>
      </c>
      <c r="N19" s="376">
        <v>46291</v>
      </c>
      <c r="O19" s="376">
        <v>997368.54</v>
      </c>
      <c r="P19" s="376">
        <v>23762.12</v>
      </c>
      <c r="Q19" s="376">
        <v>1425978.5</v>
      </c>
      <c r="R19" s="376">
        <v>2200</v>
      </c>
      <c r="S19" s="376">
        <v>844168.6</v>
      </c>
      <c r="T19" s="376">
        <v>2000000</v>
      </c>
      <c r="U19" s="376">
        <v>53830</v>
      </c>
      <c r="V19" s="376">
        <v>14451264.189999999</v>
      </c>
      <c r="W19" s="376">
        <v>620181</v>
      </c>
      <c r="X19" s="376">
        <v>0</v>
      </c>
      <c r="Y19" s="376">
        <v>4894766.53</v>
      </c>
      <c r="Z19" s="64">
        <f t="shared" si="0"/>
        <v>76358579</v>
      </c>
    </row>
    <row r="20" spans="1:26" ht="21">
      <c r="A20" s="276">
        <v>34</v>
      </c>
      <c r="B20" s="277">
        <v>17</v>
      </c>
      <c r="C20" s="277">
        <v>2</v>
      </c>
      <c r="D20" s="278" t="s">
        <v>53</v>
      </c>
      <c r="E20" s="278" t="s">
        <v>213</v>
      </c>
      <c r="F20" s="279" t="s">
        <v>343</v>
      </c>
      <c r="G20" s="376">
        <v>33249750.109999999</v>
      </c>
      <c r="H20" s="376">
        <v>3310695.45</v>
      </c>
      <c r="I20" s="376">
        <v>1611060.7299999997</v>
      </c>
      <c r="J20" s="376">
        <v>503450</v>
      </c>
      <c r="K20" s="376">
        <v>718549.14999999991</v>
      </c>
      <c r="L20" s="376">
        <v>3639846.12</v>
      </c>
      <c r="M20" s="376">
        <v>474951</v>
      </c>
      <c r="N20" s="376">
        <v>5018</v>
      </c>
      <c r="O20" s="376">
        <v>982642.95000000007</v>
      </c>
      <c r="P20" s="376">
        <v>19878</v>
      </c>
      <c r="Q20" s="376">
        <v>1797023</v>
      </c>
      <c r="R20" s="376">
        <v>2286</v>
      </c>
      <c r="S20" s="376">
        <v>1655400</v>
      </c>
      <c r="T20" s="376">
        <v>0</v>
      </c>
      <c r="U20" s="376">
        <v>66004</v>
      </c>
      <c r="V20" s="376">
        <v>18787138.489999998</v>
      </c>
      <c r="W20" s="376">
        <v>684072.5</v>
      </c>
      <c r="X20" s="376">
        <v>0</v>
      </c>
      <c r="Y20" s="376">
        <v>17473168.310000002</v>
      </c>
      <c r="Z20" s="64">
        <f t="shared" si="0"/>
        <v>84980933.810000002</v>
      </c>
    </row>
    <row r="21" spans="1:26" ht="21">
      <c r="A21" s="276">
        <v>75</v>
      </c>
      <c r="B21" s="277">
        <v>18</v>
      </c>
      <c r="C21" s="277">
        <v>3</v>
      </c>
      <c r="D21" s="278" t="s">
        <v>45</v>
      </c>
      <c r="E21" s="278" t="s">
        <v>189</v>
      </c>
      <c r="F21" s="279" t="s">
        <v>316</v>
      </c>
      <c r="G21" s="376">
        <v>29184632.180000003</v>
      </c>
      <c r="H21" s="376">
        <v>793406.82</v>
      </c>
      <c r="I21" s="376">
        <v>3644150.28</v>
      </c>
      <c r="J21" s="376">
        <v>163200</v>
      </c>
      <c r="K21" s="376">
        <v>908900.99999999988</v>
      </c>
      <c r="L21" s="376">
        <v>3855021.66</v>
      </c>
      <c r="M21" s="376">
        <v>232571</v>
      </c>
      <c r="N21" s="376">
        <v>10244</v>
      </c>
      <c r="O21" s="376">
        <v>818217.78999999992</v>
      </c>
      <c r="P21" s="376">
        <v>4106</v>
      </c>
      <c r="Q21" s="376">
        <v>904685</v>
      </c>
      <c r="R21" s="376">
        <v>3113.97</v>
      </c>
      <c r="S21" s="376">
        <v>1033132</v>
      </c>
      <c r="T21" s="376">
        <v>1357080.73</v>
      </c>
      <c r="U21" s="376">
        <v>3870</v>
      </c>
      <c r="V21" s="376">
        <v>22898927.66</v>
      </c>
      <c r="W21" s="376">
        <v>1039862.2300000001</v>
      </c>
      <c r="X21" s="376">
        <v>0</v>
      </c>
      <c r="Y21" s="376">
        <v>5619929.7599999998</v>
      </c>
      <c r="Z21" s="64">
        <f t="shared" si="0"/>
        <v>72475052.079999983</v>
      </c>
    </row>
    <row r="22" spans="1:26" ht="21">
      <c r="A22" s="276">
        <v>76</v>
      </c>
      <c r="B22" s="277">
        <v>19</v>
      </c>
      <c r="C22" s="277">
        <v>3</v>
      </c>
      <c r="D22" s="278" t="s">
        <v>45</v>
      </c>
      <c r="E22" s="278" t="s">
        <v>190</v>
      </c>
      <c r="F22" s="279" t="s">
        <v>317</v>
      </c>
      <c r="G22" s="376">
        <v>38000261.799999997</v>
      </c>
      <c r="H22" s="376">
        <v>786672.67999999993</v>
      </c>
      <c r="I22" s="376">
        <v>5789091</v>
      </c>
      <c r="J22" s="376">
        <v>110100</v>
      </c>
      <c r="K22" s="376">
        <v>789868</v>
      </c>
      <c r="L22" s="376">
        <v>2780975.7200000007</v>
      </c>
      <c r="M22" s="376">
        <v>183882</v>
      </c>
      <c r="N22" s="376">
        <v>0</v>
      </c>
      <c r="O22" s="376">
        <v>564947.24</v>
      </c>
      <c r="P22" s="376">
        <v>2828</v>
      </c>
      <c r="Q22" s="376">
        <v>1602498.42</v>
      </c>
      <c r="R22" s="376">
        <v>6653.37</v>
      </c>
      <c r="S22" s="376">
        <v>2076454.64</v>
      </c>
      <c r="T22" s="376">
        <v>1825300.78</v>
      </c>
      <c r="U22" s="376">
        <v>0</v>
      </c>
      <c r="V22" s="376">
        <v>23816457.59</v>
      </c>
      <c r="W22" s="376">
        <v>1051974.58</v>
      </c>
      <c r="X22" s="376">
        <v>0</v>
      </c>
      <c r="Y22" s="376">
        <v>5498086.2400000002</v>
      </c>
      <c r="Z22" s="64">
        <f t="shared" si="0"/>
        <v>84886052.059999987</v>
      </c>
    </row>
    <row r="23" spans="1:26" ht="21">
      <c r="A23" s="276">
        <v>82</v>
      </c>
      <c r="B23" s="277">
        <v>20</v>
      </c>
      <c r="C23" s="277">
        <v>3</v>
      </c>
      <c r="D23" s="278" t="s">
        <v>45</v>
      </c>
      <c r="E23" s="278" t="s">
        <v>196</v>
      </c>
      <c r="F23" s="279" t="s">
        <v>323</v>
      </c>
      <c r="G23" s="376">
        <v>29473422.039999999</v>
      </c>
      <c r="H23" s="376">
        <v>2122662.8800000004</v>
      </c>
      <c r="I23" s="376">
        <v>2837493.49</v>
      </c>
      <c r="J23" s="376">
        <v>162300</v>
      </c>
      <c r="K23" s="376">
        <v>709331.32000000007</v>
      </c>
      <c r="L23" s="376">
        <v>6600078.8600000013</v>
      </c>
      <c r="M23" s="376">
        <v>135909</v>
      </c>
      <c r="N23" s="376">
        <v>31432</v>
      </c>
      <c r="O23" s="376">
        <v>1063459.52</v>
      </c>
      <c r="P23" s="376">
        <v>0</v>
      </c>
      <c r="Q23" s="376">
        <v>1076838.3</v>
      </c>
      <c r="R23" s="376">
        <v>2750.96</v>
      </c>
      <c r="S23" s="376">
        <v>649036.67000000004</v>
      </c>
      <c r="T23" s="376">
        <v>1494304.45</v>
      </c>
      <c r="U23" s="376">
        <v>0</v>
      </c>
      <c r="V23" s="376">
        <v>18953846.120000001</v>
      </c>
      <c r="W23" s="376">
        <v>773039.07</v>
      </c>
      <c r="X23" s="376">
        <v>0</v>
      </c>
      <c r="Y23" s="376">
        <v>7825636.71</v>
      </c>
      <c r="Z23" s="64">
        <f t="shared" si="0"/>
        <v>73911541.390000001</v>
      </c>
    </row>
    <row r="24" spans="1:26" ht="21">
      <c r="A24" s="276">
        <v>85</v>
      </c>
      <c r="B24" s="277">
        <v>21</v>
      </c>
      <c r="C24" s="277">
        <v>3</v>
      </c>
      <c r="D24" s="278" t="s">
        <v>45</v>
      </c>
      <c r="E24" s="278" t="s">
        <v>199</v>
      </c>
      <c r="F24" s="279" t="s">
        <v>326</v>
      </c>
      <c r="G24" s="376">
        <v>24724701.089999996</v>
      </c>
      <c r="H24" s="376">
        <v>4278043.0999999996</v>
      </c>
      <c r="I24" s="376">
        <v>2747081.54</v>
      </c>
      <c r="J24" s="376">
        <v>40000</v>
      </c>
      <c r="K24" s="376">
        <v>1069554.3</v>
      </c>
      <c r="L24" s="376">
        <v>4888424.8</v>
      </c>
      <c r="M24" s="376">
        <v>256830</v>
      </c>
      <c r="N24" s="376">
        <v>0</v>
      </c>
      <c r="O24" s="376">
        <v>779486.95000000007</v>
      </c>
      <c r="P24" s="376">
        <v>587</v>
      </c>
      <c r="Q24" s="376">
        <v>995312</v>
      </c>
      <c r="R24" s="376">
        <v>759</v>
      </c>
      <c r="S24" s="376">
        <v>787885.12</v>
      </c>
      <c r="T24" s="376">
        <v>1179187.79</v>
      </c>
      <c r="U24" s="376">
        <v>0</v>
      </c>
      <c r="V24" s="376">
        <v>22821912.899999999</v>
      </c>
      <c r="W24" s="376">
        <v>944894.89</v>
      </c>
      <c r="X24" s="376">
        <v>0</v>
      </c>
      <c r="Y24" s="376">
        <v>3943021.11</v>
      </c>
      <c r="Z24" s="64">
        <f t="shared" si="0"/>
        <v>69457681.590000004</v>
      </c>
    </row>
    <row r="25" spans="1:26" ht="21">
      <c r="A25" s="276">
        <v>22</v>
      </c>
      <c r="B25" s="277">
        <v>22</v>
      </c>
      <c r="C25" s="277">
        <v>3</v>
      </c>
      <c r="D25" s="278" t="s">
        <v>53</v>
      </c>
      <c r="E25" s="278" t="s">
        <v>202</v>
      </c>
      <c r="F25" s="279" t="s">
        <v>331</v>
      </c>
      <c r="G25" s="376">
        <v>39161816.600000001</v>
      </c>
      <c r="H25" s="376">
        <v>648929.77</v>
      </c>
      <c r="I25" s="376">
        <v>3223283.8800000004</v>
      </c>
      <c r="J25" s="376">
        <v>193250</v>
      </c>
      <c r="K25" s="376">
        <v>1238136</v>
      </c>
      <c r="L25" s="376">
        <v>3727662.79</v>
      </c>
      <c r="M25" s="376">
        <v>288765</v>
      </c>
      <c r="N25" s="376">
        <v>7803.5</v>
      </c>
      <c r="O25" s="376">
        <v>830535.1</v>
      </c>
      <c r="P25" s="376">
        <v>18120.5</v>
      </c>
      <c r="Q25" s="376">
        <v>1751117.47</v>
      </c>
      <c r="R25" s="376">
        <v>88144.23000000001</v>
      </c>
      <c r="S25" s="376">
        <v>1572900</v>
      </c>
      <c r="T25" s="376">
        <v>2184500</v>
      </c>
      <c r="U25" s="376">
        <v>129380</v>
      </c>
      <c r="V25" s="376">
        <v>21351129.710000001</v>
      </c>
      <c r="W25" s="376">
        <v>887987.16999999993</v>
      </c>
      <c r="X25" s="376">
        <v>0</v>
      </c>
      <c r="Y25" s="376">
        <v>6464313.6299999999</v>
      </c>
      <c r="Z25" s="64">
        <f t="shared" si="0"/>
        <v>83767775.350000009</v>
      </c>
    </row>
    <row r="26" spans="1:26" ht="21">
      <c r="A26" s="276">
        <v>26</v>
      </c>
      <c r="B26" s="277">
        <v>23</v>
      </c>
      <c r="C26" s="277">
        <v>3</v>
      </c>
      <c r="D26" s="278" t="s">
        <v>53</v>
      </c>
      <c r="E26" s="278" t="s">
        <v>205</v>
      </c>
      <c r="F26" s="279" t="s">
        <v>335</v>
      </c>
      <c r="G26" s="376">
        <v>24290580.199999999</v>
      </c>
      <c r="H26" s="376">
        <v>1760637.5</v>
      </c>
      <c r="I26" s="376">
        <v>3317221.23</v>
      </c>
      <c r="J26" s="376">
        <v>122600</v>
      </c>
      <c r="K26" s="376">
        <v>1224954.2</v>
      </c>
      <c r="L26" s="376">
        <v>4093135.96</v>
      </c>
      <c r="M26" s="376">
        <v>277944</v>
      </c>
      <c r="N26" s="376">
        <v>18286</v>
      </c>
      <c r="O26" s="376">
        <v>1107732.3899999999</v>
      </c>
      <c r="P26" s="376">
        <v>43869</v>
      </c>
      <c r="Q26" s="376">
        <v>1685007.5</v>
      </c>
      <c r="R26" s="376">
        <v>179092.99</v>
      </c>
      <c r="S26" s="376">
        <v>2787200</v>
      </c>
      <c r="T26" s="376">
        <v>2184500</v>
      </c>
      <c r="U26" s="376">
        <v>77914</v>
      </c>
      <c r="V26" s="376">
        <v>22869168.989999998</v>
      </c>
      <c r="W26" s="376">
        <v>757324.85</v>
      </c>
      <c r="X26" s="376">
        <v>0</v>
      </c>
      <c r="Y26" s="376">
        <v>7803099.0099999998</v>
      </c>
      <c r="Z26" s="64">
        <f t="shared" si="0"/>
        <v>74600267.819999993</v>
      </c>
    </row>
    <row r="27" spans="1:26" ht="21">
      <c r="A27" s="276">
        <v>37</v>
      </c>
      <c r="B27" s="277">
        <v>24</v>
      </c>
      <c r="C27" s="277">
        <v>3</v>
      </c>
      <c r="D27" s="278" t="s">
        <v>49</v>
      </c>
      <c r="E27" s="278" t="s">
        <v>223</v>
      </c>
      <c r="F27" s="279" t="s">
        <v>355</v>
      </c>
      <c r="G27" s="376">
        <v>22847585.639999993</v>
      </c>
      <c r="H27" s="376">
        <v>3924373.06</v>
      </c>
      <c r="I27" s="376">
        <v>1725108.43</v>
      </c>
      <c r="J27" s="376">
        <v>103100</v>
      </c>
      <c r="K27" s="376">
        <v>606037.93999999994</v>
      </c>
      <c r="L27" s="376">
        <v>7443217.6299999999</v>
      </c>
      <c r="M27" s="376">
        <v>326234.5</v>
      </c>
      <c r="N27" s="376">
        <v>0</v>
      </c>
      <c r="O27" s="376">
        <v>2967420.48</v>
      </c>
      <c r="P27" s="376">
        <v>12638</v>
      </c>
      <c r="Q27" s="376">
        <v>1011127.5</v>
      </c>
      <c r="R27" s="376">
        <v>950.29</v>
      </c>
      <c r="S27" s="376">
        <v>1530000</v>
      </c>
      <c r="T27" s="376">
        <v>1869682.01</v>
      </c>
      <c r="U27" s="376">
        <v>70110</v>
      </c>
      <c r="V27" s="376">
        <v>24935873.140000001</v>
      </c>
      <c r="W27" s="376">
        <v>1110282.68</v>
      </c>
      <c r="X27" s="376">
        <v>0</v>
      </c>
      <c r="Y27" s="376">
        <v>2294809.77</v>
      </c>
      <c r="Z27" s="64">
        <f t="shared" si="0"/>
        <v>72778551.069999993</v>
      </c>
    </row>
    <row r="28" spans="1:26" ht="21">
      <c r="A28" s="276">
        <v>46</v>
      </c>
      <c r="B28" s="277">
        <v>25</v>
      </c>
      <c r="C28" s="277">
        <v>3</v>
      </c>
      <c r="D28" s="278" t="s">
        <v>49</v>
      </c>
      <c r="E28" s="278" t="s">
        <v>231</v>
      </c>
      <c r="F28" s="279" t="s">
        <v>1354</v>
      </c>
      <c r="G28" s="376">
        <v>32175407.020000003</v>
      </c>
      <c r="H28" s="376">
        <v>3017470.87</v>
      </c>
      <c r="I28" s="376">
        <v>5053855.3599999994</v>
      </c>
      <c r="J28" s="376">
        <v>463100</v>
      </c>
      <c r="K28" s="376">
        <v>661678.78</v>
      </c>
      <c r="L28" s="376">
        <v>4836322.7999999989</v>
      </c>
      <c r="M28" s="376">
        <v>347919</v>
      </c>
      <c r="N28" s="376">
        <v>0</v>
      </c>
      <c r="O28" s="376">
        <v>879551.52999999991</v>
      </c>
      <c r="P28" s="376">
        <v>23338.38</v>
      </c>
      <c r="Q28" s="376">
        <v>2304134.75</v>
      </c>
      <c r="R28" s="376">
        <v>0</v>
      </c>
      <c r="S28" s="376">
        <v>4152060.51</v>
      </c>
      <c r="T28" s="376">
        <v>2110843.15</v>
      </c>
      <c r="U28" s="376">
        <v>42020</v>
      </c>
      <c r="V28" s="376">
        <v>29189867.129999999</v>
      </c>
      <c r="W28" s="376">
        <v>1118517.8399999999</v>
      </c>
      <c r="X28" s="376">
        <v>0</v>
      </c>
      <c r="Y28" s="376">
        <v>13002534.340000002</v>
      </c>
      <c r="Z28" s="64">
        <f t="shared" si="0"/>
        <v>99378621.460000008</v>
      </c>
    </row>
    <row r="29" spans="1:26" ht="21">
      <c r="A29" s="276">
        <v>49</v>
      </c>
      <c r="B29" s="277">
        <v>26</v>
      </c>
      <c r="C29" s="277">
        <v>3</v>
      </c>
      <c r="D29" s="278" t="s">
        <v>49</v>
      </c>
      <c r="E29" s="278" t="s">
        <v>233</v>
      </c>
      <c r="F29" s="279" t="s">
        <v>367</v>
      </c>
      <c r="G29" s="376">
        <v>39883158.930000007</v>
      </c>
      <c r="H29" s="376">
        <v>1752665.93</v>
      </c>
      <c r="I29" s="376">
        <v>4787099.1899999995</v>
      </c>
      <c r="J29" s="376">
        <v>106450</v>
      </c>
      <c r="K29" s="376">
        <v>508843.83000000019</v>
      </c>
      <c r="L29" s="376">
        <v>8711358.3300000019</v>
      </c>
      <c r="M29" s="376">
        <v>538283.5</v>
      </c>
      <c r="N29" s="376">
        <v>3540</v>
      </c>
      <c r="O29" s="376">
        <v>2366594.9599999995</v>
      </c>
      <c r="P29" s="376">
        <v>7855</v>
      </c>
      <c r="Q29" s="376">
        <v>1208312.8999999999</v>
      </c>
      <c r="R29" s="376">
        <v>3670.01</v>
      </c>
      <c r="S29" s="376">
        <v>2256756.12</v>
      </c>
      <c r="T29" s="376">
        <v>2112134.59</v>
      </c>
      <c r="U29" s="376">
        <v>0</v>
      </c>
      <c r="V29" s="376">
        <v>27663325.399999999</v>
      </c>
      <c r="W29" s="376">
        <v>1156651.72</v>
      </c>
      <c r="X29" s="376">
        <v>0</v>
      </c>
      <c r="Y29" s="376">
        <v>6135769.0699999994</v>
      </c>
      <c r="Z29" s="64">
        <f t="shared" si="0"/>
        <v>99202469.479999989</v>
      </c>
    </row>
    <row r="30" spans="1:26" ht="21">
      <c r="A30" s="276">
        <v>50</v>
      </c>
      <c r="B30" s="277">
        <v>27</v>
      </c>
      <c r="C30" s="277">
        <v>3</v>
      </c>
      <c r="D30" s="278" t="s">
        <v>49</v>
      </c>
      <c r="E30" s="278" t="s">
        <v>234</v>
      </c>
      <c r="F30" s="279" t="s">
        <v>368</v>
      </c>
      <c r="G30" s="376">
        <v>32241355.030000001</v>
      </c>
      <c r="H30" s="376">
        <v>741934.21000000008</v>
      </c>
      <c r="I30" s="376">
        <v>2635651.94</v>
      </c>
      <c r="J30" s="376">
        <v>71000</v>
      </c>
      <c r="K30" s="376">
        <v>980831.78999999992</v>
      </c>
      <c r="L30" s="376">
        <v>4170085.06</v>
      </c>
      <c r="M30" s="376">
        <v>328539</v>
      </c>
      <c r="N30" s="376">
        <v>21910</v>
      </c>
      <c r="O30" s="376">
        <v>1097671.1499999999</v>
      </c>
      <c r="P30" s="376">
        <v>12756</v>
      </c>
      <c r="Q30" s="376">
        <v>1216442.5</v>
      </c>
      <c r="R30" s="376">
        <v>4750.4400000000005</v>
      </c>
      <c r="S30" s="376">
        <v>3024924.88</v>
      </c>
      <c r="T30" s="376">
        <v>1638883.45</v>
      </c>
      <c r="U30" s="376">
        <v>400</v>
      </c>
      <c r="V30" s="376">
        <v>23696524.73</v>
      </c>
      <c r="W30" s="376">
        <v>1068367.81</v>
      </c>
      <c r="X30" s="376">
        <v>0</v>
      </c>
      <c r="Y30" s="376">
        <v>5881947.370000001</v>
      </c>
      <c r="Z30" s="64">
        <f t="shared" si="0"/>
        <v>78833975.360000014</v>
      </c>
    </row>
    <row r="31" spans="1:26" s="284" customFormat="1" ht="21">
      <c r="A31" s="276">
        <v>2</v>
      </c>
      <c r="B31" s="277">
        <v>28</v>
      </c>
      <c r="C31" s="277">
        <v>3</v>
      </c>
      <c r="D31" s="278" t="s">
        <v>51</v>
      </c>
      <c r="E31" s="278" t="s">
        <v>238</v>
      </c>
      <c r="F31" s="279" t="s">
        <v>372</v>
      </c>
      <c r="G31" s="376">
        <v>33844268.070000008</v>
      </c>
      <c r="H31" s="376">
        <v>6795094.0900000008</v>
      </c>
      <c r="I31" s="376">
        <v>3491953.8</v>
      </c>
      <c r="J31" s="376">
        <v>92100</v>
      </c>
      <c r="K31" s="376">
        <v>1060496.54</v>
      </c>
      <c r="L31" s="376">
        <v>6850641.0300000003</v>
      </c>
      <c r="M31" s="376">
        <v>143081.5</v>
      </c>
      <c r="N31" s="376">
        <v>0</v>
      </c>
      <c r="O31" s="376">
        <v>1271860.8299999998</v>
      </c>
      <c r="P31" s="376">
        <v>81480</v>
      </c>
      <c r="Q31" s="376">
        <v>1060919</v>
      </c>
      <c r="R31" s="376">
        <v>19960.099999999999</v>
      </c>
      <c r="S31" s="376">
        <v>2027657.18</v>
      </c>
      <c r="T31" s="376">
        <v>3189291.79</v>
      </c>
      <c r="U31" s="376">
        <v>14500</v>
      </c>
      <c r="V31" s="376">
        <v>28731281.010000002</v>
      </c>
      <c r="W31" s="376">
        <v>1133034.4099999999</v>
      </c>
      <c r="X31" s="376">
        <v>0</v>
      </c>
      <c r="Y31" s="376">
        <v>8797185.3499999996</v>
      </c>
      <c r="Z31" s="64">
        <f t="shared" si="0"/>
        <v>98604804.700000003</v>
      </c>
    </row>
    <row r="32" spans="1:26" ht="21">
      <c r="A32" s="276">
        <v>3</v>
      </c>
      <c r="B32" s="277">
        <v>29</v>
      </c>
      <c r="C32" s="277">
        <v>3</v>
      </c>
      <c r="D32" s="278" t="s">
        <v>51</v>
      </c>
      <c r="E32" s="278" t="s">
        <v>239</v>
      </c>
      <c r="F32" s="279" t="s">
        <v>373</v>
      </c>
      <c r="G32" s="376">
        <v>34914439.890000001</v>
      </c>
      <c r="H32" s="376">
        <v>1161810.7899999998</v>
      </c>
      <c r="I32" s="376">
        <v>4374115.4399999995</v>
      </c>
      <c r="J32" s="376">
        <v>203950</v>
      </c>
      <c r="K32" s="376">
        <v>816854.3</v>
      </c>
      <c r="L32" s="376">
        <v>5716749.1500000004</v>
      </c>
      <c r="M32" s="376">
        <v>106986</v>
      </c>
      <c r="N32" s="376">
        <v>0</v>
      </c>
      <c r="O32" s="376">
        <v>889328.07</v>
      </c>
      <c r="P32" s="376">
        <v>404302.80000000005</v>
      </c>
      <c r="Q32" s="376">
        <v>1820414.5</v>
      </c>
      <c r="R32" s="376">
        <v>264105.70999999996</v>
      </c>
      <c r="S32" s="376">
        <v>1696000</v>
      </c>
      <c r="T32" s="376">
        <v>3141475.61</v>
      </c>
      <c r="U32" s="376">
        <v>610</v>
      </c>
      <c r="V32" s="376">
        <v>29632891.73</v>
      </c>
      <c r="W32" s="376">
        <v>1270395.68</v>
      </c>
      <c r="X32" s="376">
        <v>0</v>
      </c>
      <c r="Y32" s="376">
        <v>3976295.27</v>
      </c>
      <c r="Z32" s="64">
        <f t="shared" si="0"/>
        <v>90390724.939999998</v>
      </c>
    </row>
    <row r="33" spans="1:26" ht="21">
      <c r="A33" s="276">
        <v>52</v>
      </c>
      <c r="B33" s="277">
        <v>30</v>
      </c>
      <c r="C33" s="277">
        <v>3</v>
      </c>
      <c r="D33" s="278" t="s">
        <v>49</v>
      </c>
      <c r="E33" s="278" t="s">
        <v>236</v>
      </c>
      <c r="F33" s="279" t="s">
        <v>370</v>
      </c>
      <c r="G33" s="376">
        <v>32792505.739999998</v>
      </c>
      <c r="H33" s="376">
        <v>3551863.7</v>
      </c>
      <c r="I33" s="376">
        <v>3645201.1700000004</v>
      </c>
      <c r="J33" s="376">
        <v>132750</v>
      </c>
      <c r="K33" s="376">
        <v>847969.38000000012</v>
      </c>
      <c r="L33" s="376">
        <v>4272161.3500000006</v>
      </c>
      <c r="M33" s="376">
        <v>217878</v>
      </c>
      <c r="N33" s="376">
        <v>43455.97</v>
      </c>
      <c r="O33" s="376">
        <v>888840.39</v>
      </c>
      <c r="P33" s="376">
        <v>8670</v>
      </c>
      <c r="Q33" s="376">
        <v>1453038</v>
      </c>
      <c r="R33" s="376">
        <v>9540.25</v>
      </c>
      <c r="S33" s="376">
        <v>2146293.9900000002</v>
      </c>
      <c r="T33" s="376">
        <v>2614726.81</v>
      </c>
      <c r="U33" s="376">
        <v>0</v>
      </c>
      <c r="V33" s="376">
        <v>23342135.399999999</v>
      </c>
      <c r="W33" s="376">
        <v>1112099.05</v>
      </c>
      <c r="X33" s="376">
        <v>0</v>
      </c>
      <c r="Y33" s="376">
        <v>7404178.1100000003</v>
      </c>
      <c r="Z33" s="64">
        <f t="shared" si="0"/>
        <v>84483307.310000002</v>
      </c>
    </row>
    <row r="34" spans="1:26" ht="21">
      <c r="A34" s="276">
        <v>27</v>
      </c>
      <c r="B34" s="277">
        <v>31</v>
      </c>
      <c r="C34" s="277">
        <v>4</v>
      </c>
      <c r="D34" s="278" t="s">
        <v>53</v>
      </c>
      <c r="E34" s="278" t="s">
        <v>206</v>
      </c>
      <c r="F34" s="279" t="s">
        <v>336</v>
      </c>
      <c r="G34" s="376">
        <v>20659721.839999996</v>
      </c>
      <c r="H34" s="376">
        <v>586477</v>
      </c>
      <c r="I34" s="376">
        <v>2468782.62</v>
      </c>
      <c r="J34" s="376">
        <v>624150</v>
      </c>
      <c r="K34" s="376">
        <v>772752.8</v>
      </c>
      <c r="L34" s="376">
        <v>4932807.9800000004</v>
      </c>
      <c r="M34" s="376">
        <v>213487</v>
      </c>
      <c r="N34" s="376">
        <v>50541</v>
      </c>
      <c r="O34" s="376">
        <v>1161138.52</v>
      </c>
      <c r="P34" s="376">
        <v>18712</v>
      </c>
      <c r="Q34" s="376">
        <v>7420623</v>
      </c>
      <c r="R34" s="376">
        <v>702752.65</v>
      </c>
      <c r="S34" s="376">
        <v>1429800</v>
      </c>
      <c r="T34" s="376">
        <v>2000000</v>
      </c>
      <c r="U34" s="376">
        <v>58154</v>
      </c>
      <c r="V34" s="376">
        <v>26339674.079999998</v>
      </c>
      <c r="W34" s="376">
        <v>1216620.04</v>
      </c>
      <c r="X34" s="376">
        <v>0</v>
      </c>
      <c r="Y34" s="376">
        <v>6926982.2699999996</v>
      </c>
      <c r="Z34" s="64">
        <f t="shared" si="0"/>
        <v>77583176.799999997</v>
      </c>
    </row>
    <row r="35" spans="1:26" ht="21">
      <c r="A35" s="276">
        <v>29</v>
      </c>
      <c r="B35" s="277">
        <v>32</v>
      </c>
      <c r="C35" s="277">
        <v>4</v>
      </c>
      <c r="D35" s="278" t="s">
        <v>53</v>
      </c>
      <c r="E35" s="278" t="s">
        <v>208</v>
      </c>
      <c r="F35" s="279" t="s">
        <v>338</v>
      </c>
      <c r="G35" s="376">
        <v>37533394.640000001</v>
      </c>
      <c r="H35" s="376">
        <v>1428550.03</v>
      </c>
      <c r="I35" s="376">
        <v>2228695.13</v>
      </c>
      <c r="J35" s="376">
        <v>250350</v>
      </c>
      <c r="K35" s="376">
        <v>1058231.5699999998</v>
      </c>
      <c r="L35" s="376">
        <v>3590624.6100000003</v>
      </c>
      <c r="M35" s="376">
        <v>334853</v>
      </c>
      <c r="N35" s="376">
        <v>68650</v>
      </c>
      <c r="O35" s="376">
        <v>678099.35</v>
      </c>
      <c r="P35" s="376">
        <v>11140</v>
      </c>
      <c r="Q35" s="376">
        <v>1568642.5</v>
      </c>
      <c r="R35" s="376">
        <v>3421.73</v>
      </c>
      <c r="S35" s="376">
        <v>1520000</v>
      </c>
      <c r="T35" s="376">
        <v>184500</v>
      </c>
      <c r="U35" s="376">
        <v>0</v>
      </c>
      <c r="V35" s="376">
        <v>27378631.050000001</v>
      </c>
      <c r="W35" s="376">
        <v>1028087.64</v>
      </c>
      <c r="X35" s="376">
        <v>0</v>
      </c>
      <c r="Y35" s="376">
        <v>6416720.6299999999</v>
      </c>
      <c r="Z35" s="64">
        <f t="shared" si="0"/>
        <v>85282591.879999995</v>
      </c>
    </row>
    <row r="36" spans="1:26" ht="21">
      <c r="A36" s="276">
        <v>30</v>
      </c>
      <c r="B36" s="277">
        <v>33</v>
      </c>
      <c r="C36" s="277">
        <v>4</v>
      </c>
      <c r="D36" s="278" t="s">
        <v>53</v>
      </c>
      <c r="E36" s="278" t="s">
        <v>209</v>
      </c>
      <c r="F36" s="279" t="s">
        <v>339</v>
      </c>
      <c r="G36" s="376">
        <v>37669136.939999998</v>
      </c>
      <c r="H36" s="376">
        <v>818414.91999999993</v>
      </c>
      <c r="I36" s="376">
        <v>5953324.7999999998</v>
      </c>
      <c r="J36" s="376">
        <v>118660</v>
      </c>
      <c r="K36" s="376">
        <v>1357754.2100000002</v>
      </c>
      <c r="L36" s="376">
        <v>4476849.91</v>
      </c>
      <c r="M36" s="376">
        <v>314276.25</v>
      </c>
      <c r="N36" s="376">
        <v>35916</v>
      </c>
      <c r="O36" s="376">
        <v>1408194.3800000001</v>
      </c>
      <c r="P36" s="376">
        <v>7170.9999999999964</v>
      </c>
      <c r="Q36" s="376">
        <v>2043148.8</v>
      </c>
      <c r="R36" s="376">
        <v>0</v>
      </c>
      <c r="S36" s="376">
        <v>1540000</v>
      </c>
      <c r="T36" s="376">
        <v>184500</v>
      </c>
      <c r="U36" s="376">
        <v>62120</v>
      </c>
      <c r="V36" s="376">
        <v>23135636.449999999</v>
      </c>
      <c r="W36" s="376">
        <v>946098.1</v>
      </c>
      <c r="X36" s="376">
        <v>0</v>
      </c>
      <c r="Y36" s="376">
        <v>4263492.13</v>
      </c>
      <c r="Z36" s="64">
        <f t="shared" ref="Z36:Z67" si="1">SUM(G36:Y36)</f>
        <v>84334693.889999986</v>
      </c>
    </row>
    <row r="37" spans="1:26" ht="21">
      <c r="A37" s="276">
        <v>56</v>
      </c>
      <c r="B37" s="277">
        <v>34</v>
      </c>
      <c r="C37" s="277">
        <v>4</v>
      </c>
      <c r="D37" s="278" t="s">
        <v>47</v>
      </c>
      <c r="E37" s="278" t="s">
        <v>217</v>
      </c>
      <c r="F37" s="279" t="s">
        <v>347</v>
      </c>
      <c r="G37" s="376">
        <v>28249893.849999998</v>
      </c>
      <c r="H37" s="376">
        <v>10210795.82</v>
      </c>
      <c r="I37" s="376">
        <v>6144861.8799999999</v>
      </c>
      <c r="J37" s="376">
        <v>20350</v>
      </c>
      <c r="K37" s="376">
        <v>1261916.7700000003</v>
      </c>
      <c r="L37" s="376">
        <v>6155315.3800000008</v>
      </c>
      <c r="M37" s="376">
        <v>504409.5</v>
      </c>
      <c r="N37" s="376">
        <v>15354.17</v>
      </c>
      <c r="O37" s="376">
        <v>1423142.07</v>
      </c>
      <c r="P37" s="376">
        <v>22399.350000000006</v>
      </c>
      <c r="Q37" s="376">
        <v>1935411.75</v>
      </c>
      <c r="R37" s="376">
        <v>88314.959999999992</v>
      </c>
      <c r="S37" s="376">
        <v>1563344.81</v>
      </c>
      <c r="T37" s="376">
        <v>2755000</v>
      </c>
      <c r="U37" s="376">
        <v>137141.5</v>
      </c>
      <c r="V37" s="376">
        <v>26276181.120000001</v>
      </c>
      <c r="W37" s="376">
        <v>1118098.1599999999</v>
      </c>
      <c r="X37" s="376">
        <v>0</v>
      </c>
      <c r="Y37" s="376">
        <v>15383705.280000001</v>
      </c>
      <c r="Z37" s="64">
        <f t="shared" si="1"/>
        <v>103265636.37000002</v>
      </c>
    </row>
    <row r="38" spans="1:26" ht="21">
      <c r="A38" s="276">
        <v>19</v>
      </c>
      <c r="B38" s="277">
        <v>35</v>
      </c>
      <c r="C38" s="277">
        <v>4</v>
      </c>
      <c r="D38" s="278" t="s">
        <v>55</v>
      </c>
      <c r="E38" s="278" t="s">
        <v>176</v>
      </c>
      <c r="F38" s="279" t="s">
        <v>301</v>
      </c>
      <c r="G38" s="376">
        <v>34504768.390000001</v>
      </c>
      <c r="H38" s="376">
        <v>3018878.1500000004</v>
      </c>
      <c r="I38" s="376">
        <v>2391024.21</v>
      </c>
      <c r="J38" s="376">
        <v>323500</v>
      </c>
      <c r="K38" s="376">
        <v>1384536.5499999998</v>
      </c>
      <c r="L38" s="376">
        <v>6680094.8499999996</v>
      </c>
      <c r="M38" s="376">
        <v>487634</v>
      </c>
      <c r="N38" s="376">
        <v>386</v>
      </c>
      <c r="O38" s="376">
        <v>1511874.93</v>
      </c>
      <c r="P38" s="376">
        <v>83831.199999999997</v>
      </c>
      <c r="Q38" s="376">
        <v>2078211.4</v>
      </c>
      <c r="R38" s="376">
        <v>0</v>
      </c>
      <c r="S38" s="376">
        <v>2181561.4500000002</v>
      </c>
      <c r="T38" s="376">
        <v>6455000</v>
      </c>
      <c r="U38" s="376">
        <v>87170</v>
      </c>
      <c r="V38" s="376">
        <v>29173365.399999999</v>
      </c>
      <c r="W38" s="376">
        <v>1112502.8700000001</v>
      </c>
      <c r="X38" s="376">
        <v>0</v>
      </c>
      <c r="Y38" s="376">
        <v>4954722.37</v>
      </c>
      <c r="Z38" s="64">
        <f t="shared" si="1"/>
        <v>96429061.770000011</v>
      </c>
    </row>
    <row r="39" spans="1:26" ht="21">
      <c r="A39" s="276">
        <v>36</v>
      </c>
      <c r="B39" s="277">
        <v>36</v>
      </c>
      <c r="C39" s="277">
        <v>4</v>
      </c>
      <c r="D39" s="278" t="s">
        <v>49</v>
      </c>
      <c r="E39" s="278" t="s">
        <v>222</v>
      </c>
      <c r="F39" s="279" t="s">
        <v>354</v>
      </c>
      <c r="G39" s="376">
        <v>43597950.010000013</v>
      </c>
      <c r="H39" s="376">
        <v>2159464.9</v>
      </c>
      <c r="I39" s="376">
        <v>2934959.37</v>
      </c>
      <c r="J39" s="376">
        <v>98250</v>
      </c>
      <c r="K39" s="376">
        <v>1042264.0900000001</v>
      </c>
      <c r="L39" s="376">
        <v>3807462.59</v>
      </c>
      <c r="M39" s="376">
        <v>327014</v>
      </c>
      <c r="N39" s="376">
        <v>0</v>
      </c>
      <c r="O39" s="376">
        <v>903759.47</v>
      </c>
      <c r="P39" s="376">
        <v>12587</v>
      </c>
      <c r="Q39" s="376">
        <v>912749</v>
      </c>
      <c r="R39" s="376">
        <v>0</v>
      </c>
      <c r="S39" s="376">
        <v>5410000</v>
      </c>
      <c r="T39" s="376">
        <v>4905618.1500000004</v>
      </c>
      <c r="U39" s="376">
        <v>120185</v>
      </c>
      <c r="V39" s="376">
        <v>29870635.100000001</v>
      </c>
      <c r="W39" s="376">
        <v>1376309.58</v>
      </c>
      <c r="X39" s="376">
        <v>0</v>
      </c>
      <c r="Y39" s="376">
        <v>5583989.0300000003</v>
      </c>
      <c r="Z39" s="64">
        <f t="shared" si="1"/>
        <v>103063197.29000001</v>
      </c>
    </row>
    <row r="40" spans="1:26" ht="21">
      <c r="A40" s="276">
        <v>40</v>
      </c>
      <c r="B40" s="277">
        <v>37</v>
      </c>
      <c r="C40" s="277">
        <v>4</v>
      </c>
      <c r="D40" s="278" t="s">
        <v>49</v>
      </c>
      <c r="E40" s="278" t="s">
        <v>226</v>
      </c>
      <c r="F40" s="279" t="s">
        <v>358</v>
      </c>
      <c r="G40" s="376">
        <v>36695481.859999999</v>
      </c>
      <c r="H40" s="376">
        <v>2740947.7100000004</v>
      </c>
      <c r="I40" s="376">
        <v>7387813.4100000001</v>
      </c>
      <c r="J40" s="376">
        <v>393950</v>
      </c>
      <c r="K40" s="376">
        <v>917498.42999999993</v>
      </c>
      <c r="L40" s="376">
        <v>11266257.6</v>
      </c>
      <c r="M40" s="376">
        <v>1040033</v>
      </c>
      <c r="N40" s="376">
        <v>4926</v>
      </c>
      <c r="O40" s="376">
        <v>2545286.3499999996</v>
      </c>
      <c r="P40" s="376">
        <v>24554</v>
      </c>
      <c r="Q40" s="376">
        <v>2269807.25</v>
      </c>
      <c r="R40" s="376">
        <v>10451.18</v>
      </c>
      <c r="S40" s="376">
        <v>3654239.42</v>
      </c>
      <c r="T40" s="376">
        <v>2536924.0299999998</v>
      </c>
      <c r="U40" s="376">
        <v>91495</v>
      </c>
      <c r="V40" s="376">
        <v>30664907.079999998</v>
      </c>
      <c r="W40" s="376">
        <v>1313450.6199999999</v>
      </c>
      <c r="X40" s="376">
        <v>0</v>
      </c>
      <c r="Y40" s="376">
        <v>7361642.2699999996</v>
      </c>
      <c r="Z40" s="64">
        <f t="shared" si="1"/>
        <v>110919665.21000001</v>
      </c>
    </row>
    <row r="41" spans="1:26" ht="21">
      <c r="A41" s="276">
        <v>43</v>
      </c>
      <c r="B41" s="277">
        <v>38</v>
      </c>
      <c r="C41" s="277">
        <v>4</v>
      </c>
      <c r="D41" s="278" t="s">
        <v>49</v>
      </c>
      <c r="E41" s="278" t="s">
        <v>228</v>
      </c>
      <c r="F41" s="279" t="s">
        <v>361</v>
      </c>
      <c r="G41" s="376">
        <v>44331141.850000001</v>
      </c>
      <c r="H41" s="376">
        <v>2417438.4999999995</v>
      </c>
      <c r="I41" s="376">
        <v>3028544.3600000003</v>
      </c>
      <c r="J41" s="376">
        <v>222950</v>
      </c>
      <c r="K41" s="376">
        <v>1107961.95</v>
      </c>
      <c r="L41" s="376">
        <v>6673207.1400000006</v>
      </c>
      <c r="M41" s="376">
        <v>625711.75</v>
      </c>
      <c r="N41" s="376">
        <v>0</v>
      </c>
      <c r="O41" s="376">
        <v>2193903.66</v>
      </c>
      <c r="P41" s="376">
        <v>17929.5</v>
      </c>
      <c r="Q41" s="376">
        <v>2226797.5</v>
      </c>
      <c r="R41" s="376">
        <v>5700.73</v>
      </c>
      <c r="S41" s="376">
        <v>1858748.45</v>
      </c>
      <c r="T41" s="376">
        <v>2029108.23</v>
      </c>
      <c r="U41" s="376">
        <v>0</v>
      </c>
      <c r="V41" s="376">
        <v>28524498.559999999</v>
      </c>
      <c r="W41" s="376">
        <v>1153845.71</v>
      </c>
      <c r="X41" s="376">
        <v>0</v>
      </c>
      <c r="Y41" s="376">
        <v>2988247.93</v>
      </c>
      <c r="Z41" s="64">
        <f t="shared" si="1"/>
        <v>99405735.820000008</v>
      </c>
    </row>
    <row r="42" spans="1:26" ht="21">
      <c r="A42" s="276">
        <v>4</v>
      </c>
      <c r="B42" s="277">
        <v>39</v>
      </c>
      <c r="C42" s="277">
        <v>4</v>
      </c>
      <c r="D42" s="278" t="s">
        <v>51</v>
      </c>
      <c r="E42" s="278" t="s">
        <v>240</v>
      </c>
      <c r="F42" s="279" t="s">
        <v>374</v>
      </c>
      <c r="G42" s="376">
        <v>28879043.410000004</v>
      </c>
      <c r="H42" s="376">
        <v>1669315.45</v>
      </c>
      <c r="I42" s="376">
        <v>4890543.7</v>
      </c>
      <c r="J42" s="376">
        <v>67200</v>
      </c>
      <c r="K42" s="376">
        <v>613304.9600000002</v>
      </c>
      <c r="L42" s="376">
        <v>5343318.3500000006</v>
      </c>
      <c r="M42" s="376">
        <v>168741</v>
      </c>
      <c r="N42" s="376">
        <v>63473</v>
      </c>
      <c r="O42" s="376">
        <v>972450.19</v>
      </c>
      <c r="P42" s="376">
        <v>136296.6</v>
      </c>
      <c r="Q42" s="376">
        <v>5340270.25</v>
      </c>
      <c r="R42" s="376">
        <v>210970.78</v>
      </c>
      <c r="S42" s="376">
        <v>2459350.7999999998</v>
      </c>
      <c r="T42" s="376">
        <v>1015663.91</v>
      </c>
      <c r="U42" s="376">
        <v>3110</v>
      </c>
      <c r="V42" s="376">
        <v>34208864.289999999</v>
      </c>
      <c r="W42" s="376">
        <v>1594117.79</v>
      </c>
      <c r="X42" s="376">
        <v>0</v>
      </c>
      <c r="Y42" s="376">
        <v>6307995.9900000002</v>
      </c>
      <c r="Z42" s="64">
        <f t="shared" si="1"/>
        <v>93944030.469999999</v>
      </c>
    </row>
    <row r="43" spans="1:26" ht="21">
      <c r="A43" s="276">
        <v>9</v>
      </c>
      <c r="B43" s="277">
        <v>40</v>
      </c>
      <c r="C43" s="277">
        <v>4</v>
      </c>
      <c r="D43" s="278" t="s">
        <v>51</v>
      </c>
      <c r="E43" s="278" t="s">
        <v>244</v>
      </c>
      <c r="F43" s="279" t="s">
        <v>379</v>
      </c>
      <c r="G43" s="376">
        <v>39647120.489999995</v>
      </c>
      <c r="H43" s="376">
        <v>2135045.4799999995</v>
      </c>
      <c r="I43" s="376">
        <v>3972886.69</v>
      </c>
      <c r="J43" s="376">
        <v>145450</v>
      </c>
      <c r="K43" s="376">
        <v>466301.75000000006</v>
      </c>
      <c r="L43" s="376">
        <v>5093541.9299999988</v>
      </c>
      <c r="M43" s="376">
        <v>249833.55</v>
      </c>
      <c r="N43" s="376">
        <v>4469</v>
      </c>
      <c r="O43" s="376">
        <v>971035.49</v>
      </c>
      <c r="P43" s="376">
        <v>14349.999999999998</v>
      </c>
      <c r="Q43" s="376">
        <v>1529679.75</v>
      </c>
      <c r="R43" s="376">
        <v>15733.66</v>
      </c>
      <c r="S43" s="376">
        <v>1704500</v>
      </c>
      <c r="T43" s="376">
        <v>1136677.1399999999</v>
      </c>
      <c r="U43" s="376">
        <v>0</v>
      </c>
      <c r="V43" s="376">
        <v>31884088.539999999</v>
      </c>
      <c r="W43" s="376">
        <v>1322610.1100000001</v>
      </c>
      <c r="X43" s="376">
        <v>0</v>
      </c>
      <c r="Y43" s="376">
        <v>7644185.1099999994</v>
      </c>
      <c r="Z43" s="64">
        <f t="shared" si="1"/>
        <v>97937508.689999983</v>
      </c>
    </row>
    <row r="44" spans="1:26" ht="21">
      <c r="A44" s="276">
        <v>33</v>
      </c>
      <c r="B44" s="277">
        <v>41</v>
      </c>
      <c r="C44" s="277">
        <v>4</v>
      </c>
      <c r="D44" s="278" t="s">
        <v>53</v>
      </c>
      <c r="E44" s="278" t="s">
        <v>212</v>
      </c>
      <c r="F44" s="279" t="s">
        <v>342</v>
      </c>
      <c r="G44" s="376">
        <v>38993326.739999995</v>
      </c>
      <c r="H44" s="376">
        <v>1924448</v>
      </c>
      <c r="I44" s="376">
        <v>1427535.52</v>
      </c>
      <c r="J44" s="376">
        <v>124000</v>
      </c>
      <c r="K44" s="376">
        <v>835084.49</v>
      </c>
      <c r="L44" s="376">
        <v>4110524.84</v>
      </c>
      <c r="M44" s="376">
        <v>306953</v>
      </c>
      <c r="N44" s="376">
        <v>37842</v>
      </c>
      <c r="O44" s="376">
        <v>770470.79999999993</v>
      </c>
      <c r="P44" s="376">
        <v>38654.639999999999</v>
      </c>
      <c r="Q44" s="376">
        <v>1790535</v>
      </c>
      <c r="R44" s="376">
        <v>12371.3</v>
      </c>
      <c r="S44" s="376">
        <v>1762400</v>
      </c>
      <c r="T44" s="376">
        <v>250000</v>
      </c>
      <c r="U44" s="376">
        <v>46115</v>
      </c>
      <c r="V44" s="376">
        <v>24537745.699999999</v>
      </c>
      <c r="W44" s="376">
        <v>942027.83</v>
      </c>
      <c r="X44" s="376">
        <v>0</v>
      </c>
      <c r="Y44" s="376">
        <v>6695836.9700000007</v>
      </c>
      <c r="Z44" s="64">
        <f t="shared" si="1"/>
        <v>84605871.829999998</v>
      </c>
    </row>
    <row r="45" spans="1:26" ht="21">
      <c r="A45" s="276">
        <v>67</v>
      </c>
      <c r="B45" s="277">
        <v>42</v>
      </c>
      <c r="C45" s="277">
        <v>4</v>
      </c>
      <c r="D45" s="278" t="s">
        <v>88</v>
      </c>
      <c r="E45" s="278" t="s">
        <v>182</v>
      </c>
      <c r="F45" s="279" t="s">
        <v>308</v>
      </c>
      <c r="G45" s="376">
        <v>42693974.959999993</v>
      </c>
      <c r="H45" s="376">
        <v>3450675.47</v>
      </c>
      <c r="I45" s="376">
        <v>3562430.6799999997</v>
      </c>
      <c r="J45" s="376">
        <v>107900</v>
      </c>
      <c r="K45" s="376">
        <v>720987.89999999991</v>
      </c>
      <c r="L45" s="376">
        <v>4360445.5199999996</v>
      </c>
      <c r="M45" s="376">
        <v>207605.5</v>
      </c>
      <c r="N45" s="376">
        <v>0</v>
      </c>
      <c r="O45" s="376">
        <v>1178729.1599999999</v>
      </c>
      <c r="P45" s="376">
        <v>17078</v>
      </c>
      <c r="Q45" s="376">
        <v>2319216.2999999998</v>
      </c>
      <c r="R45" s="376">
        <v>19897.64</v>
      </c>
      <c r="S45" s="376">
        <v>1343180.63</v>
      </c>
      <c r="T45" s="376">
        <v>1483167.03</v>
      </c>
      <c r="U45" s="376">
        <v>33870</v>
      </c>
      <c r="V45" s="376">
        <v>23631333.91</v>
      </c>
      <c r="W45" s="376">
        <v>1059355.81</v>
      </c>
      <c r="X45" s="376">
        <v>0</v>
      </c>
      <c r="Y45" s="376">
        <v>4516191.6400000006</v>
      </c>
      <c r="Z45" s="64">
        <f t="shared" si="1"/>
        <v>90706040.149999991</v>
      </c>
    </row>
    <row r="46" spans="1:26" ht="21">
      <c r="A46" s="276">
        <v>77</v>
      </c>
      <c r="B46" s="277">
        <v>43</v>
      </c>
      <c r="C46" s="277">
        <v>5</v>
      </c>
      <c r="D46" s="278" t="s">
        <v>45</v>
      </c>
      <c r="E46" s="278" t="s">
        <v>191</v>
      </c>
      <c r="F46" s="279" t="s">
        <v>318</v>
      </c>
      <c r="G46" s="376">
        <v>33153862.25999999</v>
      </c>
      <c r="H46" s="376">
        <v>3331426.2300000004</v>
      </c>
      <c r="I46" s="376">
        <v>3927496.5300000003</v>
      </c>
      <c r="J46" s="376">
        <v>68400</v>
      </c>
      <c r="K46" s="376">
        <v>1035072.6000000001</v>
      </c>
      <c r="L46" s="376">
        <v>7986690.6700000009</v>
      </c>
      <c r="M46" s="376">
        <v>325034</v>
      </c>
      <c r="N46" s="376">
        <v>23900</v>
      </c>
      <c r="O46" s="376">
        <v>1035539.41</v>
      </c>
      <c r="P46" s="376">
        <v>8484</v>
      </c>
      <c r="Q46" s="376">
        <v>993931</v>
      </c>
      <c r="R46" s="376">
        <v>9200</v>
      </c>
      <c r="S46" s="376">
        <v>1461000</v>
      </c>
      <c r="T46" s="376">
        <v>3056716.96</v>
      </c>
      <c r="U46" s="376">
        <v>0</v>
      </c>
      <c r="V46" s="376">
        <v>31947269.149999999</v>
      </c>
      <c r="W46" s="376">
        <v>4279646.3499999996</v>
      </c>
      <c r="X46" s="376">
        <v>0</v>
      </c>
      <c r="Y46" s="376">
        <v>13531502.52</v>
      </c>
      <c r="Z46" s="64">
        <f t="shared" si="1"/>
        <v>106175171.67999999</v>
      </c>
    </row>
    <row r="47" spans="1:26" ht="21">
      <c r="A47" s="276">
        <v>17</v>
      </c>
      <c r="B47" s="277">
        <v>44</v>
      </c>
      <c r="C47" s="277">
        <v>5</v>
      </c>
      <c r="D47" s="278" t="s">
        <v>55</v>
      </c>
      <c r="E47" s="278" t="s">
        <v>174</v>
      </c>
      <c r="F47" s="279" t="s">
        <v>299</v>
      </c>
      <c r="G47" s="376">
        <v>38507643.940000005</v>
      </c>
      <c r="H47" s="376">
        <v>5958571.5</v>
      </c>
      <c r="I47" s="376">
        <v>4712322.67</v>
      </c>
      <c r="J47" s="376">
        <v>87480</v>
      </c>
      <c r="K47" s="376">
        <v>1143045.8099999996</v>
      </c>
      <c r="L47" s="376">
        <v>6826236.9399999995</v>
      </c>
      <c r="M47" s="376">
        <v>511750.5</v>
      </c>
      <c r="N47" s="376">
        <v>12656</v>
      </c>
      <c r="O47" s="376">
        <v>916240.96000000008</v>
      </c>
      <c r="P47" s="376">
        <v>43199</v>
      </c>
      <c r="Q47" s="376">
        <v>2633991.5</v>
      </c>
      <c r="R47" s="376">
        <v>64746.869999999995</v>
      </c>
      <c r="S47" s="376">
        <v>3162961.02</v>
      </c>
      <c r="T47" s="376">
        <v>2016848</v>
      </c>
      <c r="U47" s="376">
        <v>74850</v>
      </c>
      <c r="V47" s="376">
        <v>30026821.27</v>
      </c>
      <c r="W47" s="376">
        <v>1290291.21</v>
      </c>
      <c r="X47" s="376">
        <v>0</v>
      </c>
      <c r="Y47" s="376">
        <v>4406625.54</v>
      </c>
      <c r="Z47" s="64">
        <f t="shared" si="1"/>
        <v>102396282.73</v>
      </c>
    </row>
    <row r="48" spans="1:26" ht="21">
      <c r="A48" s="276">
        <v>18</v>
      </c>
      <c r="B48" s="277">
        <v>45</v>
      </c>
      <c r="C48" s="277">
        <v>5</v>
      </c>
      <c r="D48" s="278" t="s">
        <v>55</v>
      </c>
      <c r="E48" s="278" t="s">
        <v>175</v>
      </c>
      <c r="F48" s="279" t="s">
        <v>300</v>
      </c>
      <c r="G48" s="376">
        <v>39435121.120000012</v>
      </c>
      <c r="H48" s="376">
        <v>864397.94000000018</v>
      </c>
      <c r="I48" s="376">
        <v>7614504.4100000001</v>
      </c>
      <c r="J48" s="376">
        <v>66450</v>
      </c>
      <c r="K48" s="376">
        <v>1018714.3400000002</v>
      </c>
      <c r="L48" s="376">
        <v>6637552.5899999999</v>
      </c>
      <c r="M48" s="376">
        <v>432209.76</v>
      </c>
      <c r="N48" s="376">
        <v>122016</v>
      </c>
      <c r="O48" s="376">
        <v>1215547.56</v>
      </c>
      <c r="P48" s="376">
        <v>51405</v>
      </c>
      <c r="Q48" s="376">
        <v>5871733.8599999994</v>
      </c>
      <c r="R48" s="376">
        <v>25496</v>
      </c>
      <c r="S48" s="376">
        <v>3015229.26</v>
      </c>
      <c r="T48" s="376">
        <v>120834</v>
      </c>
      <c r="U48" s="376">
        <v>82852.5</v>
      </c>
      <c r="V48" s="376">
        <v>28007476.199999999</v>
      </c>
      <c r="W48" s="376">
        <v>1163987.82</v>
      </c>
      <c r="X48" s="376">
        <v>0</v>
      </c>
      <c r="Y48" s="376">
        <v>10474983.789999999</v>
      </c>
      <c r="Z48" s="64">
        <f t="shared" si="1"/>
        <v>106220512.15000001</v>
      </c>
    </row>
    <row r="49" spans="1:26" ht="21">
      <c r="A49" s="276">
        <v>48</v>
      </c>
      <c r="B49" s="277">
        <v>46</v>
      </c>
      <c r="C49" s="277">
        <v>5</v>
      </c>
      <c r="D49" s="278" t="s">
        <v>49</v>
      </c>
      <c r="E49" s="278" t="s">
        <v>232</v>
      </c>
      <c r="F49" s="279" t="s">
        <v>366</v>
      </c>
      <c r="G49" s="376">
        <v>27508986.079999994</v>
      </c>
      <c r="H49" s="376">
        <v>12498483.959999999</v>
      </c>
      <c r="I49" s="376">
        <v>1697952.75</v>
      </c>
      <c r="J49" s="376">
        <v>64200</v>
      </c>
      <c r="K49" s="376">
        <v>1251517.42</v>
      </c>
      <c r="L49" s="376">
        <v>8890090.7200000007</v>
      </c>
      <c r="M49" s="376">
        <v>294071</v>
      </c>
      <c r="N49" s="376">
        <v>20299.5</v>
      </c>
      <c r="O49" s="376">
        <v>1484978.73</v>
      </c>
      <c r="P49" s="376">
        <v>24010</v>
      </c>
      <c r="Q49" s="376">
        <v>1861887.3</v>
      </c>
      <c r="R49" s="376">
        <v>950.29</v>
      </c>
      <c r="S49" s="376">
        <v>2675821.4700000002</v>
      </c>
      <c r="T49" s="376">
        <v>1706953.1</v>
      </c>
      <c r="U49" s="376">
        <v>0</v>
      </c>
      <c r="V49" s="376">
        <v>35879754.939999998</v>
      </c>
      <c r="W49" s="376">
        <v>1792801.72</v>
      </c>
      <c r="X49" s="376">
        <v>0</v>
      </c>
      <c r="Y49" s="376">
        <v>7531845.6899999995</v>
      </c>
      <c r="Z49" s="64">
        <f t="shared" si="1"/>
        <v>105184604.66999999</v>
      </c>
    </row>
    <row r="50" spans="1:26" ht="21">
      <c r="A50" s="276">
        <v>6</v>
      </c>
      <c r="B50" s="277">
        <v>47</v>
      </c>
      <c r="C50" s="277">
        <v>5</v>
      </c>
      <c r="D50" s="278" t="s">
        <v>51</v>
      </c>
      <c r="E50" s="278" t="s">
        <v>241</v>
      </c>
      <c r="F50" s="279" t="s">
        <v>376</v>
      </c>
      <c r="G50" s="376">
        <v>23496518.609999996</v>
      </c>
      <c r="H50" s="376">
        <v>7094872.3300000001</v>
      </c>
      <c r="I50" s="376">
        <v>3486596.46</v>
      </c>
      <c r="J50" s="376">
        <v>109450</v>
      </c>
      <c r="K50" s="376">
        <v>1890611.46</v>
      </c>
      <c r="L50" s="376">
        <v>15120376.469999999</v>
      </c>
      <c r="M50" s="376">
        <v>365339.75</v>
      </c>
      <c r="N50" s="376">
        <v>31227</v>
      </c>
      <c r="O50" s="376">
        <v>1253491.5099999998</v>
      </c>
      <c r="P50" s="376">
        <v>122026</v>
      </c>
      <c r="Q50" s="376">
        <v>1548404.25</v>
      </c>
      <c r="R50" s="376">
        <v>4315</v>
      </c>
      <c r="S50" s="376">
        <v>3915945.79</v>
      </c>
      <c r="T50" s="376">
        <v>5349162.71</v>
      </c>
      <c r="U50" s="376">
        <v>192986</v>
      </c>
      <c r="V50" s="376">
        <v>36350594.310000002</v>
      </c>
      <c r="W50" s="376">
        <v>1580864.53</v>
      </c>
      <c r="X50" s="376">
        <v>0</v>
      </c>
      <c r="Y50" s="376">
        <v>9274003.6899999995</v>
      </c>
      <c r="Z50" s="64">
        <f t="shared" si="1"/>
        <v>111186785.87</v>
      </c>
    </row>
    <row r="51" spans="1:26" ht="21">
      <c r="A51" s="276">
        <v>10</v>
      </c>
      <c r="B51" s="277">
        <v>48</v>
      </c>
      <c r="C51" s="277">
        <v>5</v>
      </c>
      <c r="D51" s="278" t="s">
        <v>51</v>
      </c>
      <c r="E51" s="278" t="s">
        <v>245</v>
      </c>
      <c r="F51" s="279" t="s">
        <v>380</v>
      </c>
      <c r="G51" s="376">
        <v>49167410.670000002</v>
      </c>
      <c r="H51" s="376">
        <v>658142.46</v>
      </c>
      <c r="I51" s="376">
        <v>7097831.8199999994</v>
      </c>
      <c r="J51" s="376">
        <v>145100</v>
      </c>
      <c r="K51" s="376">
        <v>747977.16000000015</v>
      </c>
      <c r="L51" s="376">
        <v>5279012.33</v>
      </c>
      <c r="M51" s="376">
        <v>666661</v>
      </c>
      <c r="N51" s="376">
        <v>0</v>
      </c>
      <c r="O51" s="376">
        <v>604423.68999999994</v>
      </c>
      <c r="P51" s="376">
        <v>8000</v>
      </c>
      <c r="Q51" s="376">
        <v>1401373.7</v>
      </c>
      <c r="R51" s="376">
        <v>14845.49</v>
      </c>
      <c r="S51" s="376">
        <v>3244186.08</v>
      </c>
      <c r="T51" s="376">
        <v>2673591.7400000002</v>
      </c>
      <c r="U51" s="376">
        <v>78307</v>
      </c>
      <c r="V51" s="376">
        <v>31995496.949999999</v>
      </c>
      <c r="W51" s="376">
        <v>1403760.15</v>
      </c>
      <c r="X51" s="376">
        <v>0</v>
      </c>
      <c r="Y51" s="376">
        <v>4847087.4800000004</v>
      </c>
      <c r="Z51" s="64">
        <f t="shared" si="1"/>
        <v>110033207.72000001</v>
      </c>
    </row>
    <row r="52" spans="1:26" ht="21">
      <c r="A52" s="276">
        <v>64</v>
      </c>
      <c r="B52" s="277">
        <v>49</v>
      </c>
      <c r="C52" s="277">
        <v>6</v>
      </c>
      <c r="D52" s="278" t="s">
        <v>88</v>
      </c>
      <c r="E52" s="278" t="s">
        <v>179</v>
      </c>
      <c r="F52" s="279" t="s">
        <v>305</v>
      </c>
      <c r="G52" s="376">
        <v>53476045.669999994</v>
      </c>
      <c r="H52" s="376">
        <v>9230786.7100000009</v>
      </c>
      <c r="I52" s="376">
        <v>2540506.0099999998</v>
      </c>
      <c r="J52" s="376">
        <v>215900</v>
      </c>
      <c r="K52" s="376">
        <v>1818489.2999999998</v>
      </c>
      <c r="L52" s="376">
        <v>6588336.1800000006</v>
      </c>
      <c r="M52" s="376">
        <v>202786.75</v>
      </c>
      <c r="N52" s="376">
        <v>0</v>
      </c>
      <c r="O52" s="376">
        <v>1464234.23</v>
      </c>
      <c r="P52" s="376">
        <v>25001</v>
      </c>
      <c r="Q52" s="376">
        <v>1782198.55</v>
      </c>
      <c r="R52" s="376">
        <v>4328.13</v>
      </c>
      <c r="S52" s="376">
        <v>2126565.61</v>
      </c>
      <c r="T52" s="376">
        <v>3545896.78</v>
      </c>
      <c r="U52" s="376">
        <v>91853.5</v>
      </c>
      <c r="V52" s="376">
        <v>35401004.210000001</v>
      </c>
      <c r="W52" s="376">
        <v>1507798.55</v>
      </c>
      <c r="X52" s="376">
        <v>0</v>
      </c>
      <c r="Y52" s="376">
        <v>6574772.96</v>
      </c>
      <c r="Z52" s="64">
        <f t="shared" si="1"/>
        <v>126596504.13999999</v>
      </c>
    </row>
    <row r="53" spans="1:26" ht="21">
      <c r="A53" s="276">
        <v>66</v>
      </c>
      <c r="B53" s="277">
        <v>50</v>
      </c>
      <c r="C53" s="277">
        <v>6</v>
      </c>
      <c r="D53" s="278" t="s">
        <v>88</v>
      </c>
      <c r="E53" s="278" t="s">
        <v>181</v>
      </c>
      <c r="F53" s="279" t="s">
        <v>307</v>
      </c>
      <c r="G53" s="376">
        <v>55819007.839999996</v>
      </c>
      <c r="H53" s="376">
        <v>951821.27</v>
      </c>
      <c r="I53" s="376">
        <v>11732092.939999999</v>
      </c>
      <c r="J53" s="376">
        <v>130950</v>
      </c>
      <c r="K53" s="376">
        <v>836064.95999999973</v>
      </c>
      <c r="L53" s="376">
        <v>5631796.9699999988</v>
      </c>
      <c r="M53" s="376">
        <v>334242</v>
      </c>
      <c r="N53" s="376">
        <v>0</v>
      </c>
      <c r="O53" s="376">
        <v>1247685.3500000001</v>
      </c>
      <c r="P53" s="376">
        <v>34034.700000000012</v>
      </c>
      <c r="Q53" s="376">
        <v>1564407.35</v>
      </c>
      <c r="R53" s="376">
        <v>11317.720000000001</v>
      </c>
      <c r="S53" s="376">
        <v>3221733.76</v>
      </c>
      <c r="T53" s="376">
        <v>5136805.07</v>
      </c>
      <c r="U53" s="376">
        <v>76430</v>
      </c>
      <c r="V53" s="376">
        <v>34061293.530000001</v>
      </c>
      <c r="W53" s="376">
        <v>1416166.6300000001</v>
      </c>
      <c r="X53" s="376">
        <v>0</v>
      </c>
      <c r="Y53" s="376">
        <v>7246298.5300000003</v>
      </c>
      <c r="Z53" s="64">
        <f t="shared" si="1"/>
        <v>129452148.61999997</v>
      </c>
    </row>
    <row r="54" spans="1:26" ht="21">
      <c r="A54" s="276">
        <v>73</v>
      </c>
      <c r="B54" s="277">
        <v>51</v>
      </c>
      <c r="C54" s="277">
        <v>6</v>
      </c>
      <c r="D54" s="278" t="s">
        <v>45</v>
      </c>
      <c r="E54" s="278" t="s">
        <v>187</v>
      </c>
      <c r="F54" s="279" t="s">
        <v>314</v>
      </c>
      <c r="G54" s="376">
        <v>39335962.959999993</v>
      </c>
      <c r="H54" s="376">
        <v>1584662.5300000003</v>
      </c>
      <c r="I54" s="376">
        <v>4032165.19</v>
      </c>
      <c r="J54" s="376">
        <v>102200</v>
      </c>
      <c r="K54" s="376">
        <v>1135628</v>
      </c>
      <c r="L54" s="376">
        <v>6065046.6100000003</v>
      </c>
      <c r="M54" s="376">
        <v>398760.5</v>
      </c>
      <c r="N54" s="376">
        <v>4046</v>
      </c>
      <c r="O54" s="376">
        <v>973670.19</v>
      </c>
      <c r="P54" s="376">
        <v>17772</v>
      </c>
      <c r="Q54" s="376">
        <v>1735434.95</v>
      </c>
      <c r="R54" s="376">
        <v>15285.8</v>
      </c>
      <c r="S54" s="376">
        <v>1737231.77</v>
      </c>
      <c r="T54" s="376">
        <v>10926360.35</v>
      </c>
      <c r="U54" s="376">
        <v>3100</v>
      </c>
      <c r="V54" s="376">
        <v>33182189.140000001</v>
      </c>
      <c r="W54" s="376">
        <v>1431973.57</v>
      </c>
      <c r="X54" s="376">
        <v>0</v>
      </c>
      <c r="Y54" s="376">
        <v>7487040.0599999996</v>
      </c>
      <c r="Z54" s="64">
        <f t="shared" si="1"/>
        <v>110168529.61999999</v>
      </c>
    </row>
    <row r="55" spans="1:26" ht="21">
      <c r="A55" s="276">
        <v>24</v>
      </c>
      <c r="B55" s="277">
        <v>52</v>
      </c>
      <c r="C55" s="277">
        <v>6</v>
      </c>
      <c r="D55" s="278" t="s">
        <v>53</v>
      </c>
      <c r="E55" s="278" t="s">
        <v>204</v>
      </c>
      <c r="F55" s="279" t="s">
        <v>333</v>
      </c>
      <c r="G55" s="376">
        <v>52010967.810000002</v>
      </c>
      <c r="H55" s="376">
        <v>1902348.75</v>
      </c>
      <c r="I55" s="376">
        <v>8470836.1799999997</v>
      </c>
      <c r="J55" s="376">
        <v>384650</v>
      </c>
      <c r="K55" s="376">
        <v>949439.65</v>
      </c>
      <c r="L55" s="376">
        <v>4493023.0999999996</v>
      </c>
      <c r="M55" s="376">
        <v>255396</v>
      </c>
      <c r="N55" s="376">
        <v>207000.13</v>
      </c>
      <c r="O55" s="376">
        <v>895677.85000000021</v>
      </c>
      <c r="P55" s="376">
        <v>284876.79999999999</v>
      </c>
      <c r="Q55" s="376">
        <v>4757216</v>
      </c>
      <c r="R55" s="376">
        <v>228917.76000000001</v>
      </c>
      <c r="S55" s="376">
        <v>3765000</v>
      </c>
      <c r="T55" s="376">
        <v>2000000</v>
      </c>
      <c r="U55" s="376">
        <v>61197</v>
      </c>
      <c r="V55" s="376">
        <v>26504509.140000001</v>
      </c>
      <c r="W55" s="376">
        <v>1152066.71</v>
      </c>
      <c r="X55" s="376">
        <v>0</v>
      </c>
      <c r="Y55" s="376">
        <v>11938049.789999999</v>
      </c>
      <c r="Z55" s="64">
        <f t="shared" si="1"/>
        <v>120261172.66999999</v>
      </c>
    </row>
    <row r="56" spans="1:26" ht="21">
      <c r="A56" s="276">
        <v>14</v>
      </c>
      <c r="B56" s="277">
        <v>53</v>
      </c>
      <c r="C56" s="277">
        <v>6</v>
      </c>
      <c r="D56" s="278" t="s">
        <v>55</v>
      </c>
      <c r="E56" s="278" t="s">
        <v>171</v>
      </c>
      <c r="F56" s="279" t="s">
        <v>296</v>
      </c>
      <c r="G56" s="376">
        <v>43889445.13000001</v>
      </c>
      <c r="H56" s="376">
        <v>2224911.0100000002</v>
      </c>
      <c r="I56" s="376">
        <v>5759112.9199999999</v>
      </c>
      <c r="J56" s="376">
        <v>229550</v>
      </c>
      <c r="K56" s="376">
        <v>1019684.0400000003</v>
      </c>
      <c r="L56" s="376">
        <v>7868807.7799999993</v>
      </c>
      <c r="M56" s="376">
        <v>672619.02</v>
      </c>
      <c r="N56" s="376">
        <v>0</v>
      </c>
      <c r="O56" s="376">
        <v>2580938.6400000006</v>
      </c>
      <c r="P56" s="376">
        <v>55286</v>
      </c>
      <c r="Q56" s="376">
        <v>2671433.08</v>
      </c>
      <c r="R56" s="376">
        <v>8554.33</v>
      </c>
      <c r="S56" s="376">
        <v>3061136.16</v>
      </c>
      <c r="T56" s="376">
        <v>2640388</v>
      </c>
      <c r="U56" s="376">
        <v>5020</v>
      </c>
      <c r="V56" s="376">
        <v>29347886.920000002</v>
      </c>
      <c r="W56" s="376">
        <v>1213031.94</v>
      </c>
      <c r="X56" s="376">
        <v>0</v>
      </c>
      <c r="Y56" s="376">
        <v>8232259.8700000001</v>
      </c>
      <c r="Z56" s="64">
        <f t="shared" si="1"/>
        <v>111480064.84000002</v>
      </c>
    </row>
    <row r="57" spans="1:26" ht="21">
      <c r="A57" s="276">
        <v>7</v>
      </c>
      <c r="B57" s="277">
        <v>54</v>
      </c>
      <c r="C57" s="277">
        <v>6</v>
      </c>
      <c r="D57" s="278" t="s">
        <v>51</v>
      </c>
      <c r="E57" s="278" t="s">
        <v>242</v>
      </c>
      <c r="F57" s="279" t="s">
        <v>377</v>
      </c>
      <c r="G57" s="376">
        <v>48401068.039999984</v>
      </c>
      <c r="H57" s="376">
        <v>1608418.5499999996</v>
      </c>
      <c r="I57" s="376">
        <v>4702225.3600000003</v>
      </c>
      <c r="J57" s="376">
        <v>226350</v>
      </c>
      <c r="K57" s="376">
        <v>779225.82999999984</v>
      </c>
      <c r="L57" s="376">
        <v>6303295.7000000002</v>
      </c>
      <c r="M57" s="376">
        <v>679296.75</v>
      </c>
      <c r="N57" s="376">
        <v>47424</v>
      </c>
      <c r="O57" s="376">
        <v>1056598.42</v>
      </c>
      <c r="P57" s="376">
        <v>78836.149999999994</v>
      </c>
      <c r="Q57" s="376">
        <v>2045848.5</v>
      </c>
      <c r="R57" s="376">
        <v>42090.259999999995</v>
      </c>
      <c r="S57" s="376">
        <v>4446698.8099999996</v>
      </c>
      <c r="T57" s="376">
        <v>6428216.2999999998</v>
      </c>
      <c r="U57" s="376">
        <v>0</v>
      </c>
      <c r="V57" s="376">
        <v>48194839.259999998</v>
      </c>
      <c r="W57" s="376">
        <v>2092505.6900000002</v>
      </c>
      <c r="X57" s="376">
        <v>0</v>
      </c>
      <c r="Y57" s="376">
        <v>8594693.3900000006</v>
      </c>
      <c r="Z57" s="64">
        <f t="shared" si="1"/>
        <v>135727631.00999999</v>
      </c>
    </row>
    <row r="58" spans="1:26" ht="21">
      <c r="A58" s="276">
        <v>69</v>
      </c>
      <c r="B58" s="277">
        <v>55</v>
      </c>
      <c r="C58" s="277">
        <v>7</v>
      </c>
      <c r="D58" s="278" t="s">
        <v>45</v>
      </c>
      <c r="E58" s="278" t="s">
        <v>184</v>
      </c>
      <c r="F58" s="279" t="s">
        <v>310</v>
      </c>
      <c r="G58" s="376">
        <v>52940569.259999998</v>
      </c>
      <c r="H58" s="376">
        <v>11227697.280000001</v>
      </c>
      <c r="I58" s="376">
        <v>6735655.4000000004</v>
      </c>
      <c r="J58" s="376">
        <v>124800</v>
      </c>
      <c r="K58" s="376">
        <v>2754339.15</v>
      </c>
      <c r="L58" s="376">
        <v>7813875.2300000004</v>
      </c>
      <c r="M58" s="376">
        <v>1003112.5</v>
      </c>
      <c r="N58" s="376">
        <v>0</v>
      </c>
      <c r="O58" s="376">
        <v>1563266.73</v>
      </c>
      <c r="P58" s="376">
        <v>26830</v>
      </c>
      <c r="Q58" s="376">
        <v>2081128.18</v>
      </c>
      <c r="R58" s="376">
        <v>0</v>
      </c>
      <c r="S58" s="376">
        <v>3200660.96</v>
      </c>
      <c r="T58" s="376">
        <v>4033121.75</v>
      </c>
      <c r="U58" s="376">
        <v>91340</v>
      </c>
      <c r="V58" s="376">
        <v>37308422.710000001</v>
      </c>
      <c r="W58" s="376">
        <v>1675876.32</v>
      </c>
      <c r="X58" s="376">
        <v>0</v>
      </c>
      <c r="Y58" s="376">
        <v>14243609.98</v>
      </c>
      <c r="Z58" s="64">
        <f t="shared" si="1"/>
        <v>146824305.44999999</v>
      </c>
    </row>
    <row r="59" spans="1:26" ht="21">
      <c r="A59" s="276">
        <v>70</v>
      </c>
      <c r="B59" s="277">
        <v>56</v>
      </c>
      <c r="C59" s="277">
        <v>7</v>
      </c>
      <c r="D59" s="278" t="s">
        <v>45</v>
      </c>
      <c r="E59" s="278" t="s">
        <v>185</v>
      </c>
      <c r="F59" s="279" t="s">
        <v>311</v>
      </c>
      <c r="G59" s="376">
        <v>50011506.07</v>
      </c>
      <c r="H59" s="376">
        <v>1847159.5199999996</v>
      </c>
      <c r="I59" s="376">
        <v>8728243.8599999994</v>
      </c>
      <c r="J59" s="376">
        <v>145100</v>
      </c>
      <c r="K59" s="376">
        <v>2607507.36</v>
      </c>
      <c r="L59" s="376">
        <v>4747360.93</v>
      </c>
      <c r="M59" s="376">
        <v>253276</v>
      </c>
      <c r="N59" s="376">
        <v>14409.93</v>
      </c>
      <c r="O59" s="376">
        <v>1005993.1200000001</v>
      </c>
      <c r="P59" s="376">
        <v>0</v>
      </c>
      <c r="Q59" s="376">
        <v>2089176.72</v>
      </c>
      <c r="R59" s="376">
        <v>12356.25</v>
      </c>
      <c r="S59" s="376">
        <v>3352774.29</v>
      </c>
      <c r="T59" s="376">
        <v>2800548.92</v>
      </c>
      <c r="U59" s="376">
        <v>0</v>
      </c>
      <c r="V59" s="376">
        <v>37871908.32</v>
      </c>
      <c r="W59" s="376">
        <v>1734398.9200000002</v>
      </c>
      <c r="X59" s="376">
        <v>0</v>
      </c>
      <c r="Y59" s="376">
        <v>11215346.73</v>
      </c>
      <c r="Z59" s="64">
        <f t="shared" si="1"/>
        <v>128437066.94000003</v>
      </c>
    </row>
    <row r="60" spans="1:26" ht="21">
      <c r="A60" s="276">
        <v>78</v>
      </c>
      <c r="B60" s="277">
        <v>57</v>
      </c>
      <c r="C60" s="277">
        <v>7</v>
      </c>
      <c r="D60" s="278" t="s">
        <v>45</v>
      </c>
      <c r="E60" s="278" t="s">
        <v>192</v>
      </c>
      <c r="F60" s="279" t="s">
        <v>319</v>
      </c>
      <c r="G60" s="376">
        <v>58440451.709999993</v>
      </c>
      <c r="H60" s="376">
        <v>15529851.799999997</v>
      </c>
      <c r="I60" s="376">
        <v>6973559.6799999997</v>
      </c>
      <c r="J60" s="376">
        <v>71700</v>
      </c>
      <c r="K60" s="376">
        <v>1269005.1500000004</v>
      </c>
      <c r="L60" s="376">
        <v>13332347.229999999</v>
      </c>
      <c r="M60" s="376">
        <v>620415</v>
      </c>
      <c r="N60" s="376">
        <v>33889</v>
      </c>
      <c r="O60" s="376">
        <v>4487621.3099999996</v>
      </c>
      <c r="P60" s="376">
        <v>5100</v>
      </c>
      <c r="Q60" s="376">
        <v>2982931.22</v>
      </c>
      <c r="R60" s="376">
        <v>0</v>
      </c>
      <c r="S60" s="376">
        <v>0</v>
      </c>
      <c r="T60" s="376">
        <v>2607928.5499999998</v>
      </c>
      <c r="U60" s="376">
        <v>0</v>
      </c>
      <c r="V60" s="376">
        <v>36214326.439999998</v>
      </c>
      <c r="W60" s="376">
        <v>1702281.41</v>
      </c>
      <c r="X60" s="376">
        <v>0</v>
      </c>
      <c r="Y60" s="376">
        <v>18900609.899999999</v>
      </c>
      <c r="Z60" s="64">
        <f t="shared" si="1"/>
        <v>163172018.40000001</v>
      </c>
    </row>
    <row r="61" spans="1:26" ht="21">
      <c r="A61" s="276">
        <v>80</v>
      </c>
      <c r="B61" s="277">
        <v>58</v>
      </c>
      <c r="C61" s="277">
        <v>7</v>
      </c>
      <c r="D61" s="278" t="s">
        <v>45</v>
      </c>
      <c r="E61" s="278" t="s">
        <v>194</v>
      </c>
      <c r="F61" s="279" t="s">
        <v>321</v>
      </c>
      <c r="G61" s="376">
        <v>47338101.130000003</v>
      </c>
      <c r="H61" s="376">
        <v>1025388.3599999999</v>
      </c>
      <c r="I61" s="376">
        <v>11941681.960000001</v>
      </c>
      <c r="J61" s="376">
        <v>46850</v>
      </c>
      <c r="K61" s="376">
        <v>2256635.29</v>
      </c>
      <c r="L61" s="376">
        <v>6109794.7300000004</v>
      </c>
      <c r="M61" s="376">
        <v>495137</v>
      </c>
      <c r="N61" s="376">
        <v>22470</v>
      </c>
      <c r="O61" s="376">
        <v>1138286.81</v>
      </c>
      <c r="P61" s="376">
        <v>16439</v>
      </c>
      <c r="Q61" s="376">
        <v>2915127.6799999997</v>
      </c>
      <c r="R61" s="376">
        <v>7689.57</v>
      </c>
      <c r="S61" s="376">
        <v>2578776.8199999998</v>
      </c>
      <c r="T61" s="376">
        <v>2998431.71</v>
      </c>
      <c r="U61" s="376">
        <v>212030</v>
      </c>
      <c r="V61" s="376">
        <v>38513545.700000003</v>
      </c>
      <c r="W61" s="376">
        <v>1662647.13</v>
      </c>
      <c r="X61" s="376">
        <v>0</v>
      </c>
      <c r="Y61" s="376">
        <v>7871966.46</v>
      </c>
      <c r="Z61" s="64">
        <f t="shared" si="1"/>
        <v>127150999.34999998</v>
      </c>
    </row>
    <row r="62" spans="1:26" ht="21">
      <c r="A62" s="276">
        <v>31</v>
      </c>
      <c r="B62" s="277">
        <v>59</v>
      </c>
      <c r="C62" s="277">
        <v>7</v>
      </c>
      <c r="D62" s="278" t="s">
        <v>53</v>
      </c>
      <c r="E62" s="278" t="s">
        <v>210</v>
      </c>
      <c r="F62" s="279" t="s">
        <v>340</v>
      </c>
      <c r="G62" s="376">
        <v>50425173.980000004</v>
      </c>
      <c r="H62" s="376">
        <v>1988082.06</v>
      </c>
      <c r="I62" s="376">
        <v>7356458.5</v>
      </c>
      <c r="J62" s="376">
        <v>256300</v>
      </c>
      <c r="K62" s="376">
        <v>1233378.6099999999</v>
      </c>
      <c r="L62" s="376">
        <v>3998622.4799999995</v>
      </c>
      <c r="M62" s="376">
        <v>396023</v>
      </c>
      <c r="N62" s="376">
        <v>17874.79</v>
      </c>
      <c r="O62" s="376">
        <v>716580.76000000013</v>
      </c>
      <c r="P62" s="376">
        <v>28233.33</v>
      </c>
      <c r="Q62" s="376">
        <v>1579071.73</v>
      </c>
      <c r="R62" s="376">
        <v>89511.24</v>
      </c>
      <c r="S62" s="376">
        <v>3569400</v>
      </c>
      <c r="T62" s="376">
        <v>0</v>
      </c>
      <c r="U62" s="376">
        <v>54289.48</v>
      </c>
      <c r="V62" s="376">
        <v>26809523.32</v>
      </c>
      <c r="W62" s="376">
        <v>1183711.77</v>
      </c>
      <c r="X62" s="376">
        <v>0</v>
      </c>
      <c r="Y62" s="376">
        <v>7237659.9100000001</v>
      </c>
      <c r="Z62" s="64">
        <f t="shared" si="1"/>
        <v>106939894.95999999</v>
      </c>
    </row>
    <row r="63" spans="1:26" ht="21">
      <c r="A63" s="276">
        <v>63</v>
      </c>
      <c r="B63" s="277">
        <v>60</v>
      </c>
      <c r="C63" s="277">
        <v>8</v>
      </c>
      <c r="D63" s="278" t="s">
        <v>88</v>
      </c>
      <c r="E63" s="278" t="s">
        <v>178</v>
      </c>
      <c r="F63" s="279" t="s">
        <v>304</v>
      </c>
      <c r="G63" s="376">
        <v>74002391.909999996</v>
      </c>
      <c r="H63" s="376">
        <v>2129816.9999999995</v>
      </c>
      <c r="I63" s="376">
        <v>8118367.2399999993</v>
      </c>
      <c r="J63" s="376">
        <v>343100</v>
      </c>
      <c r="K63" s="376">
        <v>2027797.5</v>
      </c>
      <c r="L63" s="376">
        <v>8315474.6600000001</v>
      </c>
      <c r="M63" s="376">
        <v>345036.07</v>
      </c>
      <c r="N63" s="376">
        <v>250</v>
      </c>
      <c r="O63" s="376">
        <v>1589675.26</v>
      </c>
      <c r="P63" s="376">
        <v>77370</v>
      </c>
      <c r="Q63" s="376">
        <v>4359775</v>
      </c>
      <c r="R63" s="376">
        <v>0</v>
      </c>
      <c r="S63" s="376">
        <v>2831417.11</v>
      </c>
      <c r="T63" s="376">
        <v>4666827.09</v>
      </c>
      <c r="U63" s="376">
        <v>93275</v>
      </c>
      <c r="V63" s="376">
        <v>45190646.899999999</v>
      </c>
      <c r="W63" s="376">
        <v>2002681.9100000001</v>
      </c>
      <c r="X63" s="376">
        <v>0</v>
      </c>
      <c r="Y63" s="376">
        <v>9484659.2899999991</v>
      </c>
      <c r="Z63" s="64">
        <f t="shared" si="1"/>
        <v>165578561.93999997</v>
      </c>
    </row>
    <row r="64" spans="1:26" ht="21">
      <c r="A64" s="276">
        <v>23</v>
      </c>
      <c r="B64" s="277">
        <v>61</v>
      </c>
      <c r="C64" s="277">
        <v>8</v>
      </c>
      <c r="D64" s="278" t="s">
        <v>53</v>
      </c>
      <c r="E64" s="278" t="s">
        <v>203</v>
      </c>
      <c r="F64" s="279" t="s">
        <v>332</v>
      </c>
      <c r="G64" s="376">
        <v>63746812.110000022</v>
      </c>
      <c r="H64" s="376">
        <v>2761356.63</v>
      </c>
      <c r="I64" s="376">
        <v>4543322.59</v>
      </c>
      <c r="J64" s="376">
        <v>475900</v>
      </c>
      <c r="K64" s="376">
        <v>1753556.29</v>
      </c>
      <c r="L64" s="376">
        <v>8407091.879999999</v>
      </c>
      <c r="M64" s="376">
        <v>1350883</v>
      </c>
      <c r="N64" s="376">
        <v>38215</v>
      </c>
      <c r="O64" s="376">
        <v>1772178.19</v>
      </c>
      <c r="P64" s="376">
        <v>250983</v>
      </c>
      <c r="Q64" s="376">
        <v>7315407</v>
      </c>
      <c r="R64" s="376">
        <v>535514.02</v>
      </c>
      <c r="S64" s="376">
        <v>4035000</v>
      </c>
      <c r="T64" s="376">
        <v>2529500</v>
      </c>
      <c r="U64" s="376">
        <v>74400</v>
      </c>
      <c r="V64" s="376">
        <v>32114532.43</v>
      </c>
      <c r="W64" s="376">
        <v>1335940.28</v>
      </c>
      <c r="X64" s="376">
        <v>0</v>
      </c>
      <c r="Y64" s="376">
        <v>13097496.789999999</v>
      </c>
      <c r="Z64" s="64">
        <f t="shared" si="1"/>
        <v>146138089.21000001</v>
      </c>
    </row>
    <row r="65" spans="1:26" ht="21">
      <c r="A65" s="276">
        <v>15</v>
      </c>
      <c r="B65" s="277">
        <v>62</v>
      </c>
      <c r="C65" s="277">
        <v>8</v>
      </c>
      <c r="D65" s="278" t="s">
        <v>55</v>
      </c>
      <c r="E65" s="278" t="s">
        <v>172</v>
      </c>
      <c r="F65" s="279" t="s">
        <v>297</v>
      </c>
      <c r="G65" s="376">
        <v>70833564.860000014</v>
      </c>
      <c r="H65" s="376">
        <v>12636398.079999998</v>
      </c>
      <c r="I65" s="376">
        <v>5947608.4699999997</v>
      </c>
      <c r="J65" s="376">
        <v>157000</v>
      </c>
      <c r="K65" s="376">
        <v>2659971.7199999997</v>
      </c>
      <c r="L65" s="376">
        <v>17480483.259999998</v>
      </c>
      <c r="M65" s="376">
        <v>1147034.75</v>
      </c>
      <c r="N65" s="376">
        <v>36272</v>
      </c>
      <c r="O65" s="376">
        <v>2526867.5599999996</v>
      </c>
      <c r="P65" s="376">
        <v>38350</v>
      </c>
      <c r="Q65" s="376">
        <v>2421501.37</v>
      </c>
      <c r="R65" s="376">
        <v>7603.85</v>
      </c>
      <c r="S65" s="376">
        <v>3923079.91</v>
      </c>
      <c r="T65" s="376">
        <v>6321765.9800000004</v>
      </c>
      <c r="U65" s="376">
        <v>46890</v>
      </c>
      <c r="V65" s="376">
        <v>29723265.34</v>
      </c>
      <c r="W65" s="376">
        <v>1189818.6399999999</v>
      </c>
      <c r="X65" s="376">
        <v>0</v>
      </c>
      <c r="Y65" s="376">
        <v>13041729.309999999</v>
      </c>
      <c r="Z65" s="64">
        <f t="shared" si="1"/>
        <v>170139205.09999999</v>
      </c>
    </row>
    <row r="66" spans="1:26" ht="26.4" customHeight="1">
      <c r="A66" s="276">
        <v>38</v>
      </c>
      <c r="B66" s="277">
        <v>63</v>
      </c>
      <c r="C66" s="277">
        <v>8</v>
      </c>
      <c r="D66" s="278" t="s">
        <v>49</v>
      </c>
      <c r="E66" s="278" t="s">
        <v>224</v>
      </c>
      <c r="F66" s="279" t="s">
        <v>356</v>
      </c>
      <c r="G66" s="376">
        <v>46033843.789999977</v>
      </c>
      <c r="H66" s="376">
        <v>30160034.780000001</v>
      </c>
      <c r="I66" s="376">
        <v>10264993.469999999</v>
      </c>
      <c r="J66" s="376">
        <v>162950</v>
      </c>
      <c r="K66" s="376">
        <v>1643020.2399999998</v>
      </c>
      <c r="L66" s="376">
        <v>26604523.580000002</v>
      </c>
      <c r="M66" s="376">
        <v>826131.76</v>
      </c>
      <c r="N66" s="376">
        <v>118650.25</v>
      </c>
      <c r="O66" s="376">
        <v>5936484.5300000003</v>
      </c>
      <c r="P66" s="376">
        <v>23767</v>
      </c>
      <c r="Q66" s="376">
        <v>3066536.72</v>
      </c>
      <c r="R66" s="376">
        <v>28502.66</v>
      </c>
      <c r="S66" s="376">
        <v>7923778.4100000001</v>
      </c>
      <c r="T66" s="376">
        <v>4618847.5199999996</v>
      </c>
      <c r="U66" s="376">
        <v>18684682</v>
      </c>
      <c r="V66" s="376">
        <v>50494984.350000001</v>
      </c>
      <c r="W66" s="376">
        <v>2003172.1300000001</v>
      </c>
      <c r="X66" s="376">
        <v>0</v>
      </c>
      <c r="Y66" s="376">
        <v>14895743.98</v>
      </c>
      <c r="Z66" s="64">
        <f t="shared" si="1"/>
        <v>223490647.16999996</v>
      </c>
    </row>
    <row r="67" spans="1:26" ht="21">
      <c r="A67" s="276">
        <v>44</v>
      </c>
      <c r="B67" s="277">
        <v>64</v>
      </c>
      <c r="C67" s="277">
        <v>8</v>
      </c>
      <c r="D67" s="278" t="s">
        <v>49</v>
      </c>
      <c r="E67" s="278" t="s">
        <v>229</v>
      </c>
      <c r="F67" s="279" t="s">
        <v>1355</v>
      </c>
      <c r="G67" s="376">
        <v>61298065.699999988</v>
      </c>
      <c r="H67" s="376">
        <v>11480142.859999999</v>
      </c>
      <c r="I67" s="376">
        <v>10809939.08</v>
      </c>
      <c r="J67" s="376">
        <v>268550</v>
      </c>
      <c r="K67" s="376">
        <v>3013609.59</v>
      </c>
      <c r="L67" s="376">
        <v>17992202.660000004</v>
      </c>
      <c r="M67" s="376">
        <v>1348350</v>
      </c>
      <c r="N67" s="376">
        <v>27749</v>
      </c>
      <c r="O67" s="376">
        <v>7327502.5200000005</v>
      </c>
      <c r="P67" s="376">
        <v>32336.370000000017</v>
      </c>
      <c r="Q67" s="376">
        <v>3620958.76</v>
      </c>
      <c r="R67" s="376">
        <v>0.1</v>
      </c>
      <c r="S67" s="376">
        <v>4900162.78</v>
      </c>
      <c r="T67" s="376">
        <v>5481784.3399999999</v>
      </c>
      <c r="U67" s="376">
        <v>7975</v>
      </c>
      <c r="V67" s="376">
        <v>41508741.740000002</v>
      </c>
      <c r="W67" s="376">
        <v>1755762.93</v>
      </c>
      <c r="X67" s="376">
        <v>0</v>
      </c>
      <c r="Y67" s="376">
        <v>9737425.6300000008</v>
      </c>
      <c r="Z67" s="64">
        <f t="shared" si="1"/>
        <v>180611259.06</v>
      </c>
    </row>
    <row r="68" spans="1:26" ht="21">
      <c r="A68" s="276">
        <v>32</v>
      </c>
      <c r="B68" s="277">
        <v>65</v>
      </c>
      <c r="C68" s="277">
        <v>8</v>
      </c>
      <c r="D68" s="278" t="s">
        <v>53</v>
      </c>
      <c r="E68" s="278" t="s">
        <v>211</v>
      </c>
      <c r="F68" s="279" t="s">
        <v>341</v>
      </c>
      <c r="G68" s="376">
        <v>47163674.099999994</v>
      </c>
      <c r="H68" s="376">
        <v>7293758.0999999996</v>
      </c>
      <c r="I68" s="376">
        <v>10528153.02</v>
      </c>
      <c r="J68" s="376">
        <v>201500</v>
      </c>
      <c r="K68" s="376">
        <v>3129685.6999999993</v>
      </c>
      <c r="L68" s="376">
        <v>13974781.869999999</v>
      </c>
      <c r="M68" s="376">
        <v>644967</v>
      </c>
      <c r="N68" s="376">
        <v>62814</v>
      </c>
      <c r="O68" s="376">
        <v>1635714.4200000002</v>
      </c>
      <c r="P68" s="376">
        <v>182914</v>
      </c>
      <c r="Q68" s="376">
        <v>8783976.5</v>
      </c>
      <c r="R68" s="376">
        <v>52437</v>
      </c>
      <c r="S68" s="376">
        <v>1425000</v>
      </c>
      <c r="T68" s="376">
        <v>2961411.01</v>
      </c>
      <c r="U68" s="376">
        <v>138125</v>
      </c>
      <c r="V68" s="376">
        <v>47373274.240000002</v>
      </c>
      <c r="W68" s="376">
        <v>2006609.0799999998</v>
      </c>
      <c r="X68" s="376">
        <v>0</v>
      </c>
      <c r="Y68" s="376">
        <v>25810843.560000002</v>
      </c>
      <c r="Z68" s="64">
        <f t="shared" ref="Z68:Z91" si="2">SUM(G68:Y68)</f>
        <v>173369638.60000002</v>
      </c>
    </row>
    <row r="69" spans="1:26" ht="21">
      <c r="A69" s="276">
        <v>65</v>
      </c>
      <c r="B69" s="277">
        <v>66</v>
      </c>
      <c r="C69" s="277">
        <v>9</v>
      </c>
      <c r="D69" s="278" t="s">
        <v>88</v>
      </c>
      <c r="E69" s="278" t="s">
        <v>180</v>
      </c>
      <c r="F69" s="279" t="s">
        <v>306</v>
      </c>
      <c r="G69" s="376">
        <v>87326211.969999999</v>
      </c>
      <c r="H69" s="376">
        <v>2323042.7000000002</v>
      </c>
      <c r="I69" s="376">
        <v>7442932.0700000003</v>
      </c>
      <c r="J69" s="376">
        <v>238800</v>
      </c>
      <c r="K69" s="376">
        <v>2200410.7700000005</v>
      </c>
      <c r="L69" s="376">
        <v>10734809.390000001</v>
      </c>
      <c r="M69" s="376">
        <v>817725.5</v>
      </c>
      <c r="N69" s="376">
        <v>68496</v>
      </c>
      <c r="O69" s="376">
        <v>2015046.3</v>
      </c>
      <c r="P69" s="376">
        <v>26524</v>
      </c>
      <c r="Q69" s="376">
        <v>4984790</v>
      </c>
      <c r="R69" s="376">
        <v>23583.5</v>
      </c>
      <c r="S69" s="376">
        <v>10729818.01</v>
      </c>
      <c r="T69" s="376">
        <v>6136589.4000000004</v>
      </c>
      <c r="U69" s="376">
        <v>94159</v>
      </c>
      <c r="V69" s="376">
        <v>49924534.799999997</v>
      </c>
      <c r="W69" s="376">
        <v>2268294.4500000002</v>
      </c>
      <c r="X69" s="376">
        <v>0</v>
      </c>
      <c r="Y69" s="376">
        <v>8997475.2100000009</v>
      </c>
      <c r="Z69" s="64">
        <f t="shared" si="2"/>
        <v>196353243.07000002</v>
      </c>
    </row>
    <row r="70" spans="1:26" ht="21">
      <c r="A70" s="276">
        <v>16</v>
      </c>
      <c r="B70" s="277">
        <v>67</v>
      </c>
      <c r="C70" s="277">
        <v>9</v>
      </c>
      <c r="D70" s="278" t="s">
        <v>55</v>
      </c>
      <c r="E70" s="278" t="s">
        <v>173</v>
      </c>
      <c r="F70" s="279" t="s">
        <v>298</v>
      </c>
      <c r="G70" s="376">
        <v>55093732.699999988</v>
      </c>
      <c r="H70" s="376">
        <v>7070886.2700000005</v>
      </c>
      <c r="I70" s="376">
        <v>12958435.630000001</v>
      </c>
      <c r="J70" s="376">
        <v>98400</v>
      </c>
      <c r="K70" s="376">
        <v>2525015.7999999993</v>
      </c>
      <c r="L70" s="376">
        <v>24631625.920000002</v>
      </c>
      <c r="M70" s="376">
        <v>1061375</v>
      </c>
      <c r="N70" s="376">
        <v>303596</v>
      </c>
      <c r="O70" s="376">
        <v>5567199.2400000002</v>
      </c>
      <c r="P70" s="376">
        <v>61321.5</v>
      </c>
      <c r="Q70" s="376">
        <v>7284410</v>
      </c>
      <c r="R70" s="376">
        <v>20289.509999999998</v>
      </c>
      <c r="S70" s="376">
        <v>0</v>
      </c>
      <c r="T70" s="376">
        <v>5621.68</v>
      </c>
      <c r="U70" s="376">
        <v>24490</v>
      </c>
      <c r="V70" s="376">
        <v>50146554.159999996</v>
      </c>
      <c r="W70" s="376">
        <v>2185311.61</v>
      </c>
      <c r="X70" s="376">
        <v>0</v>
      </c>
      <c r="Y70" s="376">
        <v>20450252.059999999</v>
      </c>
      <c r="Z70" s="64">
        <f t="shared" si="2"/>
        <v>189488517.08000001</v>
      </c>
    </row>
    <row r="71" spans="1:26" ht="21">
      <c r="A71" s="276">
        <v>39</v>
      </c>
      <c r="B71" s="277">
        <v>68</v>
      </c>
      <c r="C71" s="277">
        <v>9</v>
      </c>
      <c r="D71" s="278" t="s">
        <v>49</v>
      </c>
      <c r="E71" s="278" t="s">
        <v>225</v>
      </c>
      <c r="F71" s="279" t="s">
        <v>357</v>
      </c>
      <c r="G71" s="376">
        <v>58175351.93999999</v>
      </c>
      <c r="H71" s="376">
        <v>6884561.9900000002</v>
      </c>
      <c r="I71" s="376">
        <v>4012791.08</v>
      </c>
      <c r="J71" s="376">
        <v>303300</v>
      </c>
      <c r="K71" s="376">
        <v>4832444.3999999985</v>
      </c>
      <c r="L71" s="376">
        <v>18146368.170000002</v>
      </c>
      <c r="M71" s="376">
        <v>1666742.5</v>
      </c>
      <c r="N71" s="376">
        <v>267343</v>
      </c>
      <c r="O71" s="376">
        <v>3650006.06</v>
      </c>
      <c r="P71" s="376">
        <v>54771.93</v>
      </c>
      <c r="Q71" s="376">
        <v>7529074.5</v>
      </c>
      <c r="R71" s="376">
        <v>44879.17</v>
      </c>
      <c r="S71" s="376">
        <v>10685734.800000001</v>
      </c>
      <c r="T71" s="376">
        <v>3927709.7</v>
      </c>
      <c r="U71" s="376">
        <v>214320</v>
      </c>
      <c r="V71" s="376">
        <v>47993896.850000001</v>
      </c>
      <c r="W71" s="376">
        <v>2019086.58</v>
      </c>
      <c r="X71" s="376">
        <v>0</v>
      </c>
      <c r="Y71" s="376">
        <v>9634160.7700000014</v>
      </c>
      <c r="Z71" s="64">
        <f t="shared" si="2"/>
        <v>180042543.44000003</v>
      </c>
    </row>
    <row r="72" spans="1:26" ht="21">
      <c r="A72" s="276">
        <v>45</v>
      </c>
      <c r="B72" s="277">
        <v>69</v>
      </c>
      <c r="C72" s="277">
        <v>9</v>
      </c>
      <c r="D72" s="278" t="s">
        <v>49</v>
      </c>
      <c r="E72" s="278" t="s">
        <v>230</v>
      </c>
      <c r="F72" s="279" t="s">
        <v>363</v>
      </c>
      <c r="G72" s="376">
        <v>59420615.350000001</v>
      </c>
      <c r="H72" s="376">
        <v>7047885.0900000008</v>
      </c>
      <c r="I72" s="376">
        <v>8315937.3300000001</v>
      </c>
      <c r="J72" s="376">
        <v>443700</v>
      </c>
      <c r="K72" s="376">
        <v>2339036.2600000002</v>
      </c>
      <c r="L72" s="376">
        <v>17025713.010000002</v>
      </c>
      <c r="M72" s="376">
        <v>725469</v>
      </c>
      <c r="N72" s="376">
        <v>0</v>
      </c>
      <c r="O72" s="376">
        <v>3627825.1300000004</v>
      </c>
      <c r="P72" s="376">
        <v>61243.289999999994</v>
      </c>
      <c r="Q72" s="376">
        <v>2730573.7</v>
      </c>
      <c r="R72" s="376">
        <v>14251.33</v>
      </c>
      <c r="S72" s="376">
        <v>4971119.58</v>
      </c>
      <c r="T72" s="376">
        <v>4287051.18</v>
      </c>
      <c r="U72" s="376">
        <v>87020</v>
      </c>
      <c r="V72" s="376">
        <v>55261607.850000001</v>
      </c>
      <c r="W72" s="376">
        <v>2438400.5300000003</v>
      </c>
      <c r="X72" s="376">
        <v>0</v>
      </c>
      <c r="Y72" s="376">
        <v>7613444.2400000002</v>
      </c>
      <c r="Z72" s="64">
        <f t="shared" si="2"/>
        <v>176410892.87000003</v>
      </c>
    </row>
    <row r="73" spans="1:26" ht="21">
      <c r="A73" s="276">
        <v>8</v>
      </c>
      <c r="B73" s="277">
        <v>70</v>
      </c>
      <c r="C73" s="277">
        <v>9</v>
      </c>
      <c r="D73" s="278" t="s">
        <v>51</v>
      </c>
      <c r="E73" s="278" t="s">
        <v>243</v>
      </c>
      <c r="F73" s="279" t="s">
        <v>378</v>
      </c>
      <c r="G73" s="376">
        <v>48621854.840000011</v>
      </c>
      <c r="H73" s="376">
        <v>32871051.059999999</v>
      </c>
      <c r="I73" s="376">
        <v>7518099.1299999999</v>
      </c>
      <c r="J73" s="376">
        <v>234250</v>
      </c>
      <c r="K73" s="376">
        <v>4048645.1199999992</v>
      </c>
      <c r="L73" s="376">
        <v>18180322.57</v>
      </c>
      <c r="M73" s="376">
        <v>559975</v>
      </c>
      <c r="N73" s="376">
        <v>79369.5</v>
      </c>
      <c r="O73" s="376">
        <v>4599400.5100000007</v>
      </c>
      <c r="P73" s="376">
        <v>296431.8</v>
      </c>
      <c r="Q73" s="376">
        <v>6173473.2200000007</v>
      </c>
      <c r="R73" s="376">
        <v>86359.9</v>
      </c>
      <c r="S73" s="376">
        <v>2791041.98</v>
      </c>
      <c r="T73" s="376">
        <v>1720066.5</v>
      </c>
      <c r="U73" s="376">
        <v>331136.09999999998</v>
      </c>
      <c r="V73" s="376">
        <v>48533280.710000001</v>
      </c>
      <c r="W73" s="376">
        <v>2094301.61</v>
      </c>
      <c r="X73" s="376">
        <v>0</v>
      </c>
      <c r="Y73" s="376">
        <v>17018166.189999998</v>
      </c>
      <c r="Z73" s="64">
        <f t="shared" si="2"/>
        <v>195757225.74000001</v>
      </c>
    </row>
    <row r="74" spans="1:26" ht="21">
      <c r="A74" s="276">
        <v>74</v>
      </c>
      <c r="B74" s="277">
        <v>71</v>
      </c>
      <c r="C74" s="277">
        <v>10</v>
      </c>
      <c r="D74" s="278" t="s">
        <v>45</v>
      </c>
      <c r="E74" s="278" t="s">
        <v>188</v>
      </c>
      <c r="F74" s="279" t="s">
        <v>315</v>
      </c>
      <c r="G74" s="376">
        <v>126599740.69000003</v>
      </c>
      <c r="H74" s="376">
        <v>20982722.189999998</v>
      </c>
      <c r="I74" s="376">
        <v>11838199.9</v>
      </c>
      <c r="J74" s="376">
        <v>395450</v>
      </c>
      <c r="K74" s="376">
        <v>4816760.34</v>
      </c>
      <c r="L74" s="376">
        <v>28131872.760000002</v>
      </c>
      <c r="M74" s="376">
        <v>3300948</v>
      </c>
      <c r="N74" s="376">
        <v>118079.58</v>
      </c>
      <c r="O74" s="376">
        <v>4051591.82</v>
      </c>
      <c r="P74" s="376">
        <v>28241</v>
      </c>
      <c r="Q74" s="376">
        <v>15143236.43</v>
      </c>
      <c r="R74" s="376">
        <v>31282.400000000001</v>
      </c>
      <c r="S74" s="376">
        <v>10968890.93</v>
      </c>
      <c r="T74" s="376">
        <v>8758878.8000000007</v>
      </c>
      <c r="U74" s="376">
        <v>567887</v>
      </c>
      <c r="V74" s="376">
        <v>70342237.510000005</v>
      </c>
      <c r="W74" s="376">
        <v>3083877.01</v>
      </c>
      <c r="X74" s="376">
        <v>0</v>
      </c>
      <c r="Y74" s="376">
        <v>21347928.82</v>
      </c>
      <c r="Z74" s="64">
        <f t="shared" si="2"/>
        <v>330507825.18000007</v>
      </c>
    </row>
    <row r="75" spans="1:26" ht="21">
      <c r="A75" s="276">
        <v>79</v>
      </c>
      <c r="B75" s="277">
        <v>72</v>
      </c>
      <c r="C75" s="277">
        <v>10</v>
      </c>
      <c r="D75" s="278" t="s">
        <v>45</v>
      </c>
      <c r="E75" s="278" t="s">
        <v>193</v>
      </c>
      <c r="F75" s="279" t="s">
        <v>320</v>
      </c>
      <c r="G75" s="376">
        <v>95215666.680000007</v>
      </c>
      <c r="H75" s="376">
        <v>9707768.5899999999</v>
      </c>
      <c r="I75" s="376">
        <v>11092092.5</v>
      </c>
      <c r="J75" s="376">
        <v>436700</v>
      </c>
      <c r="K75" s="376">
        <v>9933721.1799999997</v>
      </c>
      <c r="L75" s="376">
        <v>26401775.459999997</v>
      </c>
      <c r="M75" s="376">
        <v>3694001</v>
      </c>
      <c r="N75" s="376">
        <v>194798</v>
      </c>
      <c r="O75" s="376">
        <v>4837715.58</v>
      </c>
      <c r="P75" s="376">
        <v>68505.62</v>
      </c>
      <c r="Q75" s="376">
        <v>9245298</v>
      </c>
      <c r="R75" s="376">
        <v>149300.31</v>
      </c>
      <c r="S75" s="376">
        <v>8908650</v>
      </c>
      <c r="T75" s="376">
        <v>9023192.4600000009</v>
      </c>
      <c r="U75" s="376">
        <v>68675</v>
      </c>
      <c r="V75" s="376">
        <v>68839871.140000001</v>
      </c>
      <c r="W75" s="376">
        <v>2958143.4099999997</v>
      </c>
      <c r="X75" s="376">
        <v>0</v>
      </c>
      <c r="Y75" s="376">
        <v>10841495.66</v>
      </c>
      <c r="Z75" s="64">
        <f t="shared" si="2"/>
        <v>271617370.59000003</v>
      </c>
    </row>
    <row r="76" spans="1:26" ht="21">
      <c r="A76" s="276">
        <v>81</v>
      </c>
      <c r="B76" s="277">
        <v>73</v>
      </c>
      <c r="C76" s="277">
        <v>10</v>
      </c>
      <c r="D76" s="278" t="s">
        <v>45</v>
      </c>
      <c r="E76" s="278" t="s">
        <v>195</v>
      </c>
      <c r="F76" s="279" t="s">
        <v>322</v>
      </c>
      <c r="G76" s="376">
        <v>90494704.389999986</v>
      </c>
      <c r="H76" s="376">
        <v>6921910.5</v>
      </c>
      <c r="I76" s="376">
        <v>8866787.9100000001</v>
      </c>
      <c r="J76" s="376">
        <v>232200</v>
      </c>
      <c r="K76" s="376">
        <v>6070455.459999999</v>
      </c>
      <c r="L76" s="376">
        <v>20172460.760000002</v>
      </c>
      <c r="M76" s="376">
        <v>1324348.5</v>
      </c>
      <c r="N76" s="376">
        <v>149080</v>
      </c>
      <c r="O76" s="376">
        <v>3344658.0100000002</v>
      </c>
      <c r="P76" s="376">
        <v>40397</v>
      </c>
      <c r="Q76" s="376">
        <v>7534795.5</v>
      </c>
      <c r="R76" s="376">
        <v>0</v>
      </c>
      <c r="S76" s="376">
        <v>8499925.1600000001</v>
      </c>
      <c r="T76" s="376">
        <v>10065646.18</v>
      </c>
      <c r="U76" s="376">
        <v>252161.41</v>
      </c>
      <c r="V76" s="376">
        <v>54382654.859999999</v>
      </c>
      <c r="W76" s="376">
        <v>2301572.9900000002</v>
      </c>
      <c r="X76" s="376">
        <v>0</v>
      </c>
      <c r="Y76" s="376">
        <v>15316765.079999998</v>
      </c>
      <c r="Z76" s="64">
        <f t="shared" si="2"/>
        <v>235970523.70999998</v>
      </c>
    </row>
    <row r="77" spans="1:26" ht="21">
      <c r="A77" s="276">
        <v>28</v>
      </c>
      <c r="B77" s="277">
        <v>74</v>
      </c>
      <c r="C77" s="277">
        <v>10</v>
      </c>
      <c r="D77" s="278" t="s">
        <v>53</v>
      </c>
      <c r="E77" s="278" t="s">
        <v>207</v>
      </c>
      <c r="F77" s="279" t="s">
        <v>337</v>
      </c>
      <c r="G77" s="376">
        <v>85245035.49000001</v>
      </c>
      <c r="H77" s="376">
        <v>6388506.4199999999</v>
      </c>
      <c r="I77" s="376">
        <v>13930340.08</v>
      </c>
      <c r="J77" s="376">
        <v>525350</v>
      </c>
      <c r="K77" s="376">
        <v>3846502.2</v>
      </c>
      <c r="L77" s="376">
        <v>21975502.389999997</v>
      </c>
      <c r="M77" s="376">
        <v>1674503</v>
      </c>
      <c r="N77" s="376">
        <v>190285</v>
      </c>
      <c r="O77" s="376">
        <v>4139602.52</v>
      </c>
      <c r="P77" s="376">
        <v>294877.64</v>
      </c>
      <c r="Q77" s="376">
        <v>10132591.5</v>
      </c>
      <c r="R77" s="376">
        <v>88766.3</v>
      </c>
      <c r="S77" s="376">
        <v>12162066.890000001</v>
      </c>
      <c r="T77" s="376">
        <v>4560855.97</v>
      </c>
      <c r="U77" s="376">
        <v>168033</v>
      </c>
      <c r="V77" s="376">
        <v>74266497.670000002</v>
      </c>
      <c r="W77" s="376">
        <v>2801028.71</v>
      </c>
      <c r="X77" s="376">
        <v>0</v>
      </c>
      <c r="Y77" s="376">
        <v>30225426.029999997</v>
      </c>
      <c r="Z77" s="64">
        <f t="shared" si="2"/>
        <v>272615770.81</v>
      </c>
    </row>
    <row r="78" spans="1:26" s="285" customFormat="1" ht="21">
      <c r="A78" s="276">
        <v>54</v>
      </c>
      <c r="B78" s="277">
        <v>75</v>
      </c>
      <c r="C78" s="277">
        <v>10</v>
      </c>
      <c r="D78" s="278" t="s">
        <v>47</v>
      </c>
      <c r="E78" s="278" t="s">
        <v>215</v>
      </c>
      <c r="F78" s="279" t="s">
        <v>345</v>
      </c>
      <c r="G78" s="376">
        <v>75727793.700000018</v>
      </c>
      <c r="H78" s="376">
        <v>16722635.67</v>
      </c>
      <c r="I78" s="376">
        <v>11845914.43</v>
      </c>
      <c r="J78" s="376">
        <v>145500</v>
      </c>
      <c r="K78" s="376">
        <v>1356792.21</v>
      </c>
      <c r="L78" s="376">
        <v>21959934.310000002</v>
      </c>
      <c r="M78" s="376">
        <v>1400362.7</v>
      </c>
      <c r="N78" s="376">
        <v>133863.44</v>
      </c>
      <c r="O78" s="376">
        <v>2687501.98</v>
      </c>
      <c r="P78" s="376">
        <v>66763</v>
      </c>
      <c r="Q78" s="376">
        <v>10564598.029999999</v>
      </c>
      <c r="R78" s="376">
        <v>760903.51</v>
      </c>
      <c r="S78" s="376">
        <v>15463611.99</v>
      </c>
      <c r="T78" s="376">
        <v>6195989.6699999999</v>
      </c>
      <c r="U78" s="376">
        <v>1040477</v>
      </c>
      <c r="V78" s="376">
        <v>67347165.819999993</v>
      </c>
      <c r="W78" s="376">
        <v>2969130.16</v>
      </c>
      <c r="X78" s="376">
        <v>0</v>
      </c>
      <c r="Y78" s="376">
        <v>100244196.95</v>
      </c>
      <c r="Z78" s="64">
        <f t="shared" si="2"/>
        <v>336633134.56999999</v>
      </c>
    </row>
    <row r="79" spans="1:26" ht="21">
      <c r="A79" s="276">
        <v>86</v>
      </c>
      <c r="B79" s="277">
        <v>76</v>
      </c>
      <c r="C79" s="277">
        <v>10</v>
      </c>
      <c r="D79" s="278" t="s">
        <v>45</v>
      </c>
      <c r="E79" s="278" t="s">
        <v>200</v>
      </c>
      <c r="F79" s="279" t="s">
        <v>327</v>
      </c>
      <c r="G79" s="376">
        <v>132224143.82999998</v>
      </c>
      <c r="H79" s="376">
        <v>26331207.459999997</v>
      </c>
      <c r="I79" s="376">
        <v>19718268.990000002</v>
      </c>
      <c r="J79" s="376">
        <v>213150</v>
      </c>
      <c r="K79" s="376">
        <v>6489327.21</v>
      </c>
      <c r="L79" s="376">
        <v>25653607.900000002</v>
      </c>
      <c r="M79" s="376">
        <v>4432497</v>
      </c>
      <c r="N79" s="376">
        <v>17479</v>
      </c>
      <c r="O79" s="376">
        <v>4139758.9899999998</v>
      </c>
      <c r="P79" s="376">
        <v>29372.409999999996</v>
      </c>
      <c r="Q79" s="376">
        <v>13427210.199999999</v>
      </c>
      <c r="R79" s="376">
        <v>51486.89</v>
      </c>
      <c r="S79" s="376">
        <v>11618527.67</v>
      </c>
      <c r="T79" s="376">
        <v>8922193.2200000007</v>
      </c>
      <c r="U79" s="376">
        <v>104520</v>
      </c>
      <c r="V79" s="376">
        <v>63561507.799999997</v>
      </c>
      <c r="W79" s="376">
        <v>2935890.85</v>
      </c>
      <c r="X79" s="376">
        <v>0</v>
      </c>
      <c r="Y79" s="376">
        <v>13660096.23</v>
      </c>
      <c r="Z79" s="64">
        <f t="shared" si="2"/>
        <v>333530245.65000004</v>
      </c>
    </row>
    <row r="80" spans="1:26" ht="21">
      <c r="A80" s="276">
        <v>11</v>
      </c>
      <c r="B80" s="277">
        <v>77</v>
      </c>
      <c r="C80" s="277">
        <v>10</v>
      </c>
      <c r="D80" s="278" t="s">
        <v>51</v>
      </c>
      <c r="E80" s="278" t="s">
        <v>246</v>
      </c>
      <c r="F80" s="279" t="s">
        <v>381</v>
      </c>
      <c r="G80" s="376">
        <v>76108049.019999996</v>
      </c>
      <c r="H80" s="376">
        <v>13460607.040000003</v>
      </c>
      <c r="I80" s="376">
        <v>5844624.6200000001</v>
      </c>
      <c r="J80" s="376">
        <v>391650</v>
      </c>
      <c r="K80" s="376">
        <v>3567329.7799999993</v>
      </c>
      <c r="L80" s="376">
        <v>38612109.049999997</v>
      </c>
      <c r="M80" s="376">
        <v>1687010</v>
      </c>
      <c r="N80" s="376">
        <v>171211</v>
      </c>
      <c r="O80" s="376">
        <v>4879091.33</v>
      </c>
      <c r="P80" s="376">
        <v>222123.16</v>
      </c>
      <c r="Q80" s="376">
        <v>16312332.199999999</v>
      </c>
      <c r="R80" s="376">
        <v>818668.74</v>
      </c>
      <c r="S80" s="376">
        <v>8629489.7599999998</v>
      </c>
      <c r="T80" s="376">
        <v>4106643.5</v>
      </c>
      <c r="U80" s="376">
        <v>173750</v>
      </c>
      <c r="V80" s="376">
        <v>66199325.170000002</v>
      </c>
      <c r="W80" s="376">
        <v>4748135.26</v>
      </c>
      <c r="X80" s="376">
        <v>0</v>
      </c>
      <c r="Y80" s="376">
        <v>86212517.539999992</v>
      </c>
      <c r="Z80" s="64">
        <f t="shared" si="2"/>
        <v>332144667.16999996</v>
      </c>
    </row>
    <row r="81" spans="1:26" ht="21">
      <c r="A81" s="276">
        <v>71</v>
      </c>
      <c r="B81" s="277">
        <v>78</v>
      </c>
      <c r="C81" s="277">
        <v>11</v>
      </c>
      <c r="D81" s="278" t="s">
        <v>45</v>
      </c>
      <c r="E81" s="278" t="s">
        <v>186</v>
      </c>
      <c r="F81" s="279" t="s">
        <v>312</v>
      </c>
      <c r="G81" s="376">
        <v>172052583.22999996</v>
      </c>
      <c r="H81" s="376">
        <v>55362916.82</v>
      </c>
      <c r="I81" s="376">
        <v>18249985.939999998</v>
      </c>
      <c r="J81" s="376">
        <v>952400</v>
      </c>
      <c r="K81" s="376">
        <v>31471124.260000002</v>
      </c>
      <c r="L81" s="376">
        <v>59490663.039999992</v>
      </c>
      <c r="M81" s="376">
        <v>7600311.3399999999</v>
      </c>
      <c r="N81" s="376">
        <v>439795</v>
      </c>
      <c r="O81" s="376">
        <v>11809917.039999999</v>
      </c>
      <c r="P81" s="376">
        <v>54135</v>
      </c>
      <c r="Q81" s="376">
        <v>21835126.310000002</v>
      </c>
      <c r="R81" s="376">
        <v>212427.21</v>
      </c>
      <c r="S81" s="376">
        <v>13375380.24</v>
      </c>
      <c r="T81" s="376">
        <v>5199311.3600000003</v>
      </c>
      <c r="U81" s="376">
        <v>834795</v>
      </c>
      <c r="V81" s="376">
        <v>120983627.09999999</v>
      </c>
      <c r="W81" s="376">
        <v>23011864.039999999</v>
      </c>
      <c r="X81" s="376">
        <v>0</v>
      </c>
      <c r="Y81" s="376">
        <v>19787702</v>
      </c>
      <c r="Z81" s="64">
        <f t="shared" si="2"/>
        <v>562724064.92999995</v>
      </c>
    </row>
    <row r="82" spans="1:26" ht="21">
      <c r="A82" s="276">
        <v>13</v>
      </c>
      <c r="B82" s="277">
        <v>79</v>
      </c>
      <c r="C82" s="277">
        <v>11</v>
      </c>
      <c r="D82" s="278" t="s">
        <v>55</v>
      </c>
      <c r="E82" s="278" t="s">
        <v>170</v>
      </c>
      <c r="F82" s="279" t="s">
        <v>295</v>
      </c>
      <c r="G82" s="376">
        <v>145632818.87</v>
      </c>
      <c r="H82" s="376">
        <v>72290509.49000001</v>
      </c>
      <c r="I82" s="376">
        <v>27886517.800000001</v>
      </c>
      <c r="J82" s="376">
        <v>389350</v>
      </c>
      <c r="K82" s="376">
        <v>11329903.6</v>
      </c>
      <c r="L82" s="376">
        <v>62508157.880000003</v>
      </c>
      <c r="M82" s="376">
        <v>6465592.79</v>
      </c>
      <c r="N82" s="376">
        <v>890382</v>
      </c>
      <c r="O82" s="376">
        <v>14326242.919999998</v>
      </c>
      <c r="P82" s="376">
        <v>225716.77</v>
      </c>
      <c r="Q82" s="376">
        <v>28347819.949999999</v>
      </c>
      <c r="R82" s="376">
        <v>458954.92</v>
      </c>
      <c r="S82" s="376">
        <v>9178051.4800000004</v>
      </c>
      <c r="T82" s="376">
        <v>2582394.5699999998</v>
      </c>
      <c r="U82" s="376">
        <v>1938609.45</v>
      </c>
      <c r="V82" s="376">
        <v>118536933</v>
      </c>
      <c r="W82" s="376">
        <v>122930879.8</v>
      </c>
      <c r="X82" s="376">
        <v>0</v>
      </c>
      <c r="Y82" s="376">
        <v>53645379.629999995</v>
      </c>
      <c r="Z82" s="64">
        <f t="shared" si="2"/>
        <v>679564214.92000008</v>
      </c>
    </row>
    <row r="83" spans="1:26" ht="21">
      <c r="A83" s="276">
        <v>42</v>
      </c>
      <c r="B83" s="277">
        <v>80</v>
      </c>
      <c r="C83" s="277">
        <v>11</v>
      </c>
      <c r="D83" s="278" t="s">
        <v>49</v>
      </c>
      <c r="E83" s="278" t="s">
        <v>227</v>
      </c>
      <c r="F83" s="279" t="s">
        <v>360</v>
      </c>
      <c r="G83" s="376">
        <v>160460291.97999996</v>
      </c>
      <c r="H83" s="376">
        <v>49759652.920000002</v>
      </c>
      <c r="I83" s="376">
        <v>15073347.109999999</v>
      </c>
      <c r="J83" s="376">
        <v>960250</v>
      </c>
      <c r="K83" s="376">
        <v>17938664.800000001</v>
      </c>
      <c r="L83" s="376">
        <v>71723119.780000001</v>
      </c>
      <c r="M83" s="376">
        <v>7850904.29</v>
      </c>
      <c r="N83" s="376">
        <v>466361.03</v>
      </c>
      <c r="O83" s="376">
        <v>13020356.310000002</v>
      </c>
      <c r="P83" s="376">
        <v>67286.590000000011</v>
      </c>
      <c r="Q83" s="376">
        <v>27416120.100000001</v>
      </c>
      <c r="R83" s="376">
        <v>25342.67</v>
      </c>
      <c r="S83" s="376">
        <v>9134855.8599999994</v>
      </c>
      <c r="T83" s="376">
        <v>3779993.83</v>
      </c>
      <c r="U83" s="376">
        <v>297152</v>
      </c>
      <c r="V83" s="376">
        <v>89515030.219999999</v>
      </c>
      <c r="W83" s="376">
        <v>26654028.760000002</v>
      </c>
      <c r="X83" s="376">
        <v>3339670</v>
      </c>
      <c r="Y83" s="376">
        <v>12251850.01</v>
      </c>
      <c r="Z83" s="64">
        <f t="shared" si="2"/>
        <v>509734278.25999999</v>
      </c>
    </row>
    <row r="84" spans="1:26" ht="21">
      <c r="A84" s="276">
        <v>57</v>
      </c>
      <c r="B84" s="277">
        <v>81</v>
      </c>
      <c r="C84" s="277">
        <v>11</v>
      </c>
      <c r="D84" s="278" t="s">
        <v>47</v>
      </c>
      <c r="E84" s="278" t="s">
        <v>218</v>
      </c>
      <c r="F84" s="279" t="s">
        <v>348</v>
      </c>
      <c r="G84" s="376">
        <v>127707646.01000004</v>
      </c>
      <c r="H84" s="376">
        <v>69051669.139999986</v>
      </c>
      <c r="I84" s="376">
        <v>14361062.310000001</v>
      </c>
      <c r="J84" s="376">
        <v>152750</v>
      </c>
      <c r="K84" s="376">
        <v>9322408.3899999969</v>
      </c>
      <c r="L84" s="376">
        <v>79137593.930000007</v>
      </c>
      <c r="M84" s="376">
        <v>2546669.91</v>
      </c>
      <c r="N84" s="376">
        <v>3110252.82</v>
      </c>
      <c r="O84" s="376">
        <v>16466559.609999999</v>
      </c>
      <c r="P84" s="376">
        <v>226275.74999999994</v>
      </c>
      <c r="Q84" s="376">
        <v>69681891.219999999</v>
      </c>
      <c r="R84" s="376">
        <v>1838888.3200000003</v>
      </c>
      <c r="S84" s="376">
        <v>7340000</v>
      </c>
      <c r="T84" s="376">
        <v>3135000</v>
      </c>
      <c r="U84" s="376">
        <v>1518052.75</v>
      </c>
      <c r="V84" s="376">
        <v>129613332.84999999</v>
      </c>
      <c r="W84" s="376">
        <v>61660118.630000003</v>
      </c>
      <c r="X84" s="376">
        <v>0</v>
      </c>
      <c r="Y84" s="376">
        <v>42092756.829999998</v>
      </c>
      <c r="Z84" s="64">
        <f t="shared" si="2"/>
        <v>638962928.47000003</v>
      </c>
    </row>
    <row r="85" spans="1:26" ht="21">
      <c r="A85" s="276">
        <v>51</v>
      </c>
      <c r="B85" s="277">
        <v>82</v>
      </c>
      <c r="C85" s="277">
        <v>11</v>
      </c>
      <c r="D85" s="278" t="s">
        <v>49</v>
      </c>
      <c r="E85" s="278" t="s">
        <v>235</v>
      </c>
      <c r="F85" s="279" t="s">
        <v>369</v>
      </c>
      <c r="G85" s="376">
        <v>147559860.04999995</v>
      </c>
      <c r="H85" s="376">
        <v>48051042.369999997</v>
      </c>
      <c r="I85" s="376">
        <v>18457687.75</v>
      </c>
      <c r="J85" s="376">
        <v>785400</v>
      </c>
      <c r="K85" s="376">
        <v>17658787.68</v>
      </c>
      <c r="L85" s="376">
        <v>67953988.75</v>
      </c>
      <c r="M85" s="376">
        <v>5647276.5</v>
      </c>
      <c r="N85" s="376">
        <v>493420</v>
      </c>
      <c r="O85" s="376">
        <v>11657872.720000003</v>
      </c>
      <c r="P85" s="376">
        <v>168423.5</v>
      </c>
      <c r="Q85" s="376">
        <v>22112517.640000001</v>
      </c>
      <c r="R85" s="376">
        <v>280143.23</v>
      </c>
      <c r="S85" s="376">
        <v>8053377.7599999998</v>
      </c>
      <c r="T85" s="376">
        <v>5369190.2599999998</v>
      </c>
      <c r="U85" s="376">
        <v>1013548</v>
      </c>
      <c r="V85" s="376">
        <v>124534849.44</v>
      </c>
      <c r="W85" s="376">
        <v>25108149.999999996</v>
      </c>
      <c r="X85" s="376">
        <v>0</v>
      </c>
      <c r="Y85" s="376">
        <v>22881459.82</v>
      </c>
      <c r="Z85" s="64">
        <f t="shared" si="2"/>
        <v>527786995.46999997</v>
      </c>
    </row>
    <row r="86" spans="1:26" ht="21">
      <c r="A86" s="276">
        <v>62</v>
      </c>
      <c r="B86" s="277">
        <v>83</v>
      </c>
      <c r="C86" s="277">
        <v>12</v>
      </c>
      <c r="D86" s="278" t="s">
        <v>88</v>
      </c>
      <c r="E86" s="278" t="s">
        <v>177</v>
      </c>
      <c r="F86" s="279" t="s">
        <v>303</v>
      </c>
      <c r="G86" s="376">
        <v>176513893.72999996</v>
      </c>
      <c r="H86" s="376">
        <v>124215186.18000002</v>
      </c>
      <c r="I86" s="376">
        <v>11252149.26</v>
      </c>
      <c r="J86" s="376">
        <v>807350</v>
      </c>
      <c r="K86" s="376">
        <v>37072925.43</v>
      </c>
      <c r="L86" s="376">
        <v>82657857.190000013</v>
      </c>
      <c r="M86" s="376">
        <v>7977866.4100000001</v>
      </c>
      <c r="N86" s="376">
        <v>916075.31</v>
      </c>
      <c r="O86" s="376">
        <v>20029073.579999998</v>
      </c>
      <c r="P86" s="376">
        <v>91152.5</v>
      </c>
      <c r="Q86" s="376">
        <v>38287012.899999999</v>
      </c>
      <c r="R86" s="376">
        <v>31718.75</v>
      </c>
      <c r="S86" s="376">
        <v>8635167.2699999996</v>
      </c>
      <c r="T86" s="376">
        <v>3782330</v>
      </c>
      <c r="U86" s="376">
        <v>5388462.5599999996</v>
      </c>
      <c r="V86" s="376">
        <v>186848244.84</v>
      </c>
      <c r="W86" s="376">
        <v>32378559.330000002</v>
      </c>
      <c r="X86" s="376">
        <v>265934028.28</v>
      </c>
      <c r="Y86" s="376">
        <v>19541602.32</v>
      </c>
      <c r="Z86" s="64">
        <f t="shared" si="2"/>
        <v>1022360655.84</v>
      </c>
    </row>
    <row r="87" spans="1:26" ht="21">
      <c r="A87" s="276">
        <v>21</v>
      </c>
      <c r="B87" s="277">
        <v>84</v>
      </c>
      <c r="C87" s="277">
        <v>12</v>
      </c>
      <c r="D87" s="278" t="s">
        <v>53</v>
      </c>
      <c r="E87" s="278" t="s">
        <v>201</v>
      </c>
      <c r="F87" s="279" t="s">
        <v>330</v>
      </c>
      <c r="G87" s="376">
        <v>167898703.72</v>
      </c>
      <c r="H87" s="376">
        <v>129242932.01000004</v>
      </c>
      <c r="I87" s="376">
        <v>32913349.240000002</v>
      </c>
      <c r="J87" s="376">
        <v>1182270</v>
      </c>
      <c r="K87" s="376">
        <v>65482623.909999996</v>
      </c>
      <c r="L87" s="376">
        <v>141462556.97000003</v>
      </c>
      <c r="M87" s="376">
        <v>25858508.77</v>
      </c>
      <c r="N87" s="376">
        <v>2514886.21</v>
      </c>
      <c r="O87" s="376">
        <v>29409370.500000004</v>
      </c>
      <c r="P87" s="376">
        <v>1252889.3899999999</v>
      </c>
      <c r="Q87" s="376">
        <v>81269434.420000002</v>
      </c>
      <c r="R87" s="376">
        <v>4171213.0700000008</v>
      </c>
      <c r="S87" s="376">
        <v>16695300</v>
      </c>
      <c r="T87" s="376">
        <v>14789853</v>
      </c>
      <c r="U87" s="376">
        <v>9550490.5</v>
      </c>
      <c r="V87" s="376">
        <v>272873580.69999999</v>
      </c>
      <c r="W87" s="376">
        <v>77611883.310000002</v>
      </c>
      <c r="X87" s="376">
        <v>0</v>
      </c>
      <c r="Y87" s="376">
        <v>60410723.580000013</v>
      </c>
      <c r="Z87" s="64">
        <f t="shared" si="2"/>
        <v>1134590569.3</v>
      </c>
    </row>
    <row r="88" spans="1:26" ht="21">
      <c r="A88" s="276">
        <v>53</v>
      </c>
      <c r="B88" s="277">
        <v>85</v>
      </c>
      <c r="C88" s="277">
        <v>12</v>
      </c>
      <c r="D88" s="278" t="s">
        <v>47</v>
      </c>
      <c r="E88" s="278" t="s">
        <v>214</v>
      </c>
      <c r="F88" s="279" t="s">
        <v>344</v>
      </c>
      <c r="G88" s="376">
        <v>228905184.36000001</v>
      </c>
      <c r="H88" s="376">
        <v>128807410.81000002</v>
      </c>
      <c r="I88" s="376">
        <v>26117122.170000002</v>
      </c>
      <c r="J88" s="376">
        <v>458220</v>
      </c>
      <c r="K88" s="376">
        <v>46588334.110000007</v>
      </c>
      <c r="L88" s="376">
        <v>204866938.69999999</v>
      </c>
      <c r="M88" s="376">
        <v>14576525.9</v>
      </c>
      <c r="N88" s="376">
        <v>9221073.5700000003</v>
      </c>
      <c r="O88" s="376">
        <v>31776638.170000002</v>
      </c>
      <c r="P88" s="376">
        <v>383597.49</v>
      </c>
      <c r="Q88" s="376">
        <v>110532258.40000001</v>
      </c>
      <c r="R88" s="376">
        <v>1339721.0299999998</v>
      </c>
      <c r="S88" s="376">
        <v>11600712.15</v>
      </c>
      <c r="T88" s="376">
        <v>4614500</v>
      </c>
      <c r="U88" s="376">
        <v>4975274.5</v>
      </c>
      <c r="V88" s="376">
        <v>216928801.44</v>
      </c>
      <c r="W88" s="376">
        <v>65161205.180000007</v>
      </c>
      <c r="X88" s="376">
        <v>0</v>
      </c>
      <c r="Y88" s="376">
        <v>38763236.43</v>
      </c>
      <c r="Z88" s="64">
        <f t="shared" si="2"/>
        <v>1145616754.4100001</v>
      </c>
    </row>
    <row r="89" spans="1:26" ht="21">
      <c r="A89" s="276">
        <v>1</v>
      </c>
      <c r="B89" s="277">
        <v>86</v>
      </c>
      <c r="C89" s="277">
        <v>12</v>
      </c>
      <c r="D89" s="278" t="s">
        <v>51</v>
      </c>
      <c r="E89" s="278" t="s">
        <v>237</v>
      </c>
      <c r="F89" s="279" t="s">
        <v>371</v>
      </c>
      <c r="G89" s="376">
        <v>178675622.67999998</v>
      </c>
      <c r="H89" s="376">
        <v>71928126.940000013</v>
      </c>
      <c r="I89" s="376">
        <v>37137280.009999998</v>
      </c>
      <c r="J89" s="376">
        <v>1220450</v>
      </c>
      <c r="K89" s="376">
        <v>44052412.939999998</v>
      </c>
      <c r="L89" s="376">
        <v>140787962.53</v>
      </c>
      <c r="M89" s="376">
        <v>10791676</v>
      </c>
      <c r="N89" s="376">
        <v>1835824.75</v>
      </c>
      <c r="O89" s="376">
        <v>19243884.66</v>
      </c>
      <c r="P89" s="376">
        <v>803740.42</v>
      </c>
      <c r="Q89" s="376">
        <v>64054214.969999999</v>
      </c>
      <c r="R89" s="376">
        <v>1370457</v>
      </c>
      <c r="S89" s="376">
        <v>11471031.41</v>
      </c>
      <c r="T89" s="376">
        <v>2025864.96</v>
      </c>
      <c r="U89" s="376">
        <v>4811586</v>
      </c>
      <c r="V89" s="376">
        <v>233735373.55000001</v>
      </c>
      <c r="W89" s="376">
        <v>29149033.109999999</v>
      </c>
      <c r="X89" s="376">
        <v>383124412.19000006</v>
      </c>
      <c r="Y89" s="376">
        <v>41098602.850000001</v>
      </c>
      <c r="Z89" s="64">
        <f t="shared" si="2"/>
        <v>1277317556.9700003</v>
      </c>
    </row>
    <row r="90" spans="1:26" ht="21">
      <c r="A90" s="276">
        <v>68</v>
      </c>
      <c r="B90" s="277">
        <v>87</v>
      </c>
      <c r="C90" s="277">
        <v>13</v>
      </c>
      <c r="D90" s="278" t="s">
        <v>45</v>
      </c>
      <c r="E90" s="278" t="s">
        <v>183</v>
      </c>
      <c r="F90" s="279" t="s">
        <v>309</v>
      </c>
      <c r="G90" s="376">
        <v>875517240.33000028</v>
      </c>
      <c r="H90" s="376">
        <v>474180094.89999998</v>
      </c>
      <c r="I90" s="376">
        <v>72327191.939999998</v>
      </c>
      <c r="J90" s="376">
        <v>1707050</v>
      </c>
      <c r="K90" s="376">
        <v>175021321.95999998</v>
      </c>
      <c r="L90" s="376">
        <v>615201997.13</v>
      </c>
      <c r="M90" s="376">
        <v>41920580.909999996</v>
      </c>
      <c r="N90" s="376">
        <v>18318188.670000002</v>
      </c>
      <c r="O90" s="376">
        <v>92011948.50999999</v>
      </c>
      <c r="P90" s="376">
        <v>1205742.8700000001</v>
      </c>
      <c r="Q90" s="376">
        <v>231454594.81999999</v>
      </c>
      <c r="R90" s="376">
        <v>2260955.0499999998</v>
      </c>
      <c r="S90" s="376">
        <v>48014786.75</v>
      </c>
      <c r="T90" s="376">
        <v>6529500</v>
      </c>
      <c r="U90" s="376">
        <v>4991865.58</v>
      </c>
      <c r="V90" s="376">
        <v>652217699.14999998</v>
      </c>
      <c r="W90" s="376">
        <v>112319979.52</v>
      </c>
      <c r="X90" s="376">
        <v>10677533</v>
      </c>
      <c r="Y90" s="376">
        <v>160513448.25999999</v>
      </c>
      <c r="Z90" s="64">
        <f t="shared" si="2"/>
        <v>3596391719.3500004</v>
      </c>
    </row>
    <row r="91" spans="1:26" ht="21">
      <c r="A91" s="276">
        <v>35</v>
      </c>
      <c r="B91" s="277">
        <v>88</v>
      </c>
      <c r="C91" s="277">
        <v>13</v>
      </c>
      <c r="D91" s="278" t="s">
        <v>49</v>
      </c>
      <c r="E91" s="278" t="s">
        <v>221</v>
      </c>
      <c r="F91" s="279" t="s">
        <v>353</v>
      </c>
      <c r="G91" s="376">
        <v>465448263.49999994</v>
      </c>
      <c r="H91" s="376">
        <v>267100950.80999997</v>
      </c>
      <c r="I91" s="376">
        <v>109601447.13000001</v>
      </c>
      <c r="J91" s="376">
        <v>824850</v>
      </c>
      <c r="K91" s="376">
        <v>141804492.91999999</v>
      </c>
      <c r="L91" s="376">
        <v>447025754.11000001</v>
      </c>
      <c r="M91" s="376">
        <v>30233540.02</v>
      </c>
      <c r="N91" s="376">
        <v>10484381.34</v>
      </c>
      <c r="O91" s="376">
        <v>75320866</v>
      </c>
      <c r="P91" s="376">
        <v>383047.64999999997</v>
      </c>
      <c r="Q91" s="376">
        <v>95585181.579999998</v>
      </c>
      <c r="R91" s="376">
        <v>917772.74</v>
      </c>
      <c r="S91" s="376">
        <v>27139290.510000002</v>
      </c>
      <c r="T91" s="376">
        <v>8398742.2599999998</v>
      </c>
      <c r="U91" s="376">
        <v>15322941.25</v>
      </c>
      <c r="V91" s="376">
        <v>429347858.64999998</v>
      </c>
      <c r="W91" s="376">
        <v>169769756.95000002</v>
      </c>
      <c r="X91" s="376">
        <v>36416278.799999997</v>
      </c>
      <c r="Y91" s="376">
        <v>50121004.090000004</v>
      </c>
      <c r="Z91" s="64">
        <f t="shared" si="2"/>
        <v>2381246420.3099999</v>
      </c>
    </row>
    <row r="92" spans="1:26">
      <c r="F92" s="64"/>
      <c r="G92" s="64"/>
      <c r="H92" s="64"/>
      <c r="I92" s="64"/>
      <c r="J92" s="64"/>
      <c r="K92" s="64"/>
      <c r="L92" s="64"/>
      <c r="M92" s="64"/>
      <c r="N92" s="64"/>
      <c r="O92" s="64"/>
      <c r="P92" s="64"/>
      <c r="Q92" s="64"/>
      <c r="R92" s="64"/>
      <c r="S92" s="64"/>
      <c r="T92" s="64"/>
      <c r="U92" s="64"/>
      <c r="V92" s="64"/>
      <c r="W92" s="64"/>
      <c r="X92" s="64"/>
      <c r="Y92" s="64"/>
      <c r="Z92" s="64"/>
    </row>
    <row r="93" spans="1:26">
      <c r="F93" s="64"/>
      <c r="G93" s="64"/>
      <c r="H93" s="64"/>
      <c r="I93" s="64"/>
      <c r="J93" s="64"/>
      <c r="K93" s="64"/>
      <c r="L93" s="64"/>
      <c r="M93" s="64"/>
      <c r="N93" s="64"/>
      <c r="O93" s="64"/>
      <c r="P93" s="64"/>
      <c r="Q93" s="64"/>
      <c r="R93" s="64"/>
      <c r="S93" s="64"/>
      <c r="T93" s="64"/>
      <c r="U93" s="64"/>
      <c r="V93" s="64"/>
      <c r="W93" s="64"/>
      <c r="X93" s="64"/>
      <c r="Y93" s="64"/>
      <c r="Z93" s="64"/>
    </row>
  </sheetData>
  <autoFilter ref="A3:Z91" xr:uid="{00000000-0009-0000-0000-000005000000}">
    <sortState xmlns:xlrd2="http://schemas.microsoft.com/office/spreadsheetml/2017/richdata2" ref="A4:Z91">
      <sortCondition ref="B3:B91"/>
    </sortState>
  </autoFilter>
  <sortState xmlns:xlrd2="http://schemas.microsoft.com/office/spreadsheetml/2017/richdata2" ref="A4:Z91">
    <sortCondition ref="B4:B91"/>
  </sortState>
  <mergeCells count="2">
    <mergeCell ref="G1:U1"/>
    <mergeCell ref="G2:J2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C91"/>
  <sheetViews>
    <sheetView zoomScale="70" zoomScaleNormal="70" workbookViewId="0">
      <selection activeCell="J15" sqref="J15"/>
    </sheetView>
  </sheetViews>
  <sheetFormatPr defaultColWidth="9" defaultRowHeight="18"/>
  <cols>
    <col min="1" max="1" width="8.6640625" style="170"/>
    <col min="2" max="2" width="11.6640625" style="280" customWidth="1"/>
    <col min="3" max="3" width="7.6640625" style="280" customWidth="1"/>
    <col min="4" max="5" width="15.44140625" style="170" customWidth="1"/>
    <col min="6" max="6" width="32.6640625" style="170" customWidth="1"/>
    <col min="7" max="28" width="17.109375" style="166" customWidth="1"/>
    <col min="29" max="29" width="18.88671875" style="166" customWidth="1"/>
    <col min="30" max="30" width="16.44140625" style="166" customWidth="1"/>
    <col min="31" max="123" width="9" style="166"/>
    <col min="124" max="124" width="23.44140625" style="166" customWidth="1"/>
    <col min="125" max="125" width="13.109375" style="166" bestFit="1" customWidth="1"/>
    <col min="126" max="126" width="13.109375" style="166" customWidth="1"/>
    <col min="127" max="127" width="12.5546875" style="166" bestFit="1" customWidth="1"/>
    <col min="128" max="128" width="12.5546875" style="166" customWidth="1"/>
    <col min="129" max="129" width="12.6640625" style="166" bestFit="1" customWidth="1"/>
    <col min="130" max="130" width="13.109375" style="166" bestFit="1" customWidth="1"/>
    <col min="131" max="131" width="14.109375" style="166" bestFit="1" customWidth="1"/>
    <col min="132" max="132" width="13.109375" style="166" bestFit="1" customWidth="1"/>
    <col min="133" max="133" width="11.5546875" style="166" customWidth="1"/>
    <col min="134" max="134" width="12.5546875" style="166" bestFit="1" customWidth="1"/>
    <col min="135" max="135" width="12.109375" style="166" bestFit="1" customWidth="1"/>
    <col min="136" max="136" width="12.5546875" style="166" bestFit="1" customWidth="1"/>
    <col min="137" max="137" width="13.33203125" style="166" customWidth="1"/>
    <col min="138" max="138" width="13.88671875" style="166" customWidth="1"/>
    <col min="139" max="139" width="12.5546875" style="166" bestFit="1" customWidth="1"/>
    <col min="140" max="142" width="12.109375" style="166" bestFit="1" customWidth="1"/>
    <col min="143" max="143" width="11.5546875" style="166" bestFit="1" customWidth="1"/>
    <col min="144" max="144" width="11.6640625" style="166" bestFit="1" customWidth="1"/>
    <col min="145" max="145" width="11.5546875" style="166" bestFit="1" customWidth="1"/>
    <col min="146" max="146" width="12.109375" style="166" bestFit="1" customWidth="1"/>
    <col min="147" max="147" width="13.5546875" style="166" customWidth="1"/>
    <col min="148" max="148" width="14.6640625" style="166" customWidth="1"/>
    <col min="149" max="379" width="9" style="166"/>
    <col min="380" max="380" width="23.44140625" style="166" customWidth="1"/>
    <col min="381" max="381" width="13.109375" style="166" bestFit="1" customWidth="1"/>
    <col min="382" max="382" width="13.109375" style="166" customWidth="1"/>
    <col min="383" max="383" width="12.5546875" style="166" bestFit="1" customWidth="1"/>
    <col min="384" max="384" width="12.5546875" style="166" customWidth="1"/>
    <col min="385" max="385" width="12.6640625" style="166" bestFit="1" customWidth="1"/>
    <col min="386" max="386" width="13.109375" style="166" bestFit="1" customWidth="1"/>
    <col min="387" max="387" width="14.109375" style="166" bestFit="1" customWidth="1"/>
    <col min="388" max="388" width="13.109375" style="166" bestFit="1" customWidth="1"/>
    <col min="389" max="389" width="11.5546875" style="166" customWidth="1"/>
    <col min="390" max="390" width="12.5546875" style="166" bestFit="1" customWidth="1"/>
    <col min="391" max="391" width="12.109375" style="166" bestFit="1" customWidth="1"/>
    <col min="392" max="392" width="12.5546875" style="166" bestFit="1" customWidth="1"/>
    <col min="393" max="393" width="13.33203125" style="166" customWidth="1"/>
    <col min="394" max="394" width="13.88671875" style="166" customWidth="1"/>
    <col min="395" max="395" width="12.5546875" style="166" bestFit="1" customWidth="1"/>
    <col min="396" max="398" width="12.109375" style="166" bestFit="1" customWidth="1"/>
    <col min="399" max="399" width="11.5546875" style="166" bestFit="1" customWidth="1"/>
    <col min="400" max="400" width="11.6640625" style="166" bestFit="1" customWidth="1"/>
    <col min="401" max="401" width="11.5546875" style="166" bestFit="1" customWidth="1"/>
    <col min="402" max="402" width="12.109375" style="166" bestFit="1" customWidth="1"/>
    <col min="403" max="403" width="13.5546875" style="166" customWidth="1"/>
    <col min="404" max="404" width="14.6640625" style="166" customWidth="1"/>
    <col min="405" max="635" width="9" style="166"/>
    <col min="636" max="636" width="23.44140625" style="166" customWidth="1"/>
    <col min="637" max="637" width="13.109375" style="166" bestFit="1" customWidth="1"/>
    <col min="638" max="638" width="13.109375" style="166" customWidth="1"/>
    <col min="639" max="639" width="12.5546875" style="166" bestFit="1" customWidth="1"/>
    <col min="640" max="640" width="12.5546875" style="166" customWidth="1"/>
    <col min="641" max="641" width="12.6640625" style="166" bestFit="1" customWidth="1"/>
    <col min="642" max="642" width="13.109375" style="166" bestFit="1" customWidth="1"/>
    <col min="643" max="643" width="14.109375" style="166" bestFit="1" customWidth="1"/>
    <col min="644" max="644" width="13.109375" style="166" bestFit="1" customWidth="1"/>
    <col min="645" max="645" width="11.5546875" style="166" customWidth="1"/>
    <col min="646" max="646" width="12.5546875" style="166" bestFit="1" customWidth="1"/>
    <col min="647" max="647" width="12.109375" style="166" bestFit="1" customWidth="1"/>
    <col min="648" max="648" width="12.5546875" style="166" bestFit="1" customWidth="1"/>
    <col min="649" max="649" width="13.33203125" style="166" customWidth="1"/>
    <col min="650" max="650" width="13.88671875" style="166" customWidth="1"/>
    <col min="651" max="651" width="12.5546875" style="166" bestFit="1" customWidth="1"/>
    <col min="652" max="654" width="12.109375" style="166" bestFit="1" customWidth="1"/>
    <col min="655" max="655" width="11.5546875" style="166" bestFit="1" customWidth="1"/>
    <col min="656" max="656" width="11.6640625" style="166" bestFit="1" customWidth="1"/>
    <col min="657" max="657" width="11.5546875" style="166" bestFit="1" customWidth="1"/>
    <col min="658" max="658" width="12.109375" style="166" bestFit="1" customWidth="1"/>
    <col min="659" max="659" width="13.5546875" style="166" customWidth="1"/>
    <col min="660" max="660" width="14.6640625" style="166" customWidth="1"/>
    <col min="661" max="891" width="9" style="166"/>
    <col min="892" max="892" width="23.44140625" style="166" customWidth="1"/>
    <col min="893" max="893" width="13.109375" style="166" bestFit="1" customWidth="1"/>
    <col min="894" max="894" width="13.109375" style="166" customWidth="1"/>
    <col min="895" max="895" width="12.5546875" style="166" bestFit="1" customWidth="1"/>
    <col min="896" max="896" width="12.5546875" style="166" customWidth="1"/>
    <col min="897" max="897" width="12.6640625" style="166" bestFit="1" customWidth="1"/>
    <col min="898" max="898" width="13.109375" style="166" bestFit="1" customWidth="1"/>
    <col min="899" max="899" width="14.109375" style="166" bestFit="1" customWidth="1"/>
    <col min="900" max="900" width="13.109375" style="166" bestFit="1" customWidth="1"/>
    <col min="901" max="901" width="11.5546875" style="166" customWidth="1"/>
    <col min="902" max="902" width="12.5546875" style="166" bestFit="1" customWidth="1"/>
    <col min="903" max="903" width="12.109375" style="166" bestFit="1" customWidth="1"/>
    <col min="904" max="904" width="12.5546875" style="166" bestFit="1" customWidth="1"/>
    <col min="905" max="905" width="13.33203125" style="166" customWidth="1"/>
    <col min="906" max="906" width="13.88671875" style="166" customWidth="1"/>
    <col min="907" max="907" width="12.5546875" style="166" bestFit="1" customWidth="1"/>
    <col min="908" max="910" width="12.109375" style="166" bestFit="1" customWidth="1"/>
    <col min="911" max="911" width="11.5546875" style="166" bestFit="1" customWidth="1"/>
    <col min="912" max="912" width="11.6640625" style="166" bestFit="1" customWidth="1"/>
    <col min="913" max="913" width="11.5546875" style="166" bestFit="1" customWidth="1"/>
    <col min="914" max="914" width="12.109375" style="166" bestFit="1" customWidth="1"/>
    <col min="915" max="915" width="13.5546875" style="166" customWidth="1"/>
    <col min="916" max="916" width="14.6640625" style="166" customWidth="1"/>
    <col min="917" max="1147" width="9" style="166"/>
    <col min="1148" max="1148" width="23.44140625" style="166" customWidth="1"/>
    <col min="1149" max="1149" width="13.109375" style="166" bestFit="1" customWidth="1"/>
    <col min="1150" max="1150" width="13.109375" style="166" customWidth="1"/>
    <col min="1151" max="1151" width="12.5546875" style="166" bestFit="1" customWidth="1"/>
    <col min="1152" max="1152" width="12.5546875" style="166" customWidth="1"/>
    <col min="1153" max="1153" width="12.6640625" style="166" bestFit="1" customWidth="1"/>
    <col min="1154" max="1154" width="13.109375" style="166" bestFit="1" customWidth="1"/>
    <col min="1155" max="1155" width="14.109375" style="166" bestFit="1" customWidth="1"/>
    <col min="1156" max="1156" width="13.109375" style="166" bestFit="1" customWidth="1"/>
    <col min="1157" max="1157" width="11.5546875" style="166" customWidth="1"/>
    <col min="1158" max="1158" width="12.5546875" style="166" bestFit="1" customWidth="1"/>
    <col min="1159" max="1159" width="12.109375" style="166" bestFit="1" customWidth="1"/>
    <col min="1160" max="1160" width="12.5546875" style="166" bestFit="1" customWidth="1"/>
    <col min="1161" max="1161" width="13.33203125" style="166" customWidth="1"/>
    <col min="1162" max="1162" width="13.88671875" style="166" customWidth="1"/>
    <col min="1163" max="1163" width="12.5546875" style="166" bestFit="1" customWidth="1"/>
    <col min="1164" max="1166" width="12.109375" style="166" bestFit="1" customWidth="1"/>
    <col min="1167" max="1167" width="11.5546875" style="166" bestFit="1" customWidth="1"/>
    <col min="1168" max="1168" width="11.6640625" style="166" bestFit="1" customWidth="1"/>
    <col min="1169" max="1169" width="11.5546875" style="166" bestFit="1" customWidth="1"/>
    <col min="1170" max="1170" width="12.109375" style="166" bestFit="1" customWidth="1"/>
    <col min="1171" max="1171" width="13.5546875" style="166" customWidth="1"/>
    <col min="1172" max="1172" width="14.6640625" style="166" customWidth="1"/>
    <col min="1173" max="1403" width="9" style="166"/>
    <col min="1404" max="1404" width="23.44140625" style="166" customWidth="1"/>
    <col min="1405" max="1405" width="13.109375" style="166" bestFit="1" customWidth="1"/>
    <col min="1406" max="1406" width="13.109375" style="166" customWidth="1"/>
    <col min="1407" max="1407" width="12.5546875" style="166" bestFit="1" customWidth="1"/>
    <col min="1408" max="1408" width="12.5546875" style="166" customWidth="1"/>
    <col min="1409" max="1409" width="12.6640625" style="166" bestFit="1" customWidth="1"/>
    <col min="1410" max="1410" width="13.109375" style="166" bestFit="1" customWidth="1"/>
    <col min="1411" max="1411" width="14.109375" style="166" bestFit="1" customWidth="1"/>
    <col min="1412" max="1412" width="13.109375" style="166" bestFit="1" customWidth="1"/>
    <col min="1413" max="1413" width="11.5546875" style="166" customWidth="1"/>
    <col min="1414" max="1414" width="12.5546875" style="166" bestFit="1" customWidth="1"/>
    <col min="1415" max="1415" width="12.109375" style="166" bestFit="1" customWidth="1"/>
    <col min="1416" max="1416" width="12.5546875" style="166" bestFit="1" customWidth="1"/>
    <col min="1417" max="1417" width="13.33203125" style="166" customWidth="1"/>
    <col min="1418" max="1418" width="13.88671875" style="166" customWidth="1"/>
    <col min="1419" max="1419" width="12.5546875" style="166" bestFit="1" customWidth="1"/>
    <col min="1420" max="1422" width="12.109375" style="166" bestFit="1" customWidth="1"/>
    <col min="1423" max="1423" width="11.5546875" style="166" bestFit="1" customWidth="1"/>
    <col min="1424" max="1424" width="11.6640625" style="166" bestFit="1" customWidth="1"/>
    <col min="1425" max="1425" width="11.5546875" style="166" bestFit="1" customWidth="1"/>
    <col min="1426" max="1426" width="12.109375" style="166" bestFit="1" customWidth="1"/>
    <col min="1427" max="1427" width="13.5546875" style="166" customWidth="1"/>
    <col min="1428" max="1428" width="14.6640625" style="166" customWidth="1"/>
    <col min="1429" max="1659" width="9" style="166"/>
    <col min="1660" max="1660" width="23.44140625" style="166" customWidth="1"/>
    <col min="1661" max="1661" width="13.109375" style="166" bestFit="1" customWidth="1"/>
    <col min="1662" max="1662" width="13.109375" style="166" customWidth="1"/>
    <col min="1663" max="1663" width="12.5546875" style="166" bestFit="1" customWidth="1"/>
    <col min="1664" max="1664" width="12.5546875" style="166" customWidth="1"/>
    <col min="1665" max="1665" width="12.6640625" style="166" bestFit="1" customWidth="1"/>
    <col min="1666" max="1666" width="13.109375" style="166" bestFit="1" customWidth="1"/>
    <col min="1667" max="1667" width="14.109375" style="166" bestFit="1" customWidth="1"/>
    <col min="1668" max="1668" width="13.109375" style="166" bestFit="1" customWidth="1"/>
    <col min="1669" max="1669" width="11.5546875" style="166" customWidth="1"/>
    <col min="1670" max="1670" width="12.5546875" style="166" bestFit="1" customWidth="1"/>
    <col min="1671" max="1671" width="12.109375" style="166" bestFit="1" customWidth="1"/>
    <col min="1672" max="1672" width="12.5546875" style="166" bestFit="1" customWidth="1"/>
    <col min="1673" max="1673" width="13.33203125" style="166" customWidth="1"/>
    <col min="1674" max="1674" width="13.88671875" style="166" customWidth="1"/>
    <col min="1675" max="1675" width="12.5546875" style="166" bestFit="1" customWidth="1"/>
    <col min="1676" max="1678" width="12.109375" style="166" bestFit="1" customWidth="1"/>
    <col min="1679" max="1679" width="11.5546875" style="166" bestFit="1" customWidth="1"/>
    <col min="1680" max="1680" width="11.6640625" style="166" bestFit="1" customWidth="1"/>
    <col min="1681" max="1681" width="11.5546875" style="166" bestFit="1" customWidth="1"/>
    <col min="1682" max="1682" width="12.109375" style="166" bestFit="1" customWidth="1"/>
    <col min="1683" max="1683" width="13.5546875" style="166" customWidth="1"/>
    <col min="1684" max="1684" width="14.6640625" style="166" customWidth="1"/>
    <col min="1685" max="1915" width="9" style="166"/>
    <col min="1916" max="1916" width="23.44140625" style="166" customWidth="1"/>
    <col min="1917" max="1917" width="13.109375" style="166" bestFit="1" customWidth="1"/>
    <col min="1918" max="1918" width="13.109375" style="166" customWidth="1"/>
    <col min="1919" max="1919" width="12.5546875" style="166" bestFit="1" customWidth="1"/>
    <col min="1920" max="1920" width="12.5546875" style="166" customWidth="1"/>
    <col min="1921" max="1921" width="12.6640625" style="166" bestFit="1" customWidth="1"/>
    <col min="1922" max="1922" width="13.109375" style="166" bestFit="1" customWidth="1"/>
    <col min="1923" max="1923" width="14.109375" style="166" bestFit="1" customWidth="1"/>
    <col min="1924" max="1924" width="13.109375" style="166" bestFit="1" customWidth="1"/>
    <col min="1925" max="1925" width="11.5546875" style="166" customWidth="1"/>
    <col min="1926" max="1926" width="12.5546875" style="166" bestFit="1" customWidth="1"/>
    <col min="1927" max="1927" width="12.109375" style="166" bestFit="1" customWidth="1"/>
    <col min="1928" max="1928" width="12.5546875" style="166" bestFit="1" customWidth="1"/>
    <col min="1929" max="1929" width="13.33203125" style="166" customWidth="1"/>
    <col min="1930" max="1930" width="13.88671875" style="166" customWidth="1"/>
    <col min="1931" max="1931" width="12.5546875" style="166" bestFit="1" customWidth="1"/>
    <col min="1932" max="1934" width="12.109375" style="166" bestFit="1" customWidth="1"/>
    <col min="1935" max="1935" width="11.5546875" style="166" bestFit="1" customWidth="1"/>
    <col min="1936" max="1936" width="11.6640625" style="166" bestFit="1" customWidth="1"/>
    <col min="1937" max="1937" width="11.5546875" style="166" bestFit="1" customWidth="1"/>
    <col min="1938" max="1938" width="12.109375" style="166" bestFit="1" customWidth="1"/>
    <col min="1939" max="1939" width="13.5546875" style="166" customWidth="1"/>
    <col min="1940" max="1940" width="14.6640625" style="166" customWidth="1"/>
    <col min="1941" max="2171" width="9" style="166"/>
    <col min="2172" max="2172" width="23.44140625" style="166" customWidth="1"/>
    <col min="2173" max="2173" width="13.109375" style="166" bestFit="1" customWidth="1"/>
    <col min="2174" max="2174" width="13.109375" style="166" customWidth="1"/>
    <col min="2175" max="2175" width="12.5546875" style="166" bestFit="1" customWidth="1"/>
    <col min="2176" max="2176" width="12.5546875" style="166" customWidth="1"/>
    <col min="2177" max="2177" width="12.6640625" style="166" bestFit="1" customWidth="1"/>
    <col min="2178" max="2178" width="13.109375" style="166" bestFit="1" customWidth="1"/>
    <col min="2179" max="2179" width="14.109375" style="166" bestFit="1" customWidth="1"/>
    <col min="2180" max="2180" width="13.109375" style="166" bestFit="1" customWidth="1"/>
    <col min="2181" max="2181" width="11.5546875" style="166" customWidth="1"/>
    <col min="2182" max="2182" width="12.5546875" style="166" bestFit="1" customWidth="1"/>
    <col min="2183" max="2183" width="12.109375" style="166" bestFit="1" customWidth="1"/>
    <col min="2184" max="2184" width="12.5546875" style="166" bestFit="1" customWidth="1"/>
    <col min="2185" max="2185" width="13.33203125" style="166" customWidth="1"/>
    <col min="2186" max="2186" width="13.88671875" style="166" customWidth="1"/>
    <col min="2187" max="2187" width="12.5546875" style="166" bestFit="1" customWidth="1"/>
    <col min="2188" max="2190" width="12.109375" style="166" bestFit="1" customWidth="1"/>
    <col min="2191" max="2191" width="11.5546875" style="166" bestFit="1" customWidth="1"/>
    <col min="2192" max="2192" width="11.6640625" style="166" bestFit="1" customWidth="1"/>
    <col min="2193" max="2193" width="11.5546875" style="166" bestFit="1" customWidth="1"/>
    <col min="2194" max="2194" width="12.109375" style="166" bestFit="1" customWidth="1"/>
    <col min="2195" max="2195" width="13.5546875" style="166" customWidth="1"/>
    <col min="2196" max="2196" width="14.6640625" style="166" customWidth="1"/>
    <col min="2197" max="2427" width="9" style="166"/>
    <col min="2428" max="2428" width="23.44140625" style="166" customWidth="1"/>
    <col min="2429" max="2429" width="13.109375" style="166" bestFit="1" customWidth="1"/>
    <col min="2430" max="2430" width="13.109375" style="166" customWidth="1"/>
    <col min="2431" max="2431" width="12.5546875" style="166" bestFit="1" customWidth="1"/>
    <col min="2432" max="2432" width="12.5546875" style="166" customWidth="1"/>
    <col min="2433" max="2433" width="12.6640625" style="166" bestFit="1" customWidth="1"/>
    <col min="2434" max="2434" width="13.109375" style="166" bestFit="1" customWidth="1"/>
    <col min="2435" max="2435" width="14.109375" style="166" bestFit="1" customWidth="1"/>
    <col min="2436" max="2436" width="13.109375" style="166" bestFit="1" customWidth="1"/>
    <col min="2437" max="2437" width="11.5546875" style="166" customWidth="1"/>
    <col min="2438" max="2438" width="12.5546875" style="166" bestFit="1" customWidth="1"/>
    <col min="2439" max="2439" width="12.109375" style="166" bestFit="1" customWidth="1"/>
    <col min="2440" max="2440" width="12.5546875" style="166" bestFit="1" customWidth="1"/>
    <col min="2441" max="2441" width="13.33203125" style="166" customWidth="1"/>
    <col min="2442" max="2442" width="13.88671875" style="166" customWidth="1"/>
    <col min="2443" max="2443" width="12.5546875" style="166" bestFit="1" customWidth="1"/>
    <col min="2444" max="2446" width="12.109375" style="166" bestFit="1" customWidth="1"/>
    <col min="2447" max="2447" width="11.5546875" style="166" bestFit="1" customWidth="1"/>
    <col min="2448" max="2448" width="11.6640625" style="166" bestFit="1" customWidth="1"/>
    <col min="2449" max="2449" width="11.5546875" style="166" bestFit="1" customWidth="1"/>
    <col min="2450" max="2450" width="12.109375" style="166" bestFit="1" customWidth="1"/>
    <col min="2451" max="2451" width="13.5546875" style="166" customWidth="1"/>
    <col min="2452" max="2452" width="14.6640625" style="166" customWidth="1"/>
    <col min="2453" max="2683" width="9" style="166"/>
    <col min="2684" max="2684" width="23.44140625" style="166" customWidth="1"/>
    <col min="2685" max="2685" width="13.109375" style="166" bestFit="1" customWidth="1"/>
    <col min="2686" max="2686" width="13.109375" style="166" customWidth="1"/>
    <col min="2687" max="2687" width="12.5546875" style="166" bestFit="1" customWidth="1"/>
    <col min="2688" max="2688" width="12.5546875" style="166" customWidth="1"/>
    <col min="2689" max="2689" width="12.6640625" style="166" bestFit="1" customWidth="1"/>
    <col min="2690" max="2690" width="13.109375" style="166" bestFit="1" customWidth="1"/>
    <col min="2691" max="2691" width="14.109375" style="166" bestFit="1" customWidth="1"/>
    <col min="2692" max="2692" width="13.109375" style="166" bestFit="1" customWidth="1"/>
    <col min="2693" max="2693" width="11.5546875" style="166" customWidth="1"/>
    <col min="2694" max="2694" width="12.5546875" style="166" bestFit="1" customWidth="1"/>
    <col min="2695" max="2695" width="12.109375" style="166" bestFit="1" customWidth="1"/>
    <col min="2696" max="2696" width="12.5546875" style="166" bestFit="1" customWidth="1"/>
    <col min="2697" max="2697" width="13.33203125" style="166" customWidth="1"/>
    <col min="2698" max="2698" width="13.88671875" style="166" customWidth="1"/>
    <col min="2699" max="2699" width="12.5546875" style="166" bestFit="1" customWidth="1"/>
    <col min="2700" max="2702" width="12.109375" style="166" bestFit="1" customWidth="1"/>
    <col min="2703" max="2703" width="11.5546875" style="166" bestFit="1" customWidth="1"/>
    <col min="2704" max="2704" width="11.6640625" style="166" bestFit="1" customWidth="1"/>
    <col min="2705" max="2705" width="11.5546875" style="166" bestFit="1" customWidth="1"/>
    <col min="2706" max="2706" width="12.109375" style="166" bestFit="1" customWidth="1"/>
    <col min="2707" max="2707" width="13.5546875" style="166" customWidth="1"/>
    <col min="2708" max="2708" width="14.6640625" style="166" customWidth="1"/>
    <col min="2709" max="2939" width="9" style="166"/>
    <col min="2940" max="2940" width="23.44140625" style="166" customWidth="1"/>
    <col min="2941" max="2941" width="13.109375" style="166" bestFit="1" customWidth="1"/>
    <col min="2942" max="2942" width="13.109375" style="166" customWidth="1"/>
    <col min="2943" max="2943" width="12.5546875" style="166" bestFit="1" customWidth="1"/>
    <col min="2944" max="2944" width="12.5546875" style="166" customWidth="1"/>
    <col min="2945" max="2945" width="12.6640625" style="166" bestFit="1" customWidth="1"/>
    <col min="2946" max="2946" width="13.109375" style="166" bestFit="1" customWidth="1"/>
    <col min="2947" max="2947" width="14.109375" style="166" bestFit="1" customWidth="1"/>
    <col min="2948" max="2948" width="13.109375" style="166" bestFit="1" customWidth="1"/>
    <col min="2949" max="2949" width="11.5546875" style="166" customWidth="1"/>
    <col min="2950" max="2950" width="12.5546875" style="166" bestFit="1" customWidth="1"/>
    <col min="2951" max="2951" width="12.109375" style="166" bestFit="1" customWidth="1"/>
    <col min="2952" max="2952" width="12.5546875" style="166" bestFit="1" customWidth="1"/>
    <col min="2953" max="2953" width="13.33203125" style="166" customWidth="1"/>
    <col min="2954" max="2954" width="13.88671875" style="166" customWidth="1"/>
    <col min="2955" max="2955" width="12.5546875" style="166" bestFit="1" customWidth="1"/>
    <col min="2956" max="2958" width="12.109375" style="166" bestFit="1" customWidth="1"/>
    <col min="2959" max="2959" width="11.5546875" style="166" bestFit="1" customWidth="1"/>
    <col min="2960" max="2960" width="11.6640625" style="166" bestFit="1" customWidth="1"/>
    <col min="2961" max="2961" width="11.5546875" style="166" bestFit="1" customWidth="1"/>
    <col min="2962" max="2962" width="12.109375" style="166" bestFit="1" customWidth="1"/>
    <col min="2963" max="2963" width="13.5546875" style="166" customWidth="1"/>
    <col min="2964" max="2964" width="14.6640625" style="166" customWidth="1"/>
    <col min="2965" max="3195" width="9" style="166"/>
    <col min="3196" max="3196" width="23.44140625" style="166" customWidth="1"/>
    <col min="3197" max="3197" width="13.109375" style="166" bestFit="1" customWidth="1"/>
    <col min="3198" max="3198" width="13.109375" style="166" customWidth="1"/>
    <col min="3199" max="3199" width="12.5546875" style="166" bestFit="1" customWidth="1"/>
    <col min="3200" max="3200" width="12.5546875" style="166" customWidth="1"/>
    <col min="3201" max="3201" width="12.6640625" style="166" bestFit="1" customWidth="1"/>
    <col min="3202" max="3202" width="13.109375" style="166" bestFit="1" customWidth="1"/>
    <col min="3203" max="3203" width="14.109375" style="166" bestFit="1" customWidth="1"/>
    <col min="3204" max="3204" width="13.109375" style="166" bestFit="1" customWidth="1"/>
    <col min="3205" max="3205" width="11.5546875" style="166" customWidth="1"/>
    <col min="3206" max="3206" width="12.5546875" style="166" bestFit="1" customWidth="1"/>
    <col min="3207" max="3207" width="12.109375" style="166" bestFit="1" customWidth="1"/>
    <col min="3208" max="3208" width="12.5546875" style="166" bestFit="1" customWidth="1"/>
    <col min="3209" max="3209" width="13.33203125" style="166" customWidth="1"/>
    <col min="3210" max="3210" width="13.88671875" style="166" customWidth="1"/>
    <col min="3211" max="3211" width="12.5546875" style="166" bestFit="1" customWidth="1"/>
    <col min="3212" max="3214" width="12.109375" style="166" bestFit="1" customWidth="1"/>
    <col min="3215" max="3215" width="11.5546875" style="166" bestFit="1" customWidth="1"/>
    <col min="3216" max="3216" width="11.6640625" style="166" bestFit="1" customWidth="1"/>
    <col min="3217" max="3217" width="11.5546875" style="166" bestFit="1" customWidth="1"/>
    <col min="3218" max="3218" width="12.109375" style="166" bestFit="1" customWidth="1"/>
    <col min="3219" max="3219" width="13.5546875" style="166" customWidth="1"/>
    <col min="3220" max="3220" width="14.6640625" style="166" customWidth="1"/>
    <col min="3221" max="3451" width="9" style="166"/>
    <col min="3452" max="3452" width="23.44140625" style="166" customWidth="1"/>
    <col min="3453" max="3453" width="13.109375" style="166" bestFit="1" customWidth="1"/>
    <col min="3454" max="3454" width="13.109375" style="166" customWidth="1"/>
    <col min="3455" max="3455" width="12.5546875" style="166" bestFit="1" customWidth="1"/>
    <col min="3456" max="3456" width="12.5546875" style="166" customWidth="1"/>
    <col min="3457" max="3457" width="12.6640625" style="166" bestFit="1" customWidth="1"/>
    <col min="3458" max="3458" width="13.109375" style="166" bestFit="1" customWidth="1"/>
    <col min="3459" max="3459" width="14.109375" style="166" bestFit="1" customWidth="1"/>
    <col min="3460" max="3460" width="13.109375" style="166" bestFit="1" customWidth="1"/>
    <col min="3461" max="3461" width="11.5546875" style="166" customWidth="1"/>
    <col min="3462" max="3462" width="12.5546875" style="166" bestFit="1" customWidth="1"/>
    <col min="3463" max="3463" width="12.109375" style="166" bestFit="1" customWidth="1"/>
    <col min="3464" max="3464" width="12.5546875" style="166" bestFit="1" customWidth="1"/>
    <col min="3465" max="3465" width="13.33203125" style="166" customWidth="1"/>
    <col min="3466" max="3466" width="13.88671875" style="166" customWidth="1"/>
    <col min="3467" max="3467" width="12.5546875" style="166" bestFit="1" customWidth="1"/>
    <col min="3468" max="3470" width="12.109375" style="166" bestFit="1" customWidth="1"/>
    <col min="3471" max="3471" width="11.5546875" style="166" bestFit="1" customWidth="1"/>
    <col min="3472" max="3472" width="11.6640625" style="166" bestFit="1" customWidth="1"/>
    <col min="3473" max="3473" width="11.5546875" style="166" bestFit="1" customWidth="1"/>
    <col min="3474" max="3474" width="12.109375" style="166" bestFit="1" customWidth="1"/>
    <col min="3475" max="3475" width="13.5546875" style="166" customWidth="1"/>
    <col min="3476" max="3476" width="14.6640625" style="166" customWidth="1"/>
    <col min="3477" max="3707" width="9" style="166"/>
    <col min="3708" max="3708" width="23.44140625" style="166" customWidth="1"/>
    <col min="3709" max="3709" width="13.109375" style="166" bestFit="1" customWidth="1"/>
    <col min="3710" max="3710" width="13.109375" style="166" customWidth="1"/>
    <col min="3711" max="3711" width="12.5546875" style="166" bestFit="1" customWidth="1"/>
    <col min="3712" max="3712" width="12.5546875" style="166" customWidth="1"/>
    <col min="3713" max="3713" width="12.6640625" style="166" bestFit="1" customWidth="1"/>
    <col min="3714" max="3714" width="13.109375" style="166" bestFit="1" customWidth="1"/>
    <col min="3715" max="3715" width="14.109375" style="166" bestFit="1" customWidth="1"/>
    <col min="3716" max="3716" width="13.109375" style="166" bestFit="1" customWidth="1"/>
    <col min="3717" max="3717" width="11.5546875" style="166" customWidth="1"/>
    <col min="3718" max="3718" width="12.5546875" style="166" bestFit="1" customWidth="1"/>
    <col min="3719" max="3719" width="12.109375" style="166" bestFit="1" customWidth="1"/>
    <col min="3720" max="3720" width="12.5546875" style="166" bestFit="1" customWidth="1"/>
    <col min="3721" max="3721" width="13.33203125" style="166" customWidth="1"/>
    <col min="3722" max="3722" width="13.88671875" style="166" customWidth="1"/>
    <col min="3723" max="3723" width="12.5546875" style="166" bestFit="1" customWidth="1"/>
    <col min="3724" max="3726" width="12.109375" style="166" bestFit="1" customWidth="1"/>
    <col min="3727" max="3727" width="11.5546875" style="166" bestFit="1" customWidth="1"/>
    <col min="3728" max="3728" width="11.6640625" style="166" bestFit="1" customWidth="1"/>
    <col min="3729" max="3729" width="11.5546875" style="166" bestFit="1" customWidth="1"/>
    <col min="3730" max="3730" width="12.109375" style="166" bestFit="1" customWidth="1"/>
    <col min="3731" max="3731" width="13.5546875" style="166" customWidth="1"/>
    <col min="3732" max="3732" width="14.6640625" style="166" customWidth="1"/>
    <col min="3733" max="3963" width="9" style="166"/>
    <col min="3964" max="3964" width="23.44140625" style="166" customWidth="1"/>
    <col min="3965" max="3965" width="13.109375" style="166" bestFit="1" customWidth="1"/>
    <col min="3966" max="3966" width="13.109375" style="166" customWidth="1"/>
    <col min="3967" max="3967" width="12.5546875" style="166" bestFit="1" customWidth="1"/>
    <col min="3968" max="3968" width="12.5546875" style="166" customWidth="1"/>
    <col min="3969" max="3969" width="12.6640625" style="166" bestFit="1" customWidth="1"/>
    <col min="3970" max="3970" width="13.109375" style="166" bestFit="1" customWidth="1"/>
    <col min="3971" max="3971" width="14.109375" style="166" bestFit="1" customWidth="1"/>
    <col min="3972" max="3972" width="13.109375" style="166" bestFit="1" customWidth="1"/>
    <col min="3973" max="3973" width="11.5546875" style="166" customWidth="1"/>
    <col min="3974" max="3974" width="12.5546875" style="166" bestFit="1" customWidth="1"/>
    <col min="3975" max="3975" width="12.109375" style="166" bestFit="1" customWidth="1"/>
    <col min="3976" max="3976" width="12.5546875" style="166" bestFit="1" customWidth="1"/>
    <col min="3977" max="3977" width="13.33203125" style="166" customWidth="1"/>
    <col min="3978" max="3978" width="13.88671875" style="166" customWidth="1"/>
    <col min="3979" max="3979" width="12.5546875" style="166" bestFit="1" customWidth="1"/>
    <col min="3980" max="3982" width="12.109375" style="166" bestFit="1" customWidth="1"/>
    <col min="3983" max="3983" width="11.5546875" style="166" bestFit="1" customWidth="1"/>
    <col min="3984" max="3984" width="11.6640625" style="166" bestFit="1" customWidth="1"/>
    <col min="3985" max="3985" width="11.5546875" style="166" bestFit="1" customWidth="1"/>
    <col min="3986" max="3986" width="12.109375" style="166" bestFit="1" customWidth="1"/>
    <col min="3987" max="3987" width="13.5546875" style="166" customWidth="1"/>
    <col min="3988" max="3988" width="14.6640625" style="166" customWidth="1"/>
    <col min="3989" max="4219" width="9" style="166"/>
    <col min="4220" max="4220" width="23.44140625" style="166" customWidth="1"/>
    <col min="4221" max="4221" width="13.109375" style="166" bestFit="1" customWidth="1"/>
    <col min="4222" max="4222" width="13.109375" style="166" customWidth="1"/>
    <col min="4223" max="4223" width="12.5546875" style="166" bestFit="1" customWidth="1"/>
    <col min="4224" max="4224" width="12.5546875" style="166" customWidth="1"/>
    <col min="4225" max="4225" width="12.6640625" style="166" bestFit="1" customWidth="1"/>
    <col min="4226" max="4226" width="13.109375" style="166" bestFit="1" customWidth="1"/>
    <col min="4227" max="4227" width="14.109375" style="166" bestFit="1" customWidth="1"/>
    <col min="4228" max="4228" width="13.109375" style="166" bestFit="1" customWidth="1"/>
    <col min="4229" max="4229" width="11.5546875" style="166" customWidth="1"/>
    <col min="4230" max="4230" width="12.5546875" style="166" bestFit="1" customWidth="1"/>
    <col min="4231" max="4231" width="12.109375" style="166" bestFit="1" customWidth="1"/>
    <col min="4232" max="4232" width="12.5546875" style="166" bestFit="1" customWidth="1"/>
    <col min="4233" max="4233" width="13.33203125" style="166" customWidth="1"/>
    <col min="4234" max="4234" width="13.88671875" style="166" customWidth="1"/>
    <col min="4235" max="4235" width="12.5546875" style="166" bestFit="1" customWidth="1"/>
    <col min="4236" max="4238" width="12.109375" style="166" bestFit="1" customWidth="1"/>
    <col min="4239" max="4239" width="11.5546875" style="166" bestFit="1" customWidth="1"/>
    <col min="4240" max="4240" width="11.6640625" style="166" bestFit="1" customWidth="1"/>
    <col min="4241" max="4241" width="11.5546875" style="166" bestFit="1" customWidth="1"/>
    <col min="4242" max="4242" width="12.109375" style="166" bestFit="1" customWidth="1"/>
    <col min="4243" max="4243" width="13.5546875" style="166" customWidth="1"/>
    <col min="4244" max="4244" width="14.6640625" style="166" customWidth="1"/>
    <col min="4245" max="4475" width="9" style="166"/>
    <col min="4476" max="4476" width="23.44140625" style="166" customWidth="1"/>
    <col min="4477" max="4477" width="13.109375" style="166" bestFit="1" customWidth="1"/>
    <col min="4478" max="4478" width="13.109375" style="166" customWidth="1"/>
    <col min="4479" max="4479" width="12.5546875" style="166" bestFit="1" customWidth="1"/>
    <col min="4480" max="4480" width="12.5546875" style="166" customWidth="1"/>
    <col min="4481" max="4481" width="12.6640625" style="166" bestFit="1" customWidth="1"/>
    <col min="4482" max="4482" width="13.109375" style="166" bestFit="1" customWidth="1"/>
    <col min="4483" max="4483" width="14.109375" style="166" bestFit="1" customWidth="1"/>
    <col min="4484" max="4484" width="13.109375" style="166" bestFit="1" customWidth="1"/>
    <col min="4485" max="4485" width="11.5546875" style="166" customWidth="1"/>
    <col min="4486" max="4486" width="12.5546875" style="166" bestFit="1" customWidth="1"/>
    <col min="4487" max="4487" width="12.109375" style="166" bestFit="1" customWidth="1"/>
    <col min="4488" max="4488" width="12.5546875" style="166" bestFit="1" customWidth="1"/>
    <col min="4489" max="4489" width="13.33203125" style="166" customWidth="1"/>
    <col min="4490" max="4490" width="13.88671875" style="166" customWidth="1"/>
    <col min="4491" max="4491" width="12.5546875" style="166" bestFit="1" customWidth="1"/>
    <col min="4492" max="4494" width="12.109375" style="166" bestFit="1" customWidth="1"/>
    <col min="4495" max="4495" width="11.5546875" style="166" bestFit="1" customWidth="1"/>
    <col min="4496" max="4496" width="11.6640625" style="166" bestFit="1" customWidth="1"/>
    <col min="4497" max="4497" width="11.5546875" style="166" bestFit="1" customWidth="1"/>
    <col min="4498" max="4498" width="12.109375" style="166" bestFit="1" customWidth="1"/>
    <col min="4499" max="4499" width="13.5546875" style="166" customWidth="1"/>
    <col min="4500" max="4500" width="14.6640625" style="166" customWidth="1"/>
    <col min="4501" max="4731" width="9" style="166"/>
    <col min="4732" max="4732" width="23.44140625" style="166" customWidth="1"/>
    <col min="4733" max="4733" width="13.109375" style="166" bestFit="1" customWidth="1"/>
    <col min="4734" max="4734" width="13.109375" style="166" customWidth="1"/>
    <col min="4735" max="4735" width="12.5546875" style="166" bestFit="1" customWidth="1"/>
    <col min="4736" max="4736" width="12.5546875" style="166" customWidth="1"/>
    <col min="4737" max="4737" width="12.6640625" style="166" bestFit="1" customWidth="1"/>
    <col min="4738" max="4738" width="13.109375" style="166" bestFit="1" customWidth="1"/>
    <col min="4739" max="4739" width="14.109375" style="166" bestFit="1" customWidth="1"/>
    <col min="4740" max="4740" width="13.109375" style="166" bestFit="1" customWidth="1"/>
    <col min="4741" max="4741" width="11.5546875" style="166" customWidth="1"/>
    <col min="4742" max="4742" width="12.5546875" style="166" bestFit="1" customWidth="1"/>
    <col min="4743" max="4743" width="12.109375" style="166" bestFit="1" customWidth="1"/>
    <col min="4744" max="4744" width="12.5546875" style="166" bestFit="1" customWidth="1"/>
    <col min="4745" max="4745" width="13.33203125" style="166" customWidth="1"/>
    <col min="4746" max="4746" width="13.88671875" style="166" customWidth="1"/>
    <col min="4747" max="4747" width="12.5546875" style="166" bestFit="1" customWidth="1"/>
    <col min="4748" max="4750" width="12.109375" style="166" bestFit="1" customWidth="1"/>
    <col min="4751" max="4751" width="11.5546875" style="166" bestFit="1" customWidth="1"/>
    <col min="4752" max="4752" width="11.6640625" style="166" bestFit="1" customWidth="1"/>
    <col min="4753" max="4753" width="11.5546875" style="166" bestFit="1" customWidth="1"/>
    <col min="4754" max="4754" width="12.109375" style="166" bestFit="1" customWidth="1"/>
    <col min="4755" max="4755" width="13.5546875" style="166" customWidth="1"/>
    <col min="4756" max="4756" width="14.6640625" style="166" customWidth="1"/>
    <col min="4757" max="4987" width="9" style="166"/>
    <col min="4988" max="4988" width="23.44140625" style="166" customWidth="1"/>
    <col min="4989" max="4989" width="13.109375" style="166" bestFit="1" customWidth="1"/>
    <col min="4990" max="4990" width="13.109375" style="166" customWidth="1"/>
    <col min="4991" max="4991" width="12.5546875" style="166" bestFit="1" customWidth="1"/>
    <col min="4992" max="4992" width="12.5546875" style="166" customWidth="1"/>
    <col min="4993" max="4993" width="12.6640625" style="166" bestFit="1" customWidth="1"/>
    <col min="4994" max="4994" width="13.109375" style="166" bestFit="1" customWidth="1"/>
    <col min="4995" max="4995" width="14.109375" style="166" bestFit="1" customWidth="1"/>
    <col min="4996" max="4996" width="13.109375" style="166" bestFit="1" customWidth="1"/>
    <col min="4997" max="4997" width="11.5546875" style="166" customWidth="1"/>
    <col min="4998" max="4998" width="12.5546875" style="166" bestFit="1" customWidth="1"/>
    <col min="4999" max="4999" width="12.109375" style="166" bestFit="1" customWidth="1"/>
    <col min="5000" max="5000" width="12.5546875" style="166" bestFit="1" customWidth="1"/>
    <col min="5001" max="5001" width="13.33203125" style="166" customWidth="1"/>
    <col min="5002" max="5002" width="13.88671875" style="166" customWidth="1"/>
    <col min="5003" max="5003" width="12.5546875" style="166" bestFit="1" customWidth="1"/>
    <col min="5004" max="5006" width="12.109375" style="166" bestFit="1" customWidth="1"/>
    <col min="5007" max="5007" width="11.5546875" style="166" bestFit="1" customWidth="1"/>
    <col min="5008" max="5008" width="11.6640625" style="166" bestFit="1" customWidth="1"/>
    <col min="5009" max="5009" width="11.5546875" style="166" bestFit="1" customWidth="1"/>
    <col min="5010" max="5010" width="12.109375" style="166" bestFit="1" customWidth="1"/>
    <col min="5011" max="5011" width="13.5546875" style="166" customWidth="1"/>
    <col min="5012" max="5012" width="14.6640625" style="166" customWidth="1"/>
    <col min="5013" max="5243" width="9" style="166"/>
    <col min="5244" max="5244" width="23.44140625" style="166" customWidth="1"/>
    <col min="5245" max="5245" width="13.109375" style="166" bestFit="1" customWidth="1"/>
    <col min="5246" max="5246" width="13.109375" style="166" customWidth="1"/>
    <col min="5247" max="5247" width="12.5546875" style="166" bestFit="1" customWidth="1"/>
    <col min="5248" max="5248" width="12.5546875" style="166" customWidth="1"/>
    <col min="5249" max="5249" width="12.6640625" style="166" bestFit="1" customWidth="1"/>
    <col min="5250" max="5250" width="13.109375" style="166" bestFit="1" customWidth="1"/>
    <col min="5251" max="5251" width="14.109375" style="166" bestFit="1" customWidth="1"/>
    <col min="5252" max="5252" width="13.109375" style="166" bestFit="1" customWidth="1"/>
    <col min="5253" max="5253" width="11.5546875" style="166" customWidth="1"/>
    <col min="5254" max="5254" width="12.5546875" style="166" bestFit="1" customWidth="1"/>
    <col min="5255" max="5255" width="12.109375" style="166" bestFit="1" customWidth="1"/>
    <col min="5256" max="5256" width="12.5546875" style="166" bestFit="1" customWidth="1"/>
    <col min="5257" max="5257" width="13.33203125" style="166" customWidth="1"/>
    <col min="5258" max="5258" width="13.88671875" style="166" customWidth="1"/>
    <col min="5259" max="5259" width="12.5546875" style="166" bestFit="1" customWidth="1"/>
    <col min="5260" max="5262" width="12.109375" style="166" bestFit="1" customWidth="1"/>
    <col min="5263" max="5263" width="11.5546875" style="166" bestFit="1" customWidth="1"/>
    <col min="5264" max="5264" width="11.6640625" style="166" bestFit="1" customWidth="1"/>
    <col min="5265" max="5265" width="11.5546875" style="166" bestFit="1" customWidth="1"/>
    <col min="5266" max="5266" width="12.109375" style="166" bestFit="1" customWidth="1"/>
    <col min="5267" max="5267" width="13.5546875" style="166" customWidth="1"/>
    <col min="5268" max="5268" width="14.6640625" style="166" customWidth="1"/>
    <col min="5269" max="5499" width="9" style="166"/>
    <col min="5500" max="5500" width="23.44140625" style="166" customWidth="1"/>
    <col min="5501" max="5501" width="13.109375" style="166" bestFit="1" customWidth="1"/>
    <col min="5502" max="5502" width="13.109375" style="166" customWidth="1"/>
    <col min="5503" max="5503" width="12.5546875" style="166" bestFit="1" customWidth="1"/>
    <col min="5504" max="5504" width="12.5546875" style="166" customWidth="1"/>
    <col min="5505" max="5505" width="12.6640625" style="166" bestFit="1" customWidth="1"/>
    <col min="5506" max="5506" width="13.109375" style="166" bestFit="1" customWidth="1"/>
    <col min="5507" max="5507" width="14.109375" style="166" bestFit="1" customWidth="1"/>
    <col min="5508" max="5508" width="13.109375" style="166" bestFit="1" customWidth="1"/>
    <col min="5509" max="5509" width="11.5546875" style="166" customWidth="1"/>
    <col min="5510" max="5510" width="12.5546875" style="166" bestFit="1" customWidth="1"/>
    <col min="5511" max="5511" width="12.109375" style="166" bestFit="1" customWidth="1"/>
    <col min="5512" max="5512" width="12.5546875" style="166" bestFit="1" customWidth="1"/>
    <col min="5513" max="5513" width="13.33203125" style="166" customWidth="1"/>
    <col min="5514" max="5514" width="13.88671875" style="166" customWidth="1"/>
    <col min="5515" max="5515" width="12.5546875" style="166" bestFit="1" customWidth="1"/>
    <col min="5516" max="5518" width="12.109375" style="166" bestFit="1" customWidth="1"/>
    <col min="5519" max="5519" width="11.5546875" style="166" bestFit="1" customWidth="1"/>
    <col min="5520" max="5520" width="11.6640625" style="166" bestFit="1" customWidth="1"/>
    <col min="5521" max="5521" width="11.5546875" style="166" bestFit="1" customWidth="1"/>
    <col min="5522" max="5522" width="12.109375" style="166" bestFit="1" customWidth="1"/>
    <col min="5523" max="5523" width="13.5546875" style="166" customWidth="1"/>
    <col min="5524" max="5524" width="14.6640625" style="166" customWidth="1"/>
    <col min="5525" max="5755" width="9" style="166"/>
    <col min="5756" max="5756" width="23.44140625" style="166" customWidth="1"/>
    <col min="5757" max="5757" width="13.109375" style="166" bestFit="1" customWidth="1"/>
    <col min="5758" max="5758" width="13.109375" style="166" customWidth="1"/>
    <col min="5759" max="5759" width="12.5546875" style="166" bestFit="1" customWidth="1"/>
    <col min="5760" max="5760" width="12.5546875" style="166" customWidth="1"/>
    <col min="5761" max="5761" width="12.6640625" style="166" bestFit="1" customWidth="1"/>
    <col min="5762" max="5762" width="13.109375" style="166" bestFit="1" customWidth="1"/>
    <col min="5763" max="5763" width="14.109375" style="166" bestFit="1" customWidth="1"/>
    <col min="5764" max="5764" width="13.109375" style="166" bestFit="1" customWidth="1"/>
    <col min="5765" max="5765" width="11.5546875" style="166" customWidth="1"/>
    <col min="5766" max="5766" width="12.5546875" style="166" bestFit="1" customWidth="1"/>
    <col min="5767" max="5767" width="12.109375" style="166" bestFit="1" customWidth="1"/>
    <col min="5768" max="5768" width="12.5546875" style="166" bestFit="1" customWidth="1"/>
    <col min="5769" max="5769" width="13.33203125" style="166" customWidth="1"/>
    <col min="5770" max="5770" width="13.88671875" style="166" customWidth="1"/>
    <col min="5771" max="5771" width="12.5546875" style="166" bestFit="1" customWidth="1"/>
    <col min="5772" max="5774" width="12.109375" style="166" bestFit="1" customWidth="1"/>
    <col min="5775" max="5775" width="11.5546875" style="166" bestFit="1" customWidth="1"/>
    <col min="5776" max="5776" width="11.6640625" style="166" bestFit="1" customWidth="1"/>
    <col min="5777" max="5777" width="11.5546875" style="166" bestFit="1" customWidth="1"/>
    <col min="5778" max="5778" width="12.109375" style="166" bestFit="1" customWidth="1"/>
    <col min="5779" max="5779" width="13.5546875" style="166" customWidth="1"/>
    <col min="5780" max="5780" width="14.6640625" style="166" customWidth="1"/>
    <col min="5781" max="6011" width="9" style="166"/>
    <col min="6012" max="6012" width="23.44140625" style="166" customWidth="1"/>
    <col min="6013" max="6013" width="13.109375" style="166" bestFit="1" customWidth="1"/>
    <col min="6014" max="6014" width="13.109375" style="166" customWidth="1"/>
    <col min="6015" max="6015" width="12.5546875" style="166" bestFit="1" customWidth="1"/>
    <col min="6016" max="6016" width="12.5546875" style="166" customWidth="1"/>
    <col min="6017" max="6017" width="12.6640625" style="166" bestFit="1" customWidth="1"/>
    <col min="6018" max="6018" width="13.109375" style="166" bestFit="1" customWidth="1"/>
    <col min="6019" max="6019" width="14.109375" style="166" bestFit="1" customWidth="1"/>
    <col min="6020" max="6020" width="13.109375" style="166" bestFit="1" customWidth="1"/>
    <col min="6021" max="6021" width="11.5546875" style="166" customWidth="1"/>
    <col min="6022" max="6022" width="12.5546875" style="166" bestFit="1" customWidth="1"/>
    <col min="6023" max="6023" width="12.109375" style="166" bestFit="1" customWidth="1"/>
    <col min="6024" max="6024" width="12.5546875" style="166" bestFit="1" customWidth="1"/>
    <col min="6025" max="6025" width="13.33203125" style="166" customWidth="1"/>
    <col min="6026" max="6026" width="13.88671875" style="166" customWidth="1"/>
    <col min="6027" max="6027" width="12.5546875" style="166" bestFit="1" customWidth="1"/>
    <col min="6028" max="6030" width="12.109375" style="166" bestFit="1" customWidth="1"/>
    <col min="6031" max="6031" width="11.5546875" style="166" bestFit="1" customWidth="1"/>
    <col min="6032" max="6032" width="11.6640625" style="166" bestFit="1" customWidth="1"/>
    <col min="6033" max="6033" width="11.5546875" style="166" bestFit="1" customWidth="1"/>
    <col min="6034" max="6034" width="12.109375" style="166" bestFit="1" customWidth="1"/>
    <col min="6035" max="6035" width="13.5546875" style="166" customWidth="1"/>
    <col min="6036" max="6036" width="14.6640625" style="166" customWidth="1"/>
    <col min="6037" max="6267" width="9" style="166"/>
    <col min="6268" max="6268" width="23.44140625" style="166" customWidth="1"/>
    <col min="6269" max="6269" width="13.109375" style="166" bestFit="1" customWidth="1"/>
    <col min="6270" max="6270" width="13.109375" style="166" customWidth="1"/>
    <col min="6271" max="6271" width="12.5546875" style="166" bestFit="1" customWidth="1"/>
    <col min="6272" max="6272" width="12.5546875" style="166" customWidth="1"/>
    <col min="6273" max="6273" width="12.6640625" style="166" bestFit="1" customWidth="1"/>
    <col min="6274" max="6274" width="13.109375" style="166" bestFit="1" customWidth="1"/>
    <col min="6275" max="6275" width="14.109375" style="166" bestFit="1" customWidth="1"/>
    <col min="6276" max="6276" width="13.109375" style="166" bestFit="1" customWidth="1"/>
    <col min="6277" max="6277" width="11.5546875" style="166" customWidth="1"/>
    <col min="6278" max="6278" width="12.5546875" style="166" bestFit="1" customWidth="1"/>
    <col min="6279" max="6279" width="12.109375" style="166" bestFit="1" customWidth="1"/>
    <col min="6280" max="6280" width="12.5546875" style="166" bestFit="1" customWidth="1"/>
    <col min="6281" max="6281" width="13.33203125" style="166" customWidth="1"/>
    <col min="6282" max="6282" width="13.88671875" style="166" customWidth="1"/>
    <col min="6283" max="6283" width="12.5546875" style="166" bestFit="1" customWidth="1"/>
    <col min="6284" max="6286" width="12.109375" style="166" bestFit="1" customWidth="1"/>
    <col min="6287" max="6287" width="11.5546875" style="166" bestFit="1" customWidth="1"/>
    <col min="6288" max="6288" width="11.6640625" style="166" bestFit="1" customWidth="1"/>
    <col min="6289" max="6289" width="11.5546875" style="166" bestFit="1" customWidth="1"/>
    <col min="6290" max="6290" width="12.109375" style="166" bestFit="1" customWidth="1"/>
    <col min="6291" max="6291" width="13.5546875" style="166" customWidth="1"/>
    <col min="6292" max="6292" width="14.6640625" style="166" customWidth="1"/>
    <col min="6293" max="6523" width="9" style="166"/>
    <col min="6524" max="6524" width="23.44140625" style="166" customWidth="1"/>
    <col min="6525" max="6525" width="13.109375" style="166" bestFit="1" customWidth="1"/>
    <col min="6526" max="6526" width="13.109375" style="166" customWidth="1"/>
    <col min="6527" max="6527" width="12.5546875" style="166" bestFit="1" customWidth="1"/>
    <col min="6528" max="6528" width="12.5546875" style="166" customWidth="1"/>
    <col min="6529" max="6529" width="12.6640625" style="166" bestFit="1" customWidth="1"/>
    <col min="6530" max="6530" width="13.109375" style="166" bestFit="1" customWidth="1"/>
    <col min="6531" max="6531" width="14.109375" style="166" bestFit="1" customWidth="1"/>
    <col min="6532" max="6532" width="13.109375" style="166" bestFit="1" customWidth="1"/>
    <col min="6533" max="6533" width="11.5546875" style="166" customWidth="1"/>
    <col min="6534" max="6534" width="12.5546875" style="166" bestFit="1" customWidth="1"/>
    <col min="6535" max="6535" width="12.109375" style="166" bestFit="1" customWidth="1"/>
    <col min="6536" max="6536" width="12.5546875" style="166" bestFit="1" customWidth="1"/>
    <col min="6537" max="6537" width="13.33203125" style="166" customWidth="1"/>
    <col min="6538" max="6538" width="13.88671875" style="166" customWidth="1"/>
    <col min="6539" max="6539" width="12.5546875" style="166" bestFit="1" customWidth="1"/>
    <col min="6540" max="6542" width="12.109375" style="166" bestFit="1" customWidth="1"/>
    <col min="6543" max="6543" width="11.5546875" style="166" bestFit="1" customWidth="1"/>
    <col min="6544" max="6544" width="11.6640625" style="166" bestFit="1" customWidth="1"/>
    <col min="6545" max="6545" width="11.5546875" style="166" bestFit="1" customWidth="1"/>
    <col min="6546" max="6546" width="12.109375" style="166" bestFit="1" customWidth="1"/>
    <col min="6547" max="6547" width="13.5546875" style="166" customWidth="1"/>
    <col min="6548" max="6548" width="14.6640625" style="166" customWidth="1"/>
    <col min="6549" max="6779" width="9" style="166"/>
    <col min="6780" max="6780" width="23.44140625" style="166" customWidth="1"/>
    <col min="6781" max="6781" width="13.109375" style="166" bestFit="1" customWidth="1"/>
    <col min="6782" max="6782" width="13.109375" style="166" customWidth="1"/>
    <col min="6783" max="6783" width="12.5546875" style="166" bestFit="1" customWidth="1"/>
    <col min="6784" max="6784" width="12.5546875" style="166" customWidth="1"/>
    <col min="6785" max="6785" width="12.6640625" style="166" bestFit="1" customWidth="1"/>
    <col min="6786" max="6786" width="13.109375" style="166" bestFit="1" customWidth="1"/>
    <col min="6787" max="6787" width="14.109375" style="166" bestFit="1" customWidth="1"/>
    <col min="6788" max="6788" width="13.109375" style="166" bestFit="1" customWidth="1"/>
    <col min="6789" max="6789" width="11.5546875" style="166" customWidth="1"/>
    <col min="6790" max="6790" width="12.5546875" style="166" bestFit="1" customWidth="1"/>
    <col min="6791" max="6791" width="12.109375" style="166" bestFit="1" customWidth="1"/>
    <col min="6792" max="6792" width="12.5546875" style="166" bestFit="1" customWidth="1"/>
    <col min="6793" max="6793" width="13.33203125" style="166" customWidth="1"/>
    <col min="6794" max="6794" width="13.88671875" style="166" customWidth="1"/>
    <col min="6795" max="6795" width="12.5546875" style="166" bestFit="1" customWidth="1"/>
    <col min="6796" max="6798" width="12.109375" style="166" bestFit="1" customWidth="1"/>
    <col min="6799" max="6799" width="11.5546875" style="166" bestFit="1" customWidth="1"/>
    <col min="6800" max="6800" width="11.6640625" style="166" bestFit="1" customWidth="1"/>
    <col min="6801" max="6801" width="11.5546875" style="166" bestFit="1" customWidth="1"/>
    <col min="6802" max="6802" width="12.109375" style="166" bestFit="1" customWidth="1"/>
    <col min="6803" max="6803" width="13.5546875" style="166" customWidth="1"/>
    <col min="6804" max="6804" width="14.6640625" style="166" customWidth="1"/>
    <col min="6805" max="7035" width="9" style="166"/>
    <col min="7036" max="7036" width="23.44140625" style="166" customWidth="1"/>
    <col min="7037" max="7037" width="13.109375" style="166" bestFit="1" customWidth="1"/>
    <col min="7038" max="7038" width="13.109375" style="166" customWidth="1"/>
    <col min="7039" max="7039" width="12.5546875" style="166" bestFit="1" customWidth="1"/>
    <col min="7040" max="7040" width="12.5546875" style="166" customWidth="1"/>
    <col min="7041" max="7041" width="12.6640625" style="166" bestFit="1" customWidth="1"/>
    <col min="7042" max="7042" width="13.109375" style="166" bestFit="1" customWidth="1"/>
    <col min="7043" max="7043" width="14.109375" style="166" bestFit="1" customWidth="1"/>
    <col min="7044" max="7044" width="13.109375" style="166" bestFit="1" customWidth="1"/>
    <col min="7045" max="7045" width="11.5546875" style="166" customWidth="1"/>
    <col min="7046" max="7046" width="12.5546875" style="166" bestFit="1" customWidth="1"/>
    <col min="7047" max="7047" width="12.109375" style="166" bestFit="1" customWidth="1"/>
    <col min="7048" max="7048" width="12.5546875" style="166" bestFit="1" customWidth="1"/>
    <col min="7049" max="7049" width="13.33203125" style="166" customWidth="1"/>
    <col min="7050" max="7050" width="13.88671875" style="166" customWidth="1"/>
    <col min="7051" max="7051" width="12.5546875" style="166" bestFit="1" customWidth="1"/>
    <col min="7052" max="7054" width="12.109375" style="166" bestFit="1" customWidth="1"/>
    <col min="7055" max="7055" width="11.5546875" style="166" bestFit="1" customWidth="1"/>
    <col min="7056" max="7056" width="11.6640625" style="166" bestFit="1" customWidth="1"/>
    <col min="7057" max="7057" width="11.5546875" style="166" bestFit="1" customWidth="1"/>
    <col min="7058" max="7058" width="12.109375" style="166" bestFit="1" customWidth="1"/>
    <col min="7059" max="7059" width="13.5546875" style="166" customWidth="1"/>
    <col min="7060" max="7060" width="14.6640625" style="166" customWidth="1"/>
    <col min="7061" max="7291" width="9" style="166"/>
    <col min="7292" max="7292" width="23.44140625" style="166" customWidth="1"/>
    <col min="7293" max="7293" width="13.109375" style="166" bestFit="1" customWidth="1"/>
    <col min="7294" max="7294" width="13.109375" style="166" customWidth="1"/>
    <col min="7295" max="7295" width="12.5546875" style="166" bestFit="1" customWidth="1"/>
    <col min="7296" max="7296" width="12.5546875" style="166" customWidth="1"/>
    <col min="7297" max="7297" width="12.6640625" style="166" bestFit="1" customWidth="1"/>
    <col min="7298" max="7298" width="13.109375" style="166" bestFit="1" customWidth="1"/>
    <col min="7299" max="7299" width="14.109375" style="166" bestFit="1" customWidth="1"/>
    <col min="7300" max="7300" width="13.109375" style="166" bestFit="1" customWidth="1"/>
    <col min="7301" max="7301" width="11.5546875" style="166" customWidth="1"/>
    <col min="7302" max="7302" width="12.5546875" style="166" bestFit="1" customWidth="1"/>
    <col min="7303" max="7303" width="12.109375" style="166" bestFit="1" customWidth="1"/>
    <col min="7304" max="7304" width="12.5546875" style="166" bestFit="1" customWidth="1"/>
    <col min="7305" max="7305" width="13.33203125" style="166" customWidth="1"/>
    <col min="7306" max="7306" width="13.88671875" style="166" customWidth="1"/>
    <col min="7307" max="7307" width="12.5546875" style="166" bestFit="1" customWidth="1"/>
    <col min="7308" max="7310" width="12.109375" style="166" bestFit="1" customWidth="1"/>
    <col min="7311" max="7311" width="11.5546875" style="166" bestFit="1" customWidth="1"/>
    <col min="7312" max="7312" width="11.6640625" style="166" bestFit="1" customWidth="1"/>
    <col min="7313" max="7313" width="11.5546875" style="166" bestFit="1" customWidth="1"/>
    <col min="7314" max="7314" width="12.109375" style="166" bestFit="1" customWidth="1"/>
    <col min="7315" max="7315" width="13.5546875" style="166" customWidth="1"/>
    <col min="7316" max="7316" width="14.6640625" style="166" customWidth="1"/>
    <col min="7317" max="7547" width="9" style="166"/>
    <col min="7548" max="7548" width="23.44140625" style="166" customWidth="1"/>
    <col min="7549" max="7549" width="13.109375" style="166" bestFit="1" customWidth="1"/>
    <col min="7550" max="7550" width="13.109375" style="166" customWidth="1"/>
    <col min="7551" max="7551" width="12.5546875" style="166" bestFit="1" customWidth="1"/>
    <col min="7552" max="7552" width="12.5546875" style="166" customWidth="1"/>
    <col min="7553" max="7553" width="12.6640625" style="166" bestFit="1" customWidth="1"/>
    <col min="7554" max="7554" width="13.109375" style="166" bestFit="1" customWidth="1"/>
    <col min="7555" max="7555" width="14.109375" style="166" bestFit="1" customWidth="1"/>
    <col min="7556" max="7556" width="13.109375" style="166" bestFit="1" customWidth="1"/>
    <col min="7557" max="7557" width="11.5546875" style="166" customWidth="1"/>
    <col min="7558" max="7558" width="12.5546875" style="166" bestFit="1" customWidth="1"/>
    <col min="7559" max="7559" width="12.109375" style="166" bestFit="1" customWidth="1"/>
    <col min="7560" max="7560" width="12.5546875" style="166" bestFit="1" customWidth="1"/>
    <col min="7561" max="7561" width="13.33203125" style="166" customWidth="1"/>
    <col min="7562" max="7562" width="13.88671875" style="166" customWidth="1"/>
    <col min="7563" max="7563" width="12.5546875" style="166" bestFit="1" customWidth="1"/>
    <col min="7564" max="7566" width="12.109375" style="166" bestFit="1" customWidth="1"/>
    <col min="7567" max="7567" width="11.5546875" style="166" bestFit="1" customWidth="1"/>
    <col min="7568" max="7568" width="11.6640625" style="166" bestFit="1" customWidth="1"/>
    <col min="7569" max="7569" width="11.5546875" style="166" bestFit="1" customWidth="1"/>
    <col min="7570" max="7570" width="12.109375" style="166" bestFit="1" customWidth="1"/>
    <col min="7571" max="7571" width="13.5546875" style="166" customWidth="1"/>
    <col min="7572" max="7572" width="14.6640625" style="166" customWidth="1"/>
    <col min="7573" max="7803" width="9" style="166"/>
    <col min="7804" max="7804" width="23.44140625" style="166" customWidth="1"/>
    <col min="7805" max="7805" width="13.109375" style="166" bestFit="1" customWidth="1"/>
    <col min="7806" max="7806" width="13.109375" style="166" customWidth="1"/>
    <col min="7807" max="7807" width="12.5546875" style="166" bestFit="1" customWidth="1"/>
    <col min="7808" max="7808" width="12.5546875" style="166" customWidth="1"/>
    <col min="7809" max="7809" width="12.6640625" style="166" bestFit="1" customWidth="1"/>
    <col min="7810" max="7810" width="13.109375" style="166" bestFit="1" customWidth="1"/>
    <col min="7811" max="7811" width="14.109375" style="166" bestFit="1" customWidth="1"/>
    <col min="7812" max="7812" width="13.109375" style="166" bestFit="1" customWidth="1"/>
    <col min="7813" max="7813" width="11.5546875" style="166" customWidth="1"/>
    <col min="7814" max="7814" width="12.5546875" style="166" bestFit="1" customWidth="1"/>
    <col min="7815" max="7815" width="12.109375" style="166" bestFit="1" customWidth="1"/>
    <col min="7816" max="7816" width="12.5546875" style="166" bestFit="1" customWidth="1"/>
    <col min="7817" max="7817" width="13.33203125" style="166" customWidth="1"/>
    <col min="7818" max="7818" width="13.88671875" style="166" customWidth="1"/>
    <col min="7819" max="7819" width="12.5546875" style="166" bestFit="1" customWidth="1"/>
    <col min="7820" max="7822" width="12.109375" style="166" bestFit="1" customWidth="1"/>
    <col min="7823" max="7823" width="11.5546875" style="166" bestFit="1" customWidth="1"/>
    <col min="7824" max="7824" width="11.6640625" style="166" bestFit="1" customWidth="1"/>
    <col min="7825" max="7825" width="11.5546875" style="166" bestFit="1" customWidth="1"/>
    <col min="7826" max="7826" width="12.109375" style="166" bestFit="1" customWidth="1"/>
    <col min="7827" max="7827" width="13.5546875" style="166" customWidth="1"/>
    <col min="7828" max="7828" width="14.6640625" style="166" customWidth="1"/>
    <col min="7829" max="8059" width="9" style="166"/>
    <col min="8060" max="8060" width="23.44140625" style="166" customWidth="1"/>
    <col min="8061" max="8061" width="13.109375" style="166" bestFit="1" customWidth="1"/>
    <col min="8062" max="8062" width="13.109375" style="166" customWidth="1"/>
    <col min="8063" max="8063" width="12.5546875" style="166" bestFit="1" customWidth="1"/>
    <col min="8064" max="8064" width="12.5546875" style="166" customWidth="1"/>
    <col min="8065" max="8065" width="12.6640625" style="166" bestFit="1" customWidth="1"/>
    <col min="8066" max="8066" width="13.109375" style="166" bestFit="1" customWidth="1"/>
    <col min="8067" max="8067" width="14.109375" style="166" bestFit="1" customWidth="1"/>
    <col min="8068" max="8068" width="13.109375" style="166" bestFit="1" customWidth="1"/>
    <col min="8069" max="8069" width="11.5546875" style="166" customWidth="1"/>
    <col min="8070" max="8070" width="12.5546875" style="166" bestFit="1" customWidth="1"/>
    <col min="8071" max="8071" width="12.109375" style="166" bestFit="1" customWidth="1"/>
    <col min="8072" max="8072" width="12.5546875" style="166" bestFit="1" customWidth="1"/>
    <col min="8073" max="8073" width="13.33203125" style="166" customWidth="1"/>
    <col min="8074" max="8074" width="13.88671875" style="166" customWidth="1"/>
    <col min="8075" max="8075" width="12.5546875" style="166" bestFit="1" customWidth="1"/>
    <col min="8076" max="8078" width="12.109375" style="166" bestFit="1" customWidth="1"/>
    <col min="8079" max="8079" width="11.5546875" style="166" bestFit="1" customWidth="1"/>
    <col min="8080" max="8080" width="11.6640625" style="166" bestFit="1" customWidth="1"/>
    <col min="8081" max="8081" width="11.5546875" style="166" bestFit="1" customWidth="1"/>
    <col min="8082" max="8082" width="12.109375" style="166" bestFit="1" customWidth="1"/>
    <col min="8083" max="8083" width="13.5546875" style="166" customWidth="1"/>
    <col min="8084" max="8084" width="14.6640625" style="166" customWidth="1"/>
    <col min="8085" max="8315" width="9" style="166"/>
    <col min="8316" max="8316" width="23.44140625" style="166" customWidth="1"/>
    <col min="8317" max="8317" width="13.109375" style="166" bestFit="1" customWidth="1"/>
    <col min="8318" max="8318" width="13.109375" style="166" customWidth="1"/>
    <col min="8319" max="8319" width="12.5546875" style="166" bestFit="1" customWidth="1"/>
    <col min="8320" max="8320" width="12.5546875" style="166" customWidth="1"/>
    <col min="8321" max="8321" width="12.6640625" style="166" bestFit="1" customWidth="1"/>
    <col min="8322" max="8322" width="13.109375" style="166" bestFit="1" customWidth="1"/>
    <col min="8323" max="8323" width="14.109375" style="166" bestFit="1" customWidth="1"/>
    <col min="8324" max="8324" width="13.109375" style="166" bestFit="1" customWidth="1"/>
    <col min="8325" max="8325" width="11.5546875" style="166" customWidth="1"/>
    <col min="8326" max="8326" width="12.5546875" style="166" bestFit="1" customWidth="1"/>
    <col min="8327" max="8327" width="12.109375" style="166" bestFit="1" customWidth="1"/>
    <col min="8328" max="8328" width="12.5546875" style="166" bestFit="1" customWidth="1"/>
    <col min="8329" max="8329" width="13.33203125" style="166" customWidth="1"/>
    <col min="8330" max="8330" width="13.88671875" style="166" customWidth="1"/>
    <col min="8331" max="8331" width="12.5546875" style="166" bestFit="1" customWidth="1"/>
    <col min="8332" max="8334" width="12.109375" style="166" bestFit="1" customWidth="1"/>
    <col min="8335" max="8335" width="11.5546875" style="166" bestFit="1" customWidth="1"/>
    <col min="8336" max="8336" width="11.6640625" style="166" bestFit="1" customWidth="1"/>
    <col min="8337" max="8337" width="11.5546875" style="166" bestFit="1" customWidth="1"/>
    <col min="8338" max="8338" width="12.109375" style="166" bestFit="1" customWidth="1"/>
    <col min="8339" max="8339" width="13.5546875" style="166" customWidth="1"/>
    <col min="8340" max="8340" width="14.6640625" style="166" customWidth="1"/>
    <col min="8341" max="8571" width="9" style="166"/>
    <col min="8572" max="8572" width="23.44140625" style="166" customWidth="1"/>
    <col min="8573" max="8573" width="13.109375" style="166" bestFit="1" customWidth="1"/>
    <col min="8574" max="8574" width="13.109375" style="166" customWidth="1"/>
    <col min="8575" max="8575" width="12.5546875" style="166" bestFit="1" customWidth="1"/>
    <col min="8576" max="8576" width="12.5546875" style="166" customWidth="1"/>
    <col min="8577" max="8577" width="12.6640625" style="166" bestFit="1" customWidth="1"/>
    <col min="8578" max="8578" width="13.109375" style="166" bestFit="1" customWidth="1"/>
    <col min="8579" max="8579" width="14.109375" style="166" bestFit="1" customWidth="1"/>
    <col min="8580" max="8580" width="13.109375" style="166" bestFit="1" customWidth="1"/>
    <col min="8581" max="8581" width="11.5546875" style="166" customWidth="1"/>
    <col min="8582" max="8582" width="12.5546875" style="166" bestFit="1" customWidth="1"/>
    <col min="8583" max="8583" width="12.109375" style="166" bestFit="1" customWidth="1"/>
    <col min="8584" max="8584" width="12.5546875" style="166" bestFit="1" customWidth="1"/>
    <col min="8585" max="8585" width="13.33203125" style="166" customWidth="1"/>
    <col min="8586" max="8586" width="13.88671875" style="166" customWidth="1"/>
    <col min="8587" max="8587" width="12.5546875" style="166" bestFit="1" customWidth="1"/>
    <col min="8588" max="8590" width="12.109375" style="166" bestFit="1" customWidth="1"/>
    <col min="8591" max="8591" width="11.5546875" style="166" bestFit="1" customWidth="1"/>
    <col min="8592" max="8592" width="11.6640625" style="166" bestFit="1" customWidth="1"/>
    <col min="8593" max="8593" width="11.5546875" style="166" bestFit="1" customWidth="1"/>
    <col min="8594" max="8594" width="12.109375" style="166" bestFit="1" customWidth="1"/>
    <col min="8595" max="8595" width="13.5546875" style="166" customWidth="1"/>
    <col min="8596" max="8596" width="14.6640625" style="166" customWidth="1"/>
    <col min="8597" max="8827" width="9" style="166"/>
    <col min="8828" max="8828" width="23.44140625" style="166" customWidth="1"/>
    <col min="8829" max="8829" width="13.109375" style="166" bestFit="1" customWidth="1"/>
    <col min="8830" max="8830" width="13.109375" style="166" customWidth="1"/>
    <col min="8831" max="8831" width="12.5546875" style="166" bestFit="1" customWidth="1"/>
    <col min="8832" max="8832" width="12.5546875" style="166" customWidth="1"/>
    <col min="8833" max="8833" width="12.6640625" style="166" bestFit="1" customWidth="1"/>
    <col min="8834" max="8834" width="13.109375" style="166" bestFit="1" customWidth="1"/>
    <col min="8835" max="8835" width="14.109375" style="166" bestFit="1" customWidth="1"/>
    <col min="8836" max="8836" width="13.109375" style="166" bestFit="1" customWidth="1"/>
    <col min="8837" max="8837" width="11.5546875" style="166" customWidth="1"/>
    <col min="8838" max="8838" width="12.5546875" style="166" bestFit="1" customWidth="1"/>
    <col min="8839" max="8839" width="12.109375" style="166" bestFit="1" customWidth="1"/>
    <col min="8840" max="8840" width="12.5546875" style="166" bestFit="1" customWidth="1"/>
    <col min="8841" max="8841" width="13.33203125" style="166" customWidth="1"/>
    <col min="8842" max="8842" width="13.88671875" style="166" customWidth="1"/>
    <col min="8843" max="8843" width="12.5546875" style="166" bestFit="1" customWidth="1"/>
    <col min="8844" max="8846" width="12.109375" style="166" bestFit="1" customWidth="1"/>
    <col min="8847" max="8847" width="11.5546875" style="166" bestFit="1" customWidth="1"/>
    <col min="8848" max="8848" width="11.6640625" style="166" bestFit="1" customWidth="1"/>
    <col min="8849" max="8849" width="11.5546875" style="166" bestFit="1" customWidth="1"/>
    <col min="8850" max="8850" width="12.109375" style="166" bestFit="1" customWidth="1"/>
    <col min="8851" max="8851" width="13.5546875" style="166" customWidth="1"/>
    <col min="8852" max="8852" width="14.6640625" style="166" customWidth="1"/>
    <col min="8853" max="9083" width="9" style="166"/>
    <col min="9084" max="9084" width="23.44140625" style="166" customWidth="1"/>
    <col min="9085" max="9085" width="13.109375" style="166" bestFit="1" customWidth="1"/>
    <col min="9086" max="9086" width="13.109375" style="166" customWidth="1"/>
    <col min="9087" max="9087" width="12.5546875" style="166" bestFit="1" customWidth="1"/>
    <col min="9088" max="9088" width="12.5546875" style="166" customWidth="1"/>
    <col min="9089" max="9089" width="12.6640625" style="166" bestFit="1" customWidth="1"/>
    <col min="9090" max="9090" width="13.109375" style="166" bestFit="1" customWidth="1"/>
    <col min="9091" max="9091" width="14.109375" style="166" bestFit="1" customWidth="1"/>
    <col min="9092" max="9092" width="13.109375" style="166" bestFit="1" customWidth="1"/>
    <col min="9093" max="9093" width="11.5546875" style="166" customWidth="1"/>
    <col min="9094" max="9094" width="12.5546875" style="166" bestFit="1" customWidth="1"/>
    <col min="9095" max="9095" width="12.109375" style="166" bestFit="1" customWidth="1"/>
    <col min="9096" max="9096" width="12.5546875" style="166" bestFit="1" customWidth="1"/>
    <col min="9097" max="9097" width="13.33203125" style="166" customWidth="1"/>
    <col min="9098" max="9098" width="13.88671875" style="166" customWidth="1"/>
    <col min="9099" max="9099" width="12.5546875" style="166" bestFit="1" customWidth="1"/>
    <col min="9100" max="9102" width="12.109375" style="166" bestFit="1" customWidth="1"/>
    <col min="9103" max="9103" width="11.5546875" style="166" bestFit="1" customWidth="1"/>
    <col min="9104" max="9104" width="11.6640625" style="166" bestFit="1" customWidth="1"/>
    <col min="9105" max="9105" width="11.5546875" style="166" bestFit="1" customWidth="1"/>
    <col min="9106" max="9106" width="12.109375" style="166" bestFit="1" customWidth="1"/>
    <col min="9107" max="9107" width="13.5546875" style="166" customWidth="1"/>
    <col min="9108" max="9108" width="14.6640625" style="166" customWidth="1"/>
    <col min="9109" max="9339" width="9" style="166"/>
    <col min="9340" max="9340" width="23.44140625" style="166" customWidth="1"/>
    <col min="9341" max="9341" width="13.109375" style="166" bestFit="1" customWidth="1"/>
    <col min="9342" max="9342" width="13.109375" style="166" customWidth="1"/>
    <col min="9343" max="9343" width="12.5546875" style="166" bestFit="1" customWidth="1"/>
    <col min="9344" max="9344" width="12.5546875" style="166" customWidth="1"/>
    <col min="9345" max="9345" width="12.6640625" style="166" bestFit="1" customWidth="1"/>
    <col min="9346" max="9346" width="13.109375" style="166" bestFit="1" customWidth="1"/>
    <col min="9347" max="9347" width="14.109375" style="166" bestFit="1" customWidth="1"/>
    <col min="9348" max="9348" width="13.109375" style="166" bestFit="1" customWidth="1"/>
    <col min="9349" max="9349" width="11.5546875" style="166" customWidth="1"/>
    <col min="9350" max="9350" width="12.5546875" style="166" bestFit="1" customWidth="1"/>
    <col min="9351" max="9351" width="12.109375" style="166" bestFit="1" customWidth="1"/>
    <col min="9352" max="9352" width="12.5546875" style="166" bestFit="1" customWidth="1"/>
    <col min="9353" max="9353" width="13.33203125" style="166" customWidth="1"/>
    <col min="9354" max="9354" width="13.88671875" style="166" customWidth="1"/>
    <col min="9355" max="9355" width="12.5546875" style="166" bestFit="1" customWidth="1"/>
    <col min="9356" max="9358" width="12.109375" style="166" bestFit="1" customWidth="1"/>
    <col min="9359" max="9359" width="11.5546875" style="166" bestFit="1" customWidth="1"/>
    <col min="9360" max="9360" width="11.6640625" style="166" bestFit="1" customWidth="1"/>
    <col min="9361" max="9361" width="11.5546875" style="166" bestFit="1" customWidth="1"/>
    <col min="9362" max="9362" width="12.109375" style="166" bestFit="1" customWidth="1"/>
    <col min="9363" max="9363" width="13.5546875" style="166" customWidth="1"/>
    <col min="9364" max="9364" width="14.6640625" style="166" customWidth="1"/>
    <col min="9365" max="9595" width="9" style="166"/>
    <col min="9596" max="9596" width="23.44140625" style="166" customWidth="1"/>
    <col min="9597" max="9597" width="13.109375" style="166" bestFit="1" customWidth="1"/>
    <col min="9598" max="9598" width="13.109375" style="166" customWidth="1"/>
    <col min="9599" max="9599" width="12.5546875" style="166" bestFit="1" customWidth="1"/>
    <col min="9600" max="9600" width="12.5546875" style="166" customWidth="1"/>
    <col min="9601" max="9601" width="12.6640625" style="166" bestFit="1" customWidth="1"/>
    <col min="9602" max="9602" width="13.109375" style="166" bestFit="1" customWidth="1"/>
    <col min="9603" max="9603" width="14.109375" style="166" bestFit="1" customWidth="1"/>
    <col min="9604" max="9604" width="13.109375" style="166" bestFit="1" customWidth="1"/>
    <col min="9605" max="9605" width="11.5546875" style="166" customWidth="1"/>
    <col min="9606" max="9606" width="12.5546875" style="166" bestFit="1" customWidth="1"/>
    <col min="9607" max="9607" width="12.109375" style="166" bestFit="1" customWidth="1"/>
    <col min="9608" max="9608" width="12.5546875" style="166" bestFit="1" customWidth="1"/>
    <col min="9609" max="9609" width="13.33203125" style="166" customWidth="1"/>
    <col min="9610" max="9610" width="13.88671875" style="166" customWidth="1"/>
    <col min="9611" max="9611" width="12.5546875" style="166" bestFit="1" customWidth="1"/>
    <col min="9612" max="9614" width="12.109375" style="166" bestFit="1" customWidth="1"/>
    <col min="9615" max="9615" width="11.5546875" style="166" bestFit="1" customWidth="1"/>
    <col min="9616" max="9616" width="11.6640625" style="166" bestFit="1" customWidth="1"/>
    <col min="9617" max="9617" width="11.5546875" style="166" bestFit="1" customWidth="1"/>
    <col min="9618" max="9618" width="12.109375" style="166" bestFit="1" customWidth="1"/>
    <col min="9619" max="9619" width="13.5546875" style="166" customWidth="1"/>
    <col min="9620" max="9620" width="14.6640625" style="166" customWidth="1"/>
    <col min="9621" max="9851" width="9" style="166"/>
    <col min="9852" max="9852" width="23.44140625" style="166" customWidth="1"/>
    <col min="9853" max="9853" width="13.109375" style="166" bestFit="1" customWidth="1"/>
    <col min="9854" max="9854" width="13.109375" style="166" customWidth="1"/>
    <col min="9855" max="9855" width="12.5546875" style="166" bestFit="1" customWidth="1"/>
    <col min="9856" max="9856" width="12.5546875" style="166" customWidth="1"/>
    <col min="9857" max="9857" width="12.6640625" style="166" bestFit="1" customWidth="1"/>
    <col min="9858" max="9858" width="13.109375" style="166" bestFit="1" customWidth="1"/>
    <col min="9859" max="9859" width="14.109375" style="166" bestFit="1" customWidth="1"/>
    <col min="9860" max="9860" width="13.109375" style="166" bestFit="1" customWidth="1"/>
    <col min="9861" max="9861" width="11.5546875" style="166" customWidth="1"/>
    <col min="9862" max="9862" width="12.5546875" style="166" bestFit="1" customWidth="1"/>
    <col min="9863" max="9863" width="12.109375" style="166" bestFit="1" customWidth="1"/>
    <col min="9864" max="9864" width="12.5546875" style="166" bestFit="1" customWidth="1"/>
    <col min="9865" max="9865" width="13.33203125" style="166" customWidth="1"/>
    <col min="9866" max="9866" width="13.88671875" style="166" customWidth="1"/>
    <col min="9867" max="9867" width="12.5546875" style="166" bestFit="1" customWidth="1"/>
    <col min="9868" max="9870" width="12.109375" style="166" bestFit="1" customWidth="1"/>
    <col min="9871" max="9871" width="11.5546875" style="166" bestFit="1" customWidth="1"/>
    <col min="9872" max="9872" width="11.6640625" style="166" bestFit="1" customWidth="1"/>
    <col min="9873" max="9873" width="11.5546875" style="166" bestFit="1" customWidth="1"/>
    <col min="9874" max="9874" width="12.109375" style="166" bestFit="1" customWidth="1"/>
    <col min="9875" max="9875" width="13.5546875" style="166" customWidth="1"/>
    <col min="9876" max="9876" width="14.6640625" style="166" customWidth="1"/>
    <col min="9877" max="10107" width="9" style="166"/>
    <col min="10108" max="10108" width="23.44140625" style="166" customWidth="1"/>
    <col min="10109" max="10109" width="13.109375" style="166" bestFit="1" customWidth="1"/>
    <col min="10110" max="10110" width="13.109375" style="166" customWidth="1"/>
    <col min="10111" max="10111" width="12.5546875" style="166" bestFit="1" customWidth="1"/>
    <col min="10112" max="10112" width="12.5546875" style="166" customWidth="1"/>
    <col min="10113" max="10113" width="12.6640625" style="166" bestFit="1" customWidth="1"/>
    <col min="10114" max="10114" width="13.109375" style="166" bestFit="1" customWidth="1"/>
    <col min="10115" max="10115" width="14.109375" style="166" bestFit="1" customWidth="1"/>
    <col min="10116" max="10116" width="13.109375" style="166" bestFit="1" customWidth="1"/>
    <col min="10117" max="10117" width="11.5546875" style="166" customWidth="1"/>
    <col min="10118" max="10118" width="12.5546875" style="166" bestFit="1" customWidth="1"/>
    <col min="10119" max="10119" width="12.109375" style="166" bestFit="1" customWidth="1"/>
    <col min="10120" max="10120" width="12.5546875" style="166" bestFit="1" customWidth="1"/>
    <col min="10121" max="10121" width="13.33203125" style="166" customWidth="1"/>
    <col min="10122" max="10122" width="13.88671875" style="166" customWidth="1"/>
    <col min="10123" max="10123" width="12.5546875" style="166" bestFit="1" customWidth="1"/>
    <col min="10124" max="10126" width="12.109375" style="166" bestFit="1" customWidth="1"/>
    <col min="10127" max="10127" width="11.5546875" style="166" bestFit="1" customWidth="1"/>
    <col min="10128" max="10128" width="11.6640625" style="166" bestFit="1" customWidth="1"/>
    <col min="10129" max="10129" width="11.5546875" style="166" bestFit="1" customWidth="1"/>
    <col min="10130" max="10130" width="12.109375" style="166" bestFit="1" customWidth="1"/>
    <col min="10131" max="10131" width="13.5546875" style="166" customWidth="1"/>
    <col min="10132" max="10132" width="14.6640625" style="166" customWidth="1"/>
    <col min="10133" max="10363" width="9" style="166"/>
    <col min="10364" max="10364" width="23.44140625" style="166" customWidth="1"/>
    <col min="10365" max="10365" width="13.109375" style="166" bestFit="1" customWidth="1"/>
    <col min="10366" max="10366" width="13.109375" style="166" customWidth="1"/>
    <col min="10367" max="10367" width="12.5546875" style="166" bestFit="1" customWidth="1"/>
    <col min="10368" max="10368" width="12.5546875" style="166" customWidth="1"/>
    <col min="10369" max="10369" width="12.6640625" style="166" bestFit="1" customWidth="1"/>
    <col min="10370" max="10370" width="13.109375" style="166" bestFit="1" customWidth="1"/>
    <col min="10371" max="10371" width="14.109375" style="166" bestFit="1" customWidth="1"/>
    <col min="10372" max="10372" width="13.109375" style="166" bestFit="1" customWidth="1"/>
    <col min="10373" max="10373" width="11.5546875" style="166" customWidth="1"/>
    <col min="10374" max="10374" width="12.5546875" style="166" bestFit="1" customWidth="1"/>
    <col min="10375" max="10375" width="12.109375" style="166" bestFit="1" customWidth="1"/>
    <col min="10376" max="10376" width="12.5546875" style="166" bestFit="1" customWidth="1"/>
    <col min="10377" max="10377" width="13.33203125" style="166" customWidth="1"/>
    <col min="10378" max="10378" width="13.88671875" style="166" customWidth="1"/>
    <col min="10379" max="10379" width="12.5546875" style="166" bestFit="1" customWidth="1"/>
    <col min="10380" max="10382" width="12.109375" style="166" bestFit="1" customWidth="1"/>
    <col min="10383" max="10383" width="11.5546875" style="166" bestFit="1" customWidth="1"/>
    <col min="10384" max="10384" width="11.6640625" style="166" bestFit="1" customWidth="1"/>
    <col min="10385" max="10385" width="11.5546875" style="166" bestFit="1" customWidth="1"/>
    <col min="10386" max="10386" width="12.109375" style="166" bestFit="1" customWidth="1"/>
    <col min="10387" max="10387" width="13.5546875" style="166" customWidth="1"/>
    <col min="10388" max="10388" width="14.6640625" style="166" customWidth="1"/>
    <col min="10389" max="10619" width="9" style="166"/>
    <col min="10620" max="10620" width="23.44140625" style="166" customWidth="1"/>
    <col min="10621" max="10621" width="13.109375" style="166" bestFit="1" customWidth="1"/>
    <col min="10622" max="10622" width="13.109375" style="166" customWidth="1"/>
    <col min="10623" max="10623" width="12.5546875" style="166" bestFit="1" customWidth="1"/>
    <col min="10624" max="10624" width="12.5546875" style="166" customWidth="1"/>
    <col min="10625" max="10625" width="12.6640625" style="166" bestFit="1" customWidth="1"/>
    <col min="10626" max="10626" width="13.109375" style="166" bestFit="1" customWidth="1"/>
    <col min="10627" max="10627" width="14.109375" style="166" bestFit="1" customWidth="1"/>
    <col min="10628" max="10628" width="13.109375" style="166" bestFit="1" customWidth="1"/>
    <col min="10629" max="10629" width="11.5546875" style="166" customWidth="1"/>
    <col min="10630" max="10630" width="12.5546875" style="166" bestFit="1" customWidth="1"/>
    <col min="10631" max="10631" width="12.109375" style="166" bestFit="1" customWidth="1"/>
    <col min="10632" max="10632" width="12.5546875" style="166" bestFit="1" customWidth="1"/>
    <col min="10633" max="10633" width="13.33203125" style="166" customWidth="1"/>
    <col min="10634" max="10634" width="13.88671875" style="166" customWidth="1"/>
    <col min="10635" max="10635" width="12.5546875" style="166" bestFit="1" customWidth="1"/>
    <col min="10636" max="10638" width="12.109375" style="166" bestFit="1" customWidth="1"/>
    <col min="10639" max="10639" width="11.5546875" style="166" bestFit="1" customWidth="1"/>
    <col min="10640" max="10640" width="11.6640625" style="166" bestFit="1" customWidth="1"/>
    <col min="10641" max="10641" width="11.5546875" style="166" bestFit="1" customWidth="1"/>
    <col min="10642" max="10642" width="12.109375" style="166" bestFit="1" customWidth="1"/>
    <col min="10643" max="10643" width="13.5546875" style="166" customWidth="1"/>
    <col min="10644" max="10644" width="14.6640625" style="166" customWidth="1"/>
    <col min="10645" max="10875" width="9" style="166"/>
    <col min="10876" max="10876" width="23.44140625" style="166" customWidth="1"/>
    <col min="10877" max="10877" width="13.109375" style="166" bestFit="1" customWidth="1"/>
    <col min="10878" max="10878" width="13.109375" style="166" customWidth="1"/>
    <col min="10879" max="10879" width="12.5546875" style="166" bestFit="1" customWidth="1"/>
    <col min="10880" max="10880" width="12.5546875" style="166" customWidth="1"/>
    <col min="10881" max="10881" width="12.6640625" style="166" bestFit="1" customWidth="1"/>
    <col min="10882" max="10882" width="13.109375" style="166" bestFit="1" customWidth="1"/>
    <col min="10883" max="10883" width="14.109375" style="166" bestFit="1" customWidth="1"/>
    <col min="10884" max="10884" width="13.109375" style="166" bestFit="1" customWidth="1"/>
    <col min="10885" max="10885" width="11.5546875" style="166" customWidth="1"/>
    <col min="10886" max="10886" width="12.5546875" style="166" bestFit="1" customWidth="1"/>
    <col min="10887" max="10887" width="12.109375" style="166" bestFit="1" customWidth="1"/>
    <col min="10888" max="10888" width="12.5546875" style="166" bestFit="1" customWidth="1"/>
    <col min="10889" max="10889" width="13.33203125" style="166" customWidth="1"/>
    <col min="10890" max="10890" width="13.88671875" style="166" customWidth="1"/>
    <col min="10891" max="10891" width="12.5546875" style="166" bestFit="1" customWidth="1"/>
    <col min="10892" max="10894" width="12.109375" style="166" bestFit="1" customWidth="1"/>
    <col min="10895" max="10895" width="11.5546875" style="166" bestFit="1" customWidth="1"/>
    <col min="10896" max="10896" width="11.6640625" style="166" bestFit="1" customWidth="1"/>
    <col min="10897" max="10897" width="11.5546875" style="166" bestFit="1" customWidth="1"/>
    <col min="10898" max="10898" width="12.109375" style="166" bestFit="1" customWidth="1"/>
    <col min="10899" max="10899" width="13.5546875" style="166" customWidth="1"/>
    <col min="10900" max="10900" width="14.6640625" style="166" customWidth="1"/>
    <col min="10901" max="11131" width="9" style="166"/>
    <col min="11132" max="11132" width="23.44140625" style="166" customWidth="1"/>
    <col min="11133" max="11133" width="13.109375" style="166" bestFit="1" customWidth="1"/>
    <col min="11134" max="11134" width="13.109375" style="166" customWidth="1"/>
    <col min="11135" max="11135" width="12.5546875" style="166" bestFit="1" customWidth="1"/>
    <col min="11136" max="11136" width="12.5546875" style="166" customWidth="1"/>
    <col min="11137" max="11137" width="12.6640625" style="166" bestFit="1" customWidth="1"/>
    <col min="11138" max="11138" width="13.109375" style="166" bestFit="1" customWidth="1"/>
    <col min="11139" max="11139" width="14.109375" style="166" bestFit="1" customWidth="1"/>
    <col min="11140" max="11140" width="13.109375" style="166" bestFit="1" customWidth="1"/>
    <col min="11141" max="11141" width="11.5546875" style="166" customWidth="1"/>
    <col min="11142" max="11142" width="12.5546875" style="166" bestFit="1" customWidth="1"/>
    <col min="11143" max="11143" width="12.109375" style="166" bestFit="1" customWidth="1"/>
    <col min="11144" max="11144" width="12.5546875" style="166" bestFit="1" customWidth="1"/>
    <col min="11145" max="11145" width="13.33203125" style="166" customWidth="1"/>
    <col min="11146" max="11146" width="13.88671875" style="166" customWidth="1"/>
    <col min="11147" max="11147" width="12.5546875" style="166" bestFit="1" customWidth="1"/>
    <col min="11148" max="11150" width="12.109375" style="166" bestFit="1" customWidth="1"/>
    <col min="11151" max="11151" width="11.5546875" style="166" bestFit="1" customWidth="1"/>
    <col min="11152" max="11152" width="11.6640625" style="166" bestFit="1" customWidth="1"/>
    <col min="11153" max="11153" width="11.5546875" style="166" bestFit="1" customWidth="1"/>
    <col min="11154" max="11154" width="12.109375" style="166" bestFit="1" customWidth="1"/>
    <col min="11155" max="11155" width="13.5546875" style="166" customWidth="1"/>
    <col min="11156" max="11156" width="14.6640625" style="166" customWidth="1"/>
    <col min="11157" max="11387" width="9" style="166"/>
    <col min="11388" max="11388" width="23.44140625" style="166" customWidth="1"/>
    <col min="11389" max="11389" width="13.109375" style="166" bestFit="1" customWidth="1"/>
    <col min="11390" max="11390" width="13.109375" style="166" customWidth="1"/>
    <col min="11391" max="11391" width="12.5546875" style="166" bestFit="1" customWidth="1"/>
    <col min="11392" max="11392" width="12.5546875" style="166" customWidth="1"/>
    <col min="11393" max="11393" width="12.6640625" style="166" bestFit="1" customWidth="1"/>
    <col min="11394" max="11394" width="13.109375" style="166" bestFit="1" customWidth="1"/>
    <col min="11395" max="11395" width="14.109375" style="166" bestFit="1" customWidth="1"/>
    <col min="11396" max="11396" width="13.109375" style="166" bestFit="1" customWidth="1"/>
    <col min="11397" max="11397" width="11.5546875" style="166" customWidth="1"/>
    <col min="11398" max="11398" width="12.5546875" style="166" bestFit="1" customWidth="1"/>
    <col min="11399" max="11399" width="12.109375" style="166" bestFit="1" customWidth="1"/>
    <col min="11400" max="11400" width="12.5546875" style="166" bestFit="1" customWidth="1"/>
    <col min="11401" max="11401" width="13.33203125" style="166" customWidth="1"/>
    <col min="11402" max="11402" width="13.88671875" style="166" customWidth="1"/>
    <col min="11403" max="11403" width="12.5546875" style="166" bestFit="1" customWidth="1"/>
    <col min="11404" max="11406" width="12.109375" style="166" bestFit="1" customWidth="1"/>
    <col min="11407" max="11407" width="11.5546875" style="166" bestFit="1" customWidth="1"/>
    <col min="11408" max="11408" width="11.6640625" style="166" bestFit="1" customWidth="1"/>
    <col min="11409" max="11409" width="11.5546875" style="166" bestFit="1" customWidth="1"/>
    <col min="11410" max="11410" width="12.109375" style="166" bestFit="1" customWidth="1"/>
    <col min="11411" max="11411" width="13.5546875" style="166" customWidth="1"/>
    <col min="11412" max="11412" width="14.6640625" style="166" customWidth="1"/>
    <col min="11413" max="11643" width="9" style="166"/>
    <col min="11644" max="11644" width="23.44140625" style="166" customWidth="1"/>
    <col min="11645" max="11645" width="13.109375" style="166" bestFit="1" customWidth="1"/>
    <col min="11646" max="11646" width="13.109375" style="166" customWidth="1"/>
    <col min="11647" max="11647" width="12.5546875" style="166" bestFit="1" customWidth="1"/>
    <col min="11648" max="11648" width="12.5546875" style="166" customWidth="1"/>
    <col min="11649" max="11649" width="12.6640625" style="166" bestFit="1" customWidth="1"/>
    <col min="11650" max="11650" width="13.109375" style="166" bestFit="1" customWidth="1"/>
    <col min="11651" max="11651" width="14.109375" style="166" bestFit="1" customWidth="1"/>
    <col min="11652" max="11652" width="13.109375" style="166" bestFit="1" customWidth="1"/>
    <col min="11653" max="11653" width="11.5546875" style="166" customWidth="1"/>
    <col min="11654" max="11654" width="12.5546875" style="166" bestFit="1" customWidth="1"/>
    <col min="11655" max="11655" width="12.109375" style="166" bestFit="1" customWidth="1"/>
    <col min="11656" max="11656" width="12.5546875" style="166" bestFit="1" customWidth="1"/>
    <col min="11657" max="11657" width="13.33203125" style="166" customWidth="1"/>
    <col min="11658" max="11658" width="13.88671875" style="166" customWidth="1"/>
    <col min="11659" max="11659" width="12.5546875" style="166" bestFit="1" customWidth="1"/>
    <col min="11660" max="11662" width="12.109375" style="166" bestFit="1" customWidth="1"/>
    <col min="11663" max="11663" width="11.5546875" style="166" bestFit="1" customWidth="1"/>
    <col min="11664" max="11664" width="11.6640625" style="166" bestFit="1" customWidth="1"/>
    <col min="11665" max="11665" width="11.5546875" style="166" bestFit="1" customWidth="1"/>
    <col min="11666" max="11666" width="12.109375" style="166" bestFit="1" customWidth="1"/>
    <col min="11667" max="11667" width="13.5546875" style="166" customWidth="1"/>
    <col min="11668" max="11668" width="14.6640625" style="166" customWidth="1"/>
    <col min="11669" max="11899" width="9" style="166"/>
    <col min="11900" max="11900" width="23.44140625" style="166" customWidth="1"/>
    <col min="11901" max="11901" width="13.109375" style="166" bestFit="1" customWidth="1"/>
    <col min="11902" max="11902" width="13.109375" style="166" customWidth="1"/>
    <col min="11903" max="11903" width="12.5546875" style="166" bestFit="1" customWidth="1"/>
    <col min="11904" max="11904" width="12.5546875" style="166" customWidth="1"/>
    <col min="11905" max="11905" width="12.6640625" style="166" bestFit="1" customWidth="1"/>
    <col min="11906" max="11906" width="13.109375" style="166" bestFit="1" customWidth="1"/>
    <col min="11907" max="11907" width="14.109375" style="166" bestFit="1" customWidth="1"/>
    <col min="11908" max="11908" width="13.109375" style="166" bestFit="1" customWidth="1"/>
    <col min="11909" max="11909" width="11.5546875" style="166" customWidth="1"/>
    <col min="11910" max="11910" width="12.5546875" style="166" bestFit="1" customWidth="1"/>
    <col min="11911" max="11911" width="12.109375" style="166" bestFit="1" customWidth="1"/>
    <col min="11912" max="11912" width="12.5546875" style="166" bestFit="1" customWidth="1"/>
    <col min="11913" max="11913" width="13.33203125" style="166" customWidth="1"/>
    <col min="11914" max="11914" width="13.88671875" style="166" customWidth="1"/>
    <col min="11915" max="11915" width="12.5546875" style="166" bestFit="1" customWidth="1"/>
    <col min="11916" max="11918" width="12.109375" style="166" bestFit="1" customWidth="1"/>
    <col min="11919" max="11919" width="11.5546875" style="166" bestFit="1" customWidth="1"/>
    <col min="11920" max="11920" width="11.6640625" style="166" bestFit="1" customWidth="1"/>
    <col min="11921" max="11921" width="11.5546875" style="166" bestFit="1" customWidth="1"/>
    <col min="11922" max="11922" width="12.109375" style="166" bestFit="1" customWidth="1"/>
    <col min="11923" max="11923" width="13.5546875" style="166" customWidth="1"/>
    <col min="11924" max="11924" width="14.6640625" style="166" customWidth="1"/>
    <col min="11925" max="12155" width="9" style="166"/>
    <col min="12156" max="12156" width="23.44140625" style="166" customWidth="1"/>
    <col min="12157" max="12157" width="13.109375" style="166" bestFit="1" customWidth="1"/>
    <col min="12158" max="12158" width="13.109375" style="166" customWidth="1"/>
    <col min="12159" max="12159" width="12.5546875" style="166" bestFit="1" customWidth="1"/>
    <col min="12160" max="12160" width="12.5546875" style="166" customWidth="1"/>
    <col min="12161" max="12161" width="12.6640625" style="166" bestFit="1" customWidth="1"/>
    <col min="12162" max="12162" width="13.109375" style="166" bestFit="1" customWidth="1"/>
    <col min="12163" max="12163" width="14.109375" style="166" bestFit="1" customWidth="1"/>
    <col min="12164" max="12164" width="13.109375" style="166" bestFit="1" customWidth="1"/>
    <col min="12165" max="12165" width="11.5546875" style="166" customWidth="1"/>
    <col min="12166" max="12166" width="12.5546875" style="166" bestFit="1" customWidth="1"/>
    <col min="12167" max="12167" width="12.109375" style="166" bestFit="1" customWidth="1"/>
    <col min="12168" max="12168" width="12.5546875" style="166" bestFit="1" customWidth="1"/>
    <col min="12169" max="12169" width="13.33203125" style="166" customWidth="1"/>
    <col min="12170" max="12170" width="13.88671875" style="166" customWidth="1"/>
    <col min="12171" max="12171" width="12.5546875" style="166" bestFit="1" customWidth="1"/>
    <col min="12172" max="12174" width="12.109375" style="166" bestFit="1" customWidth="1"/>
    <col min="12175" max="12175" width="11.5546875" style="166" bestFit="1" customWidth="1"/>
    <col min="12176" max="12176" width="11.6640625" style="166" bestFit="1" customWidth="1"/>
    <col min="12177" max="12177" width="11.5546875" style="166" bestFit="1" customWidth="1"/>
    <col min="12178" max="12178" width="12.109375" style="166" bestFit="1" customWidth="1"/>
    <col min="12179" max="12179" width="13.5546875" style="166" customWidth="1"/>
    <col min="12180" max="12180" width="14.6640625" style="166" customWidth="1"/>
    <col min="12181" max="12411" width="9" style="166"/>
    <col min="12412" max="12412" width="23.44140625" style="166" customWidth="1"/>
    <col min="12413" max="12413" width="13.109375" style="166" bestFit="1" customWidth="1"/>
    <col min="12414" max="12414" width="13.109375" style="166" customWidth="1"/>
    <col min="12415" max="12415" width="12.5546875" style="166" bestFit="1" customWidth="1"/>
    <col min="12416" max="12416" width="12.5546875" style="166" customWidth="1"/>
    <col min="12417" max="12417" width="12.6640625" style="166" bestFit="1" customWidth="1"/>
    <col min="12418" max="12418" width="13.109375" style="166" bestFit="1" customWidth="1"/>
    <col min="12419" max="12419" width="14.109375" style="166" bestFit="1" customWidth="1"/>
    <col min="12420" max="12420" width="13.109375" style="166" bestFit="1" customWidth="1"/>
    <col min="12421" max="12421" width="11.5546875" style="166" customWidth="1"/>
    <col min="12422" max="12422" width="12.5546875" style="166" bestFit="1" customWidth="1"/>
    <col min="12423" max="12423" width="12.109375" style="166" bestFit="1" customWidth="1"/>
    <col min="12424" max="12424" width="12.5546875" style="166" bestFit="1" customWidth="1"/>
    <col min="12425" max="12425" width="13.33203125" style="166" customWidth="1"/>
    <col min="12426" max="12426" width="13.88671875" style="166" customWidth="1"/>
    <col min="12427" max="12427" width="12.5546875" style="166" bestFit="1" customWidth="1"/>
    <col min="12428" max="12430" width="12.109375" style="166" bestFit="1" customWidth="1"/>
    <col min="12431" max="12431" width="11.5546875" style="166" bestFit="1" customWidth="1"/>
    <col min="12432" max="12432" width="11.6640625" style="166" bestFit="1" customWidth="1"/>
    <col min="12433" max="12433" width="11.5546875" style="166" bestFit="1" customWidth="1"/>
    <col min="12434" max="12434" width="12.109375" style="166" bestFit="1" customWidth="1"/>
    <col min="12435" max="12435" width="13.5546875" style="166" customWidth="1"/>
    <col min="12436" max="12436" width="14.6640625" style="166" customWidth="1"/>
    <col min="12437" max="12667" width="9" style="166"/>
    <col min="12668" max="12668" width="23.44140625" style="166" customWidth="1"/>
    <col min="12669" max="12669" width="13.109375" style="166" bestFit="1" customWidth="1"/>
    <col min="12670" max="12670" width="13.109375" style="166" customWidth="1"/>
    <col min="12671" max="12671" width="12.5546875" style="166" bestFit="1" customWidth="1"/>
    <col min="12672" max="12672" width="12.5546875" style="166" customWidth="1"/>
    <col min="12673" max="12673" width="12.6640625" style="166" bestFit="1" customWidth="1"/>
    <col min="12674" max="12674" width="13.109375" style="166" bestFit="1" customWidth="1"/>
    <col min="12675" max="12675" width="14.109375" style="166" bestFit="1" customWidth="1"/>
    <col min="12676" max="12676" width="13.109375" style="166" bestFit="1" customWidth="1"/>
    <col min="12677" max="12677" width="11.5546875" style="166" customWidth="1"/>
    <col min="12678" max="12678" width="12.5546875" style="166" bestFit="1" customWidth="1"/>
    <col min="12679" max="12679" width="12.109375" style="166" bestFit="1" customWidth="1"/>
    <col min="12680" max="12680" width="12.5546875" style="166" bestFit="1" customWidth="1"/>
    <col min="12681" max="12681" width="13.33203125" style="166" customWidth="1"/>
    <col min="12682" max="12682" width="13.88671875" style="166" customWidth="1"/>
    <col min="12683" max="12683" width="12.5546875" style="166" bestFit="1" customWidth="1"/>
    <col min="12684" max="12686" width="12.109375" style="166" bestFit="1" customWidth="1"/>
    <col min="12687" max="12687" width="11.5546875" style="166" bestFit="1" customWidth="1"/>
    <col min="12688" max="12688" width="11.6640625" style="166" bestFit="1" customWidth="1"/>
    <col min="12689" max="12689" width="11.5546875" style="166" bestFit="1" customWidth="1"/>
    <col min="12690" max="12690" width="12.109375" style="166" bestFit="1" customWidth="1"/>
    <col min="12691" max="12691" width="13.5546875" style="166" customWidth="1"/>
    <col min="12692" max="12692" width="14.6640625" style="166" customWidth="1"/>
    <col min="12693" max="12923" width="9" style="166"/>
    <col min="12924" max="12924" width="23.44140625" style="166" customWidth="1"/>
    <col min="12925" max="12925" width="13.109375" style="166" bestFit="1" customWidth="1"/>
    <col min="12926" max="12926" width="13.109375" style="166" customWidth="1"/>
    <col min="12927" max="12927" width="12.5546875" style="166" bestFit="1" customWidth="1"/>
    <col min="12928" max="12928" width="12.5546875" style="166" customWidth="1"/>
    <col min="12929" max="12929" width="12.6640625" style="166" bestFit="1" customWidth="1"/>
    <col min="12930" max="12930" width="13.109375" style="166" bestFit="1" customWidth="1"/>
    <col min="12931" max="12931" width="14.109375" style="166" bestFit="1" customWidth="1"/>
    <col min="12932" max="12932" width="13.109375" style="166" bestFit="1" customWidth="1"/>
    <col min="12933" max="12933" width="11.5546875" style="166" customWidth="1"/>
    <col min="12934" max="12934" width="12.5546875" style="166" bestFit="1" customWidth="1"/>
    <col min="12935" max="12935" width="12.109375" style="166" bestFit="1" customWidth="1"/>
    <col min="12936" max="12936" width="12.5546875" style="166" bestFit="1" customWidth="1"/>
    <col min="12937" max="12937" width="13.33203125" style="166" customWidth="1"/>
    <col min="12938" max="12938" width="13.88671875" style="166" customWidth="1"/>
    <col min="12939" max="12939" width="12.5546875" style="166" bestFit="1" customWidth="1"/>
    <col min="12940" max="12942" width="12.109375" style="166" bestFit="1" customWidth="1"/>
    <col min="12943" max="12943" width="11.5546875" style="166" bestFit="1" customWidth="1"/>
    <col min="12944" max="12944" width="11.6640625" style="166" bestFit="1" customWidth="1"/>
    <col min="12945" max="12945" width="11.5546875" style="166" bestFit="1" customWidth="1"/>
    <col min="12946" max="12946" width="12.109375" style="166" bestFit="1" customWidth="1"/>
    <col min="12947" max="12947" width="13.5546875" style="166" customWidth="1"/>
    <col min="12948" max="12948" width="14.6640625" style="166" customWidth="1"/>
    <col min="12949" max="13179" width="9" style="166"/>
    <col min="13180" max="13180" width="23.44140625" style="166" customWidth="1"/>
    <col min="13181" max="13181" width="13.109375" style="166" bestFit="1" customWidth="1"/>
    <col min="13182" max="13182" width="13.109375" style="166" customWidth="1"/>
    <col min="13183" max="13183" width="12.5546875" style="166" bestFit="1" customWidth="1"/>
    <col min="13184" max="13184" width="12.5546875" style="166" customWidth="1"/>
    <col min="13185" max="13185" width="12.6640625" style="166" bestFit="1" customWidth="1"/>
    <col min="13186" max="13186" width="13.109375" style="166" bestFit="1" customWidth="1"/>
    <col min="13187" max="13187" width="14.109375" style="166" bestFit="1" customWidth="1"/>
    <col min="13188" max="13188" width="13.109375" style="166" bestFit="1" customWidth="1"/>
    <col min="13189" max="13189" width="11.5546875" style="166" customWidth="1"/>
    <col min="13190" max="13190" width="12.5546875" style="166" bestFit="1" customWidth="1"/>
    <col min="13191" max="13191" width="12.109375" style="166" bestFit="1" customWidth="1"/>
    <col min="13192" max="13192" width="12.5546875" style="166" bestFit="1" customWidth="1"/>
    <col min="13193" max="13193" width="13.33203125" style="166" customWidth="1"/>
    <col min="13194" max="13194" width="13.88671875" style="166" customWidth="1"/>
    <col min="13195" max="13195" width="12.5546875" style="166" bestFit="1" customWidth="1"/>
    <col min="13196" max="13198" width="12.109375" style="166" bestFit="1" customWidth="1"/>
    <col min="13199" max="13199" width="11.5546875" style="166" bestFit="1" customWidth="1"/>
    <col min="13200" max="13200" width="11.6640625" style="166" bestFit="1" customWidth="1"/>
    <col min="13201" max="13201" width="11.5546875" style="166" bestFit="1" customWidth="1"/>
    <col min="13202" max="13202" width="12.109375" style="166" bestFit="1" customWidth="1"/>
    <col min="13203" max="13203" width="13.5546875" style="166" customWidth="1"/>
    <col min="13204" max="13204" width="14.6640625" style="166" customWidth="1"/>
    <col min="13205" max="13435" width="9" style="166"/>
    <col min="13436" max="13436" width="23.44140625" style="166" customWidth="1"/>
    <col min="13437" max="13437" width="13.109375" style="166" bestFit="1" customWidth="1"/>
    <col min="13438" max="13438" width="13.109375" style="166" customWidth="1"/>
    <col min="13439" max="13439" width="12.5546875" style="166" bestFit="1" customWidth="1"/>
    <col min="13440" max="13440" width="12.5546875" style="166" customWidth="1"/>
    <col min="13441" max="13441" width="12.6640625" style="166" bestFit="1" customWidth="1"/>
    <col min="13442" max="13442" width="13.109375" style="166" bestFit="1" customWidth="1"/>
    <col min="13443" max="13443" width="14.109375" style="166" bestFit="1" customWidth="1"/>
    <col min="13444" max="13444" width="13.109375" style="166" bestFit="1" customWidth="1"/>
    <col min="13445" max="13445" width="11.5546875" style="166" customWidth="1"/>
    <col min="13446" max="13446" width="12.5546875" style="166" bestFit="1" customWidth="1"/>
    <col min="13447" max="13447" width="12.109375" style="166" bestFit="1" customWidth="1"/>
    <col min="13448" max="13448" width="12.5546875" style="166" bestFit="1" customWidth="1"/>
    <col min="13449" max="13449" width="13.33203125" style="166" customWidth="1"/>
    <col min="13450" max="13450" width="13.88671875" style="166" customWidth="1"/>
    <col min="13451" max="13451" width="12.5546875" style="166" bestFit="1" customWidth="1"/>
    <col min="13452" max="13454" width="12.109375" style="166" bestFit="1" customWidth="1"/>
    <col min="13455" max="13455" width="11.5546875" style="166" bestFit="1" customWidth="1"/>
    <col min="13456" max="13456" width="11.6640625" style="166" bestFit="1" customWidth="1"/>
    <col min="13457" max="13457" width="11.5546875" style="166" bestFit="1" customWidth="1"/>
    <col min="13458" max="13458" width="12.109375" style="166" bestFit="1" customWidth="1"/>
    <col min="13459" max="13459" width="13.5546875" style="166" customWidth="1"/>
    <col min="13460" max="13460" width="14.6640625" style="166" customWidth="1"/>
    <col min="13461" max="13691" width="9" style="166"/>
    <col min="13692" max="13692" width="23.44140625" style="166" customWidth="1"/>
    <col min="13693" max="13693" width="13.109375" style="166" bestFit="1" customWidth="1"/>
    <col min="13694" max="13694" width="13.109375" style="166" customWidth="1"/>
    <col min="13695" max="13695" width="12.5546875" style="166" bestFit="1" customWidth="1"/>
    <col min="13696" max="13696" width="12.5546875" style="166" customWidth="1"/>
    <col min="13697" max="13697" width="12.6640625" style="166" bestFit="1" customWidth="1"/>
    <col min="13698" max="13698" width="13.109375" style="166" bestFit="1" customWidth="1"/>
    <col min="13699" max="13699" width="14.109375" style="166" bestFit="1" customWidth="1"/>
    <col min="13700" max="13700" width="13.109375" style="166" bestFit="1" customWidth="1"/>
    <col min="13701" max="13701" width="11.5546875" style="166" customWidth="1"/>
    <col min="13702" max="13702" width="12.5546875" style="166" bestFit="1" customWidth="1"/>
    <col min="13703" max="13703" width="12.109375" style="166" bestFit="1" customWidth="1"/>
    <col min="13704" max="13704" width="12.5546875" style="166" bestFit="1" customWidth="1"/>
    <col min="13705" max="13705" width="13.33203125" style="166" customWidth="1"/>
    <col min="13706" max="13706" width="13.88671875" style="166" customWidth="1"/>
    <col min="13707" max="13707" width="12.5546875" style="166" bestFit="1" customWidth="1"/>
    <col min="13708" max="13710" width="12.109375" style="166" bestFit="1" customWidth="1"/>
    <col min="13711" max="13711" width="11.5546875" style="166" bestFit="1" customWidth="1"/>
    <col min="13712" max="13712" width="11.6640625" style="166" bestFit="1" customWidth="1"/>
    <col min="13713" max="13713" width="11.5546875" style="166" bestFit="1" customWidth="1"/>
    <col min="13714" max="13714" width="12.109375" style="166" bestFit="1" customWidth="1"/>
    <col min="13715" max="13715" width="13.5546875" style="166" customWidth="1"/>
    <col min="13716" max="13716" width="14.6640625" style="166" customWidth="1"/>
    <col min="13717" max="13947" width="9" style="166"/>
    <col min="13948" max="13948" width="23.44140625" style="166" customWidth="1"/>
    <col min="13949" max="13949" width="13.109375" style="166" bestFit="1" customWidth="1"/>
    <col min="13950" max="13950" width="13.109375" style="166" customWidth="1"/>
    <col min="13951" max="13951" width="12.5546875" style="166" bestFit="1" customWidth="1"/>
    <col min="13952" max="13952" width="12.5546875" style="166" customWidth="1"/>
    <col min="13953" max="13953" width="12.6640625" style="166" bestFit="1" customWidth="1"/>
    <col min="13954" max="13954" width="13.109375" style="166" bestFit="1" customWidth="1"/>
    <col min="13955" max="13955" width="14.109375" style="166" bestFit="1" customWidth="1"/>
    <col min="13956" max="13956" width="13.109375" style="166" bestFit="1" customWidth="1"/>
    <col min="13957" max="13957" width="11.5546875" style="166" customWidth="1"/>
    <col min="13958" max="13958" width="12.5546875" style="166" bestFit="1" customWidth="1"/>
    <col min="13959" max="13959" width="12.109375" style="166" bestFit="1" customWidth="1"/>
    <col min="13960" max="13960" width="12.5546875" style="166" bestFit="1" customWidth="1"/>
    <col min="13961" max="13961" width="13.33203125" style="166" customWidth="1"/>
    <col min="13962" max="13962" width="13.88671875" style="166" customWidth="1"/>
    <col min="13963" max="13963" width="12.5546875" style="166" bestFit="1" customWidth="1"/>
    <col min="13964" max="13966" width="12.109375" style="166" bestFit="1" customWidth="1"/>
    <col min="13967" max="13967" width="11.5546875" style="166" bestFit="1" customWidth="1"/>
    <col min="13968" max="13968" width="11.6640625" style="166" bestFit="1" customWidth="1"/>
    <col min="13969" max="13969" width="11.5546875" style="166" bestFit="1" customWidth="1"/>
    <col min="13970" max="13970" width="12.109375" style="166" bestFit="1" customWidth="1"/>
    <col min="13971" max="13971" width="13.5546875" style="166" customWidth="1"/>
    <col min="13972" max="13972" width="14.6640625" style="166" customWidth="1"/>
    <col min="13973" max="14203" width="9" style="166"/>
    <col min="14204" max="14204" width="23.44140625" style="166" customWidth="1"/>
    <col min="14205" max="14205" width="13.109375" style="166" bestFit="1" customWidth="1"/>
    <col min="14206" max="14206" width="13.109375" style="166" customWidth="1"/>
    <col min="14207" max="14207" width="12.5546875" style="166" bestFit="1" customWidth="1"/>
    <col min="14208" max="14208" width="12.5546875" style="166" customWidth="1"/>
    <col min="14209" max="14209" width="12.6640625" style="166" bestFit="1" customWidth="1"/>
    <col min="14210" max="14210" width="13.109375" style="166" bestFit="1" customWidth="1"/>
    <col min="14211" max="14211" width="14.109375" style="166" bestFit="1" customWidth="1"/>
    <col min="14212" max="14212" width="13.109375" style="166" bestFit="1" customWidth="1"/>
    <col min="14213" max="14213" width="11.5546875" style="166" customWidth="1"/>
    <col min="14214" max="14214" width="12.5546875" style="166" bestFit="1" customWidth="1"/>
    <col min="14215" max="14215" width="12.109375" style="166" bestFit="1" customWidth="1"/>
    <col min="14216" max="14216" width="12.5546875" style="166" bestFit="1" customWidth="1"/>
    <col min="14217" max="14217" width="13.33203125" style="166" customWidth="1"/>
    <col min="14218" max="14218" width="13.88671875" style="166" customWidth="1"/>
    <col min="14219" max="14219" width="12.5546875" style="166" bestFit="1" customWidth="1"/>
    <col min="14220" max="14222" width="12.109375" style="166" bestFit="1" customWidth="1"/>
    <col min="14223" max="14223" width="11.5546875" style="166" bestFit="1" customWidth="1"/>
    <col min="14224" max="14224" width="11.6640625" style="166" bestFit="1" customWidth="1"/>
    <col min="14225" max="14225" width="11.5546875" style="166" bestFit="1" customWidth="1"/>
    <col min="14226" max="14226" width="12.109375" style="166" bestFit="1" customWidth="1"/>
    <col min="14227" max="14227" width="13.5546875" style="166" customWidth="1"/>
    <col min="14228" max="14228" width="14.6640625" style="166" customWidth="1"/>
    <col min="14229" max="14459" width="9" style="166"/>
    <col min="14460" max="14460" width="23.44140625" style="166" customWidth="1"/>
    <col min="14461" max="14461" width="13.109375" style="166" bestFit="1" customWidth="1"/>
    <col min="14462" max="14462" width="13.109375" style="166" customWidth="1"/>
    <col min="14463" max="14463" width="12.5546875" style="166" bestFit="1" customWidth="1"/>
    <col min="14464" max="14464" width="12.5546875" style="166" customWidth="1"/>
    <col min="14465" max="14465" width="12.6640625" style="166" bestFit="1" customWidth="1"/>
    <col min="14466" max="14466" width="13.109375" style="166" bestFit="1" customWidth="1"/>
    <col min="14467" max="14467" width="14.109375" style="166" bestFit="1" customWidth="1"/>
    <col min="14468" max="14468" width="13.109375" style="166" bestFit="1" customWidth="1"/>
    <col min="14469" max="14469" width="11.5546875" style="166" customWidth="1"/>
    <col min="14470" max="14470" width="12.5546875" style="166" bestFit="1" customWidth="1"/>
    <col min="14471" max="14471" width="12.109375" style="166" bestFit="1" customWidth="1"/>
    <col min="14472" max="14472" width="12.5546875" style="166" bestFit="1" customWidth="1"/>
    <col min="14473" max="14473" width="13.33203125" style="166" customWidth="1"/>
    <col min="14474" max="14474" width="13.88671875" style="166" customWidth="1"/>
    <col min="14475" max="14475" width="12.5546875" style="166" bestFit="1" customWidth="1"/>
    <col min="14476" max="14478" width="12.109375" style="166" bestFit="1" customWidth="1"/>
    <col min="14479" max="14479" width="11.5546875" style="166" bestFit="1" customWidth="1"/>
    <col min="14480" max="14480" width="11.6640625" style="166" bestFit="1" customWidth="1"/>
    <col min="14481" max="14481" width="11.5546875" style="166" bestFit="1" customWidth="1"/>
    <col min="14482" max="14482" width="12.109375" style="166" bestFit="1" customWidth="1"/>
    <col min="14483" max="14483" width="13.5546875" style="166" customWidth="1"/>
    <col min="14484" max="14484" width="14.6640625" style="166" customWidth="1"/>
    <col min="14485" max="14715" width="9" style="166"/>
    <col min="14716" max="14716" width="23.44140625" style="166" customWidth="1"/>
    <col min="14717" max="14717" width="13.109375" style="166" bestFit="1" customWidth="1"/>
    <col min="14718" max="14718" width="13.109375" style="166" customWidth="1"/>
    <col min="14719" max="14719" width="12.5546875" style="166" bestFit="1" customWidth="1"/>
    <col min="14720" max="14720" width="12.5546875" style="166" customWidth="1"/>
    <col min="14721" max="14721" width="12.6640625" style="166" bestFit="1" customWidth="1"/>
    <col min="14722" max="14722" width="13.109375" style="166" bestFit="1" customWidth="1"/>
    <col min="14723" max="14723" width="14.109375" style="166" bestFit="1" customWidth="1"/>
    <col min="14724" max="14724" width="13.109375" style="166" bestFit="1" customWidth="1"/>
    <col min="14725" max="14725" width="11.5546875" style="166" customWidth="1"/>
    <col min="14726" max="14726" width="12.5546875" style="166" bestFit="1" customWidth="1"/>
    <col min="14727" max="14727" width="12.109375" style="166" bestFit="1" customWidth="1"/>
    <col min="14728" max="14728" width="12.5546875" style="166" bestFit="1" customWidth="1"/>
    <col min="14729" max="14729" width="13.33203125" style="166" customWidth="1"/>
    <col min="14730" max="14730" width="13.88671875" style="166" customWidth="1"/>
    <col min="14731" max="14731" width="12.5546875" style="166" bestFit="1" customWidth="1"/>
    <col min="14732" max="14734" width="12.109375" style="166" bestFit="1" customWidth="1"/>
    <col min="14735" max="14735" width="11.5546875" style="166" bestFit="1" customWidth="1"/>
    <col min="14736" max="14736" width="11.6640625" style="166" bestFit="1" customWidth="1"/>
    <col min="14737" max="14737" width="11.5546875" style="166" bestFit="1" customWidth="1"/>
    <col min="14738" max="14738" width="12.109375" style="166" bestFit="1" customWidth="1"/>
    <col min="14739" max="14739" width="13.5546875" style="166" customWidth="1"/>
    <col min="14740" max="14740" width="14.6640625" style="166" customWidth="1"/>
    <col min="14741" max="14971" width="9" style="166"/>
    <col min="14972" max="14972" width="23.44140625" style="166" customWidth="1"/>
    <col min="14973" max="14973" width="13.109375" style="166" bestFit="1" customWidth="1"/>
    <col min="14974" max="14974" width="13.109375" style="166" customWidth="1"/>
    <col min="14975" max="14975" width="12.5546875" style="166" bestFit="1" customWidth="1"/>
    <col min="14976" max="14976" width="12.5546875" style="166" customWidth="1"/>
    <col min="14977" max="14977" width="12.6640625" style="166" bestFit="1" customWidth="1"/>
    <col min="14978" max="14978" width="13.109375" style="166" bestFit="1" customWidth="1"/>
    <col min="14979" max="14979" width="14.109375" style="166" bestFit="1" customWidth="1"/>
    <col min="14980" max="14980" width="13.109375" style="166" bestFit="1" customWidth="1"/>
    <col min="14981" max="14981" width="11.5546875" style="166" customWidth="1"/>
    <col min="14982" max="14982" width="12.5546875" style="166" bestFit="1" customWidth="1"/>
    <col min="14983" max="14983" width="12.109375" style="166" bestFit="1" customWidth="1"/>
    <col min="14984" max="14984" width="12.5546875" style="166" bestFit="1" customWidth="1"/>
    <col min="14985" max="14985" width="13.33203125" style="166" customWidth="1"/>
    <col min="14986" max="14986" width="13.88671875" style="166" customWidth="1"/>
    <col min="14987" max="14987" width="12.5546875" style="166" bestFit="1" customWidth="1"/>
    <col min="14988" max="14990" width="12.109375" style="166" bestFit="1" customWidth="1"/>
    <col min="14991" max="14991" width="11.5546875" style="166" bestFit="1" customWidth="1"/>
    <col min="14992" max="14992" width="11.6640625" style="166" bestFit="1" customWidth="1"/>
    <col min="14993" max="14993" width="11.5546875" style="166" bestFit="1" customWidth="1"/>
    <col min="14994" max="14994" width="12.109375" style="166" bestFit="1" customWidth="1"/>
    <col min="14995" max="14995" width="13.5546875" style="166" customWidth="1"/>
    <col min="14996" max="14996" width="14.6640625" style="166" customWidth="1"/>
    <col min="14997" max="15227" width="9" style="166"/>
    <col min="15228" max="15228" width="23.44140625" style="166" customWidth="1"/>
    <col min="15229" max="15229" width="13.109375" style="166" bestFit="1" customWidth="1"/>
    <col min="15230" max="15230" width="13.109375" style="166" customWidth="1"/>
    <col min="15231" max="15231" width="12.5546875" style="166" bestFit="1" customWidth="1"/>
    <col min="15232" max="15232" width="12.5546875" style="166" customWidth="1"/>
    <col min="15233" max="15233" width="12.6640625" style="166" bestFit="1" customWidth="1"/>
    <col min="15234" max="15234" width="13.109375" style="166" bestFit="1" customWidth="1"/>
    <col min="15235" max="15235" width="14.109375" style="166" bestFit="1" customWidth="1"/>
    <col min="15236" max="15236" width="13.109375" style="166" bestFit="1" customWidth="1"/>
    <col min="15237" max="15237" width="11.5546875" style="166" customWidth="1"/>
    <col min="15238" max="15238" width="12.5546875" style="166" bestFit="1" customWidth="1"/>
    <col min="15239" max="15239" width="12.109375" style="166" bestFit="1" customWidth="1"/>
    <col min="15240" max="15240" width="12.5546875" style="166" bestFit="1" customWidth="1"/>
    <col min="15241" max="15241" width="13.33203125" style="166" customWidth="1"/>
    <col min="15242" max="15242" width="13.88671875" style="166" customWidth="1"/>
    <col min="15243" max="15243" width="12.5546875" style="166" bestFit="1" customWidth="1"/>
    <col min="15244" max="15246" width="12.109375" style="166" bestFit="1" customWidth="1"/>
    <col min="15247" max="15247" width="11.5546875" style="166" bestFit="1" customWidth="1"/>
    <col min="15248" max="15248" width="11.6640625" style="166" bestFit="1" customWidth="1"/>
    <col min="15249" max="15249" width="11.5546875" style="166" bestFit="1" customWidth="1"/>
    <col min="15250" max="15250" width="12.109375" style="166" bestFit="1" customWidth="1"/>
    <col min="15251" max="15251" width="13.5546875" style="166" customWidth="1"/>
    <col min="15252" max="15252" width="14.6640625" style="166" customWidth="1"/>
    <col min="15253" max="15483" width="9" style="166"/>
    <col min="15484" max="15484" width="23.44140625" style="166" customWidth="1"/>
    <col min="15485" max="15485" width="13.109375" style="166" bestFit="1" customWidth="1"/>
    <col min="15486" max="15486" width="13.109375" style="166" customWidth="1"/>
    <col min="15487" max="15487" width="12.5546875" style="166" bestFit="1" customWidth="1"/>
    <col min="15488" max="15488" width="12.5546875" style="166" customWidth="1"/>
    <col min="15489" max="15489" width="12.6640625" style="166" bestFit="1" customWidth="1"/>
    <col min="15490" max="15490" width="13.109375" style="166" bestFit="1" customWidth="1"/>
    <col min="15491" max="15491" width="14.109375" style="166" bestFit="1" customWidth="1"/>
    <col min="15492" max="15492" width="13.109375" style="166" bestFit="1" customWidth="1"/>
    <col min="15493" max="15493" width="11.5546875" style="166" customWidth="1"/>
    <col min="15494" max="15494" width="12.5546875" style="166" bestFit="1" customWidth="1"/>
    <col min="15495" max="15495" width="12.109375" style="166" bestFit="1" customWidth="1"/>
    <col min="15496" max="15496" width="12.5546875" style="166" bestFit="1" customWidth="1"/>
    <col min="15497" max="15497" width="13.33203125" style="166" customWidth="1"/>
    <col min="15498" max="15498" width="13.88671875" style="166" customWidth="1"/>
    <col min="15499" max="15499" width="12.5546875" style="166" bestFit="1" customWidth="1"/>
    <col min="15500" max="15502" width="12.109375" style="166" bestFit="1" customWidth="1"/>
    <col min="15503" max="15503" width="11.5546875" style="166" bestFit="1" customWidth="1"/>
    <col min="15504" max="15504" width="11.6640625" style="166" bestFit="1" customWidth="1"/>
    <col min="15505" max="15505" width="11.5546875" style="166" bestFit="1" customWidth="1"/>
    <col min="15506" max="15506" width="12.109375" style="166" bestFit="1" customWidth="1"/>
    <col min="15507" max="15507" width="13.5546875" style="166" customWidth="1"/>
    <col min="15508" max="15508" width="14.6640625" style="166" customWidth="1"/>
    <col min="15509" max="15739" width="9" style="166"/>
    <col min="15740" max="15740" width="23.44140625" style="166" customWidth="1"/>
    <col min="15741" max="15741" width="13.109375" style="166" bestFit="1" customWidth="1"/>
    <col min="15742" max="15742" width="13.109375" style="166" customWidth="1"/>
    <col min="15743" max="15743" width="12.5546875" style="166" bestFit="1" customWidth="1"/>
    <col min="15744" max="15744" width="12.5546875" style="166" customWidth="1"/>
    <col min="15745" max="15745" width="12.6640625" style="166" bestFit="1" customWidth="1"/>
    <col min="15746" max="15746" width="13.109375" style="166" bestFit="1" customWidth="1"/>
    <col min="15747" max="15747" width="14.109375" style="166" bestFit="1" customWidth="1"/>
    <col min="15748" max="15748" width="13.109375" style="166" bestFit="1" customWidth="1"/>
    <col min="15749" max="15749" width="11.5546875" style="166" customWidth="1"/>
    <col min="15750" max="15750" width="12.5546875" style="166" bestFit="1" customWidth="1"/>
    <col min="15751" max="15751" width="12.109375" style="166" bestFit="1" customWidth="1"/>
    <col min="15752" max="15752" width="12.5546875" style="166" bestFit="1" customWidth="1"/>
    <col min="15753" max="15753" width="13.33203125" style="166" customWidth="1"/>
    <col min="15754" max="15754" width="13.88671875" style="166" customWidth="1"/>
    <col min="15755" max="15755" width="12.5546875" style="166" bestFit="1" customWidth="1"/>
    <col min="15756" max="15758" width="12.109375" style="166" bestFit="1" customWidth="1"/>
    <col min="15759" max="15759" width="11.5546875" style="166" bestFit="1" customWidth="1"/>
    <col min="15760" max="15760" width="11.6640625" style="166" bestFit="1" customWidth="1"/>
    <col min="15761" max="15761" width="11.5546875" style="166" bestFit="1" customWidth="1"/>
    <col min="15762" max="15762" width="12.109375" style="166" bestFit="1" customWidth="1"/>
    <col min="15763" max="15763" width="13.5546875" style="166" customWidth="1"/>
    <col min="15764" max="15764" width="14.6640625" style="166" customWidth="1"/>
    <col min="15765" max="15995" width="9" style="166"/>
    <col min="15996" max="15996" width="23.44140625" style="166" customWidth="1"/>
    <col min="15997" max="15997" width="13.109375" style="166" bestFit="1" customWidth="1"/>
    <col min="15998" max="15998" width="13.109375" style="166" customWidth="1"/>
    <col min="15999" max="15999" width="12.5546875" style="166" bestFit="1" customWidth="1"/>
    <col min="16000" max="16000" width="12.5546875" style="166" customWidth="1"/>
    <col min="16001" max="16001" width="12.6640625" style="166" bestFit="1" customWidth="1"/>
    <col min="16002" max="16002" width="13.109375" style="166" bestFit="1" customWidth="1"/>
    <col min="16003" max="16003" width="14.109375" style="166" bestFit="1" customWidth="1"/>
    <col min="16004" max="16004" width="13.109375" style="166" bestFit="1" customWidth="1"/>
    <col min="16005" max="16005" width="11.5546875" style="166" customWidth="1"/>
    <col min="16006" max="16006" width="12.5546875" style="166" bestFit="1" customWidth="1"/>
    <col min="16007" max="16007" width="12.109375" style="166" bestFit="1" customWidth="1"/>
    <col min="16008" max="16008" width="12.5546875" style="166" bestFit="1" customWidth="1"/>
    <col min="16009" max="16009" width="13.33203125" style="166" customWidth="1"/>
    <col min="16010" max="16010" width="13.88671875" style="166" customWidth="1"/>
    <col min="16011" max="16011" width="12.5546875" style="166" bestFit="1" customWidth="1"/>
    <col min="16012" max="16014" width="12.109375" style="166" bestFit="1" customWidth="1"/>
    <col min="16015" max="16015" width="11.5546875" style="166" bestFit="1" customWidth="1"/>
    <col min="16016" max="16016" width="11.6640625" style="166" bestFit="1" customWidth="1"/>
    <col min="16017" max="16017" width="11.5546875" style="166" bestFit="1" customWidth="1"/>
    <col min="16018" max="16018" width="12.109375" style="166" bestFit="1" customWidth="1"/>
    <col min="16019" max="16019" width="13.5546875" style="166" customWidth="1"/>
    <col min="16020" max="16020" width="14.6640625" style="166" customWidth="1"/>
    <col min="16021" max="16384" width="9" style="166"/>
  </cols>
  <sheetData>
    <row r="1" spans="1:29" s="165" customFormat="1" ht="78.75" customHeight="1">
      <c r="A1" s="274" t="s">
        <v>1332</v>
      </c>
      <c r="B1" s="274" t="s">
        <v>1331</v>
      </c>
      <c r="C1" s="275" t="s">
        <v>247</v>
      </c>
      <c r="D1" s="275" t="s">
        <v>42</v>
      </c>
      <c r="E1" s="275" t="s">
        <v>164</v>
      </c>
      <c r="F1" s="275" t="s">
        <v>1330</v>
      </c>
      <c r="G1" s="162" t="s">
        <v>696</v>
      </c>
      <c r="H1" s="163" t="s">
        <v>697</v>
      </c>
      <c r="I1" s="163" t="s">
        <v>698</v>
      </c>
      <c r="J1" s="163" t="s">
        <v>699</v>
      </c>
      <c r="K1" s="163" t="s">
        <v>1323</v>
      </c>
      <c r="L1" s="163" t="s">
        <v>700</v>
      </c>
      <c r="M1" s="164" t="s">
        <v>701</v>
      </c>
      <c r="N1" s="163" t="s">
        <v>702</v>
      </c>
      <c r="O1" s="164" t="s">
        <v>703</v>
      </c>
      <c r="P1" s="163" t="s">
        <v>704</v>
      </c>
      <c r="Q1" s="163" t="s">
        <v>705</v>
      </c>
      <c r="R1" s="163" t="s">
        <v>706</v>
      </c>
      <c r="S1" s="164" t="s">
        <v>707</v>
      </c>
      <c r="T1" s="163" t="s">
        <v>708</v>
      </c>
      <c r="U1" s="163" t="s">
        <v>709</v>
      </c>
      <c r="V1" s="163" t="s">
        <v>710</v>
      </c>
      <c r="W1" s="164" t="s">
        <v>711</v>
      </c>
      <c r="X1" s="163" t="s">
        <v>712</v>
      </c>
      <c r="Y1" s="164" t="s">
        <v>713</v>
      </c>
      <c r="Z1" s="163" t="s">
        <v>714</v>
      </c>
      <c r="AA1" s="163" t="s">
        <v>715</v>
      </c>
      <c r="AB1" s="163" t="s">
        <v>716</v>
      </c>
      <c r="AC1" s="163" t="s">
        <v>1326</v>
      </c>
    </row>
    <row r="2" spans="1:29">
      <c r="A2" s="276">
        <v>72</v>
      </c>
      <c r="B2" s="277">
        <v>1</v>
      </c>
      <c r="C2" s="277">
        <v>1</v>
      </c>
      <c r="D2" s="278" t="s">
        <v>45</v>
      </c>
      <c r="E2" s="278" t="s">
        <v>159</v>
      </c>
      <c r="F2" s="279" t="s">
        <v>313</v>
      </c>
      <c r="G2" s="377">
        <v>9988524.5500000026</v>
      </c>
      <c r="H2" s="377">
        <v>4386518.3599999994</v>
      </c>
      <c r="I2" s="377">
        <v>5163498</v>
      </c>
      <c r="J2" s="377">
        <v>648359.53</v>
      </c>
      <c r="K2" s="377">
        <v>10198375.889999999</v>
      </c>
      <c r="L2" s="377">
        <v>135166</v>
      </c>
      <c r="M2" s="377">
        <v>2159626.77</v>
      </c>
      <c r="N2" s="377"/>
      <c r="O2" s="377">
        <v>679219.43</v>
      </c>
      <c r="P2" s="377">
        <v>13101.5</v>
      </c>
      <c r="Q2" s="377">
        <v>692320.93</v>
      </c>
      <c r="R2" s="377">
        <v>3334367.9000000004</v>
      </c>
      <c r="S2" s="377">
        <v>1932865.53</v>
      </c>
      <c r="T2" s="377">
        <v>363005</v>
      </c>
      <c r="U2" s="377">
        <v>1139158.1000000001</v>
      </c>
      <c r="V2" s="377">
        <v>79389.53</v>
      </c>
      <c r="W2" s="377">
        <v>977873.93</v>
      </c>
      <c r="X2" s="377">
        <v>0</v>
      </c>
      <c r="Y2" s="377">
        <v>10200</v>
      </c>
      <c r="Z2" s="377">
        <v>0</v>
      </c>
      <c r="AA2" s="377">
        <v>32732.21</v>
      </c>
      <c r="AB2" s="377">
        <v>6490052.5600000005</v>
      </c>
      <c r="AC2" s="295">
        <f t="shared" ref="AC2:AC33" si="0">G2+K2+L2+M2+Q2+R2+S2+T2+U2+V2+W2+X2+Y2+Z2+AA2+AB2</f>
        <v>37533658.900000006</v>
      </c>
    </row>
    <row r="3" spans="1:29">
      <c r="A3" s="276">
        <v>25</v>
      </c>
      <c r="B3" s="277">
        <v>2</v>
      </c>
      <c r="C3" s="277">
        <v>1</v>
      </c>
      <c r="D3" s="278" t="s">
        <v>53</v>
      </c>
      <c r="E3" s="278" t="s">
        <v>160</v>
      </c>
      <c r="F3" s="279" t="s">
        <v>334</v>
      </c>
      <c r="G3" s="377">
        <v>19203593.59</v>
      </c>
      <c r="H3" s="377">
        <v>5668565</v>
      </c>
      <c r="I3" s="377">
        <v>11054041.289999999</v>
      </c>
      <c r="J3" s="377">
        <v>1012520.5400000002</v>
      </c>
      <c r="K3" s="377">
        <v>17735126.829999998</v>
      </c>
      <c r="L3" s="377">
        <v>269987.55</v>
      </c>
      <c r="M3" s="377">
        <v>3558387.02</v>
      </c>
      <c r="N3" s="377"/>
      <c r="O3" s="377">
        <v>1144990.8</v>
      </c>
      <c r="P3" s="377">
        <v>2883233.3</v>
      </c>
      <c r="Q3" s="377">
        <v>4028224.0999999996</v>
      </c>
      <c r="R3" s="377">
        <v>1849416.9</v>
      </c>
      <c r="S3" s="377">
        <v>990315.83</v>
      </c>
      <c r="T3" s="377">
        <v>386744.6</v>
      </c>
      <c r="U3" s="377">
        <v>1000758.19</v>
      </c>
      <c r="V3" s="377">
        <v>407657.48</v>
      </c>
      <c r="W3" s="377">
        <v>369846.5</v>
      </c>
      <c r="X3" s="377">
        <v>0</v>
      </c>
      <c r="Y3" s="377">
        <v>766681.63</v>
      </c>
      <c r="Z3" s="377">
        <v>0</v>
      </c>
      <c r="AA3" s="377">
        <v>37549.4</v>
      </c>
      <c r="AB3" s="377">
        <v>3871304.5500000003</v>
      </c>
      <c r="AC3" s="295">
        <f t="shared" si="0"/>
        <v>54475594.169999994</v>
      </c>
    </row>
    <row r="4" spans="1:29">
      <c r="A4" s="276">
        <v>20</v>
      </c>
      <c r="B4" s="277">
        <v>3</v>
      </c>
      <c r="C4" s="277">
        <v>1</v>
      </c>
      <c r="D4" s="278" t="s">
        <v>55</v>
      </c>
      <c r="E4" s="278" t="s">
        <v>158</v>
      </c>
      <c r="F4" s="279" t="s">
        <v>302</v>
      </c>
      <c r="G4" s="377">
        <v>18757636.359999999</v>
      </c>
      <c r="H4" s="377">
        <v>5873306.5</v>
      </c>
      <c r="I4" s="377">
        <v>10726425.469999999</v>
      </c>
      <c r="J4" s="377">
        <v>982138.97000000009</v>
      </c>
      <c r="K4" s="377">
        <v>17581870.939999998</v>
      </c>
      <c r="L4" s="377">
        <v>213085</v>
      </c>
      <c r="M4" s="377">
        <v>3070552.76</v>
      </c>
      <c r="N4" s="377"/>
      <c r="O4" s="377">
        <v>1045748.72</v>
      </c>
      <c r="P4" s="377">
        <v>2022888.87</v>
      </c>
      <c r="Q4" s="377">
        <v>3068637.59</v>
      </c>
      <c r="R4" s="377">
        <v>1244912.1000000001</v>
      </c>
      <c r="S4" s="377">
        <v>1122856.17</v>
      </c>
      <c r="T4" s="377">
        <v>476059</v>
      </c>
      <c r="U4" s="377">
        <v>1071937.01</v>
      </c>
      <c r="V4" s="377">
        <v>71317.200000000012</v>
      </c>
      <c r="W4" s="377">
        <v>1501849.85</v>
      </c>
      <c r="X4" s="377">
        <v>0</v>
      </c>
      <c r="Y4" s="377">
        <v>1489565.33</v>
      </c>
      <c r="Z4" s="377">
        <v>0</v>
      </c>
      <c r="AA4" s="377">
        <v>121927.84</v>
      </c>
      <c r="AB4" s="377">
        <v>3624440.99</v>
      </c>
      <c r="AC4" s="295">
        <f t="shared" si="0"/>
        <v>53416648.140000001</v>
      </c>
    </row>
    <row r="5" spans="1:29">
      <c r="A5" s="276">
        <v>41</v>
      </c>
      <c r="B5" s="277">
        <v>4</v>
      </c>
      <c r="C5" s="277">
        <v>1</v>
      </c>
      <c r="D5" s="278" t="s">
        <v>49</v>
      </c>
      <c r="E5" s="278" t="s">
        <v>162</v>
      </c>
      <c r="F5" s="279" t="s">
        <v>359</v>
      </c>
      <c r="G5" s="377">
        <v>15930179.52</v>
      </c>
      <c r="H5" s="377">
        <v>5777679.29</v>
      </c>
      <c r="I5" s="377">
        <v>9015174.5</v>
      </c>
      <c r="J5" s="377">
        <v>1052492.3799999999</v>
      </c>
      <c r="K5" s="377">
        <v>15845346.169999998</v>
      </c>
      <c r="L5" s="377">
        <v>199047.51</v>
      </c>
      <c r="M5" s="377">
        <v>2738259.88</v>
      </c>
      <c r="N5" s="377"/>
      <c r="O5" s="377">
        <v>1167203.5900000001</v>
      </c>
      <c r="P5" s="377">
        <v>1515790.5</v>
      </c>
      <c r="Q5" s="377">
        <v>2682994.09</v>
      </c>
      <c r="R5" s="377">
        <v>1620187.88</v>
      </c>
      <c r="S5" s="377">
        <v>1835497.8800000001</v>
      </c>
      <c r="T5" s="377">
        <v>486812.9</v>
      </c>
      <c r="U5" s="377">
        <v>779553.44</v>
      </c>
      <c r="V5" s="377">
        <v>58360.87</v>
      </c>
      <c r="W5" s="377">
        <v>698081.53</v>
      </c>
      <c r="X5" s="377">
        <v>0</v>
      </c>
      <c r="Y5" s="377">
        <v>570278</v>
      </c>
      <c r="Z5" s="377">
        <v>0</v>
      </c>
      <c r="AA5" s="377">
        <v>7579.56</v>
      </c>
      <c r="AB5" s="377">
        <v>3414590.5700000003</v>
      </c>
      <c r="AC5" s="295">
        <f t="shared" si="0"/>
        <v>46866769.800000004</v>
      </c>
    </row>
    <row r="6" spans="1:29">
      <c r="A6" s="276">
        <v>88</v>
      </c>
      <c r="B6" s="277">
        <v>5</v>
      </c>
      <c r="C6" s="277">
        <v>1</v>
      </c>
      <c r="D6" s="278" t="s">
        <v>45</v>
      </c>
      <c r="E6" s="278" t="s">
        <v>166</v>
      </c>
      <c r="F6" s="279" t="s">
        <v>329</v>
      </c>
      <c r="G6" s="377">
        <v>12981251.869999999</v>
      </c>
      <c r="H6" s="377">
        <v>6364026.6099999994</v>
      </c>
      <c r="I6" s="377">
        <v>8887680</v>
      </c>
      <c r="J6" s="377">
        <v>863059.20000000007</v>
      </c>
      <c r="K6" s="377">
        <v>16114765.809999999</v>
      </c>
      <c r="L6" s="377">
        <v>106487</v>
      </c>
      <c r="M6" s="377">
        <v>3941524.44</v>
      </c>
      <c r="N6" s="377"/>
      <c r="O6" s="377">
        <v>2433760.7199999997</v>
      </c>
      <c r="P6" s="377">
        <v>2728891</v>
      </c>
      <c r="Q6" s="377">
        <v>5162651.72</v>
      </c>
      <c r="R6" s="377">
        <v>1283714.8999999999</v>
      </c>
      <c r="S6" s="377">
        <v>1362927.3399999999</v>
      </c>
      <c r="T6" s="377">
        <v>446065.5</v>
      </c>
      <c r="U6" s="377">
        <v>1371589.8199999998</v>
      </c>
      <c r="V6" s="377">
        <v>35791.769999999997</v>
      </c>
      <c r="W6" s="377">
        <v>3675282.26</v>
      </c>
      <c r="X6" s="377">
        <v>0</v>
      </c>
      <c r="Y6" s="377">
        <v>1188684.33</v>
      </c>
      <c r="Z6" s="377">
        <v>0</v>
      </c>
      <c r="AA6" s="377">
        <v>405888.77999999997</v>
      </c>
      <c r="AB6" s="377">
        <v>4924304.09</v>
      </c>
      <c r="AC6" s="295">
        <f t="shared" si="0"/>
        <v>53000929.629999995</v>
      </c>
    </row>
    <row r="7" spans="1:29">
      <c r="A7" s="276">
        <v>59</v>
      </c>
      <c r="B7" s="277">
        <v>6</v>
      </c>
      <c r="C7" s="277">
        <v>1</v>
      </c>
      <c r="D7" s="278" t="s">
        <v>47</v>
      </c>
      <c r="E7" s="278" t="s">
        <v>161</v>
      </c>
      <c r="F7" s="279" t="s">
        <v>350</v>
      </c>
      <c r="G7" s="377">
        <v>12993531.789999999</v>
      </c>
      <c r="H7" s="377">
        <v>5397973.6899999995</v>
      </c>
      <c r="I7" s="377">
        <v>11462790</v>
      </c>
      <c r="J7" s="377">
        <v>716569.3</v>
      </c>
      <c r="K7" s="377">
        <v>17577332.989999998</v>
      </c>
      <c r="L7" s="377">
        <v>106965.55</v>
      </c>
      <c r="M7" s="377">
        <v>2563843.33</v>
      </c>
      <c r="N7" s="377"/>
      <c r="O7" s="377">
        <v>1449936.76</v>
      </c>
      <c r="P7" s="377">
        <v>1839941.34</v>
      </c>
      <c r="Q7" s="377">
        <v>3289878.1</v>
      </c>
      <c r="R7" s="377">
        <v>1690706.51</v>
      </c>
      <c r="S7" s="377">
        <v>2246551.12</v>
      </c>
      <c r="T7" s="377">
        <v>390403</v>
      </c>
      <c r="U7" s="377">
        <v>696416.06</v>
      </c>
      <c r="V7" s="377">
        <v>131559.66</v>
      </c>
      <c r="W7" s="377">
        <v>360757.25</v>
      </c>
      <c r="X7" s="377">
        <v>502000</v>
      </c>
      <c r="Y7" s="377">
        <v>75500</v>
      </c>
      <c r="Z7" s="377">
        <v>0</v>
      </c>
      <c r="AA7" s="377">
        <v>91697.600000000006</v>
      </c>
      <c r="AB7" s="377">
        <v>6535031.8200000003</v>
      </c>
      <c r="AC7" s="295">
        <f t="shared" si="0"/>
        <v>49252174.779999994</v>
      </c>
    </row>
    <row r="8" spans="1:29">
      <c r="A8" s="276">
        <v>12</v>
      </c>
      <c r="B8" s="277">
        <v>7</v>
      </c>
      <c r="C8" s="277">
        <v>1</v>
      </c>
      <c r="D8" s="278" t="s">
        <v>51</v>
      </c>
      <c r="E8" s="278" t="s">
        <v>163</v>
      </c>
      <c r="F8" s="279" t="s">
        <v>382</v>
      </c>
      <c r="G8" s="377">
        <v>11632654.16</v>
      </c>
      <c r="H8" s="377">
        <v>3477540</v>
      </c>
      <c r="I8" s="377">
        <v>8291765</v>
      </c>
      <c r="J8" s="377">
        <v>715860.69</v>
      </c>
      <c r="K8" s="377">
        <v>12485165.689999999</v>
      </c>
      <c r="L8" s="377">
        <v>166646.91</v>
      </c>
      <c r="M8" s="377">
        <v>3139857.9</v>
      </c>
      <c r="N8" s="377"/>
      <c r="O8" s="377">
        <v>2040102.43</v>
      </c>
      <c r="P8" s="377">
        <v>2135938.4</v>
      </c>
      <c r="Q8" s="377">
        <v>4176040.83</v>
      </c>
      <c r="R8" s="377">
        <v>1101308.8899999999</v>
      </c>
      <c r="S8" s="377">
        <v>1151829.8700000001</v>
      </c>
      <c r="T8" s="377">
        <v>371528</v>
      </c>
      <c r="U8" s="377">
        <v>711206.09</v>
      </c>
      <c r="V8" s="377">
        <v>73151.88</v>
      </c>
      <c r="W8" s="377">
        <v>615265.80000000005</v>
      </c>
      <c r="X8" s="377">
        <v>0</v>
      </c>
      <c r="Y8" s="377">
        <v>4649610.7</v>
      </c>
      <c r="Z8" s="377">
        <v>0</v>
      </c>
      <c r="AA8" s="377">
        <v>5840.38</v>
      </c>
      <c r="AB8" s="377">
        <v>5043609.92</v>
      </c>
      <c r="AC8" s="295">
        <f t="shared" si="0"/>
        <v>45323717.020000011</v>
      </c>
    </row>
    <row r="9" spans="1:29">
      <c r="A9" s="276">
        <v>83</v>
      </c>
      <c r="B9" s="277">
        <v>8</v>
      </c>
      <c r="C9" s="277">
        <v>2</v>
      </c>
      <c r="D9" s="278" t="s">
        <v>45</v>
      </c>
      <c r="E9" s="278" t="s">
        <v>197</v>
      </c>
      <c r="F9" s="279" t="s">
        <v>324</v>
      </c>
      <c r="G9" s="377">
        <v>22017858.32</v>
      </c>
      <c r="H9" s="377">
        <v>7033646</v>
      </c>
      <c r="I9" s="377">
        <v>12610046</v>
      </c>
      <c r="J9" s="377">
        <v>1245638.01</v>
      </c>
      <c r="K9" s="377">
        <v>20889330.010000002</v>
      </c>
      <c r="L9" s="377">
        <v>229096</v>
      </c>
      <c r="M9" s="377">
        <v>4353516.22</v>
      </c>
      <c r="N9" s="377"/>
      <c r="O9" s="377">
        <v>1819618.83</v>
      </c>
      <c r="P9" s="377">
        <v>2522804.25</v>
      </c>
      <c r="Q9" s="377">
        <v>4342423.08</v>
      </c>
      <c r="R9" s="377">
        <v>2131342.6</v>
      </c>
      <c r="S9" s="377">
        <v>1446566.46</v>
      </c>
      <c r="T9" s="377">
        <v>85045</v>
      </c>
      <c r="U9" s="377">
        <v>1413218.66</v>
      </c>
      <c r="V9" s="377">
        <v>108154.74</v>
      </c>
      <c r="W9" s="377">
        <v>879453.5</v>
      </c>
      <c r="X9" s="377">
        <v>6400</v>
      </c>
      <c r="Y9" s="377">
        <v>1408689.8299999998</v>
      </c>
      <c r="Z9" s="377">
        <v>0</v>
      </c>
      <c r="AA9" s="377">
        <v>61351.42</v>
      </c>
      <c r="AB9" s="377">
        <v>3474387.1100000003</v>
      </c>
      <c r="AC9" s="295">
        <f t="shared" si="0"/>
        <v>62846832.949999996</v>
      </c>
    </row>
    <row r="10" spans="1:29">
      <c r="A10" s="276">
        <v>84</v>
      </c>
      <c r="B10" s="277">
        <v>9</v>
      </c>
      <c r="C10" s="277">
        <v>2</v>
      </c>
      <c r="D10" s="278" t="s">
        <v>45</v>
      </c>
      <c r="E10" s="278" t="s">
        <v>198</v>
      </c>
      <c r="F10" s="279" t="s">
        <v>325</v>
      </c>
      <c r="G10" s="377">
        <v>18588533.670000002</v>
      </c>
      <c r="H10" s="377">
        <v>8611036.5399999991</v>
      </c>
      <c r="I10" s="377">
        <v>16435915.35</v>
      </c>
      <c r="J10" s="377">
        <v>1188680.67</v>
      </c>
      <c r="K10" s="377">
        <v>26235632.560000002</v>
      </c>
      <c r="L10" s="377">
        <v>465360.48</v>
      </c>
      <c r="M10" s="377">
        <v>5780411.9900000002</v>
      </c>
      <c r="N10" s="377"/>
      <c r="O10" s="377">
        <v>1783996.96</v>
      </c>
      <c r="P10" s="377">
        <v>3535835</v>
      </c>
      <c r="Q10" s="377">
        <v>5319831.96</v>
      </c>
      <c r="R10" s="377">
        <v>4181015.91</v>
      </c>
      <c r="S10" s="377">
        <v>4044179.2199999997</v>
      </c>
      <c r="T10" s="377">
        <v>169681</v>
      </c>
      <c r="U10" s="377">
        <v>1678870.2000000002</v>
      </c>
      <c r="V10" s="377">
        <v>218761.1</v>
      </c>
      <c r="W10" s="377">
        <v>2650987.44</v>
      </c>
      <c r="X10" s="377">
        <v>0</v>
      </c>
      <c r="Y10" s="377">
        <v>65483.17</v>
      </c>
      <c r="Z10" s="377">
        <v>0</v>
      </c>
      <c r="AA10" s="377">
        <v>47530.55</v>
      </c>
      <c r="AB10" s="377">
        <v>4887491.2699999996</v>
      </c>
      <c r="AC10" s="295">
        <f t="shared" si="0"/>
        <v>74333770.520000011</v>
      </c>
    </row>
    <row r="11" spans="1:29">
      <c r="A11" s="276">
        <v>55</v>
      </c>
      <c r="B11" s="277">
        <v>10</v>
      </c>
      <c r="C11" s="277">
        <v>2</v>
      </c>
      <c r="D11" s="278" t="s">
        <v>47</v>
      </c>
      <c r="E11" s="278" t="s">
        <v>216</v>
      </c>
      <c r="F11" s="279" t="s">
        <v>346</v>
      </c>
      <c r="G11" s="377">
        <v>27149900.52</v>
      </c>
      <c r="H11" s="377">
        <v>7740633.6699999999</v>
      </c>
      <c r="I11" s="377">
        <v>13709893.01</v>
      </c>
      <c r="J11" s="377">
        <v>1332073.1000000001</v>
      </c>
      <c r="K11" s="377">
        <v>22782599.780000001</v>
      </c>
      <c r="L11" s="377">
        <v>85080</v>
      </c>
      <c r="M11" s="377">
        <v>5666588.6799999997</v>
      </c>
      <c r="N11" s="377"/>
      <c r="O11" s="377">
        <v>2068620.97</v>
      </c>
      <c r="P11" s="377">
        <v>3431721</v>
      </c>
      <c r="Q11" s="377">
        <v>5500341.9699999997</v>
      </c>
      <c r="R11" s="377">
        <v>1653108.04</v>
      </c>
      <c r="S11" s="377">
        <v>3649873.38</v>
      </c>
      <c r="T11" s="377">
        <v>1566386</v>
      </c>
      <c r="U11" s="377">
        <v>1239165.69</v>
      </c>
      <c r="V11" s="377">
        <v>10783.6</v>
      </c>
      <c r="W11" s="377">
        <v>2562539.19</v>
      </c>
      <c r="X11" s="377">
        <v>0</v>
      </c>
      <c r="Y11" s="377">
        <v>448750</v>
      </c>
      <c r="Z11" s="377">
        <v>0</v>
      </c>
      <c r="AA11" s="377">
        <v>420600.53</v>
      </c>
      <c r="AB11" s="377">
        <v>3509415.3200000008</v>
      </c>
      <c r="AC11" s="295">
        <f t="shared" si="0"/>
        <v>76245132.700000003</v>
      </c>
    </row>
    <row r="12" spans="1:29">
      <c r="A12" s="276">
        <v>47</v>
      </c>
      <c r="B12" s="277">
        <v>11</v>
      </c>
      <c r="C12" s="277">
        <v>2</v>
      </c>
      <c r="D12" s="278" t="s">
        <v>49</v>
      </c>
      <c r="E12" s="278" t="s">
        <v>168</v>
      </c>
      <c r="F12" s="279" t="s">
        <v>365</v>
      </c>
      <c r="G12" s="377">
        <v>20645230.549999997</v>
      </c>
      <c r="H12" s="377">
        <v>7962055.8999999994</v>
      </c>
      <c r="I12" s="377">
        <v>11321802.050000001</v>
      </c>
      <c r="J12" s="377">
        <v>1201273.1200000001</v>
      </c>
      <c r="K12" s="377">
        <v>20485131.07</v>
      </c>
      <c r="L12" s="377">
        <v>173751.84</v>
      </c>
      <c r="M12" s="377">
        <v>4264120.9000000004</v>
      </c>
      <c r="N12" s="377"/>
      <c r="O12" s="377">
        <v>2355339.4500000002</v>
      </c>
      <c r="P12" s="377">
        <v>2254428.19</v>
      </c>
      <c r="Q12" s="377">
        <v>4609767.6400000006</v>
      </c>
      <c r="R12" s="377">
        <v>2430824.75</v>
      </c>
      <c r="S12" s="377">
        <v>656350.08000000007</v>
      </c>
      <c r="T12" s="377">
        <v>178580</v>
      </c>
      <c r="U12" s="377">
        <v>903889.61</v>
      </c>
      <c r="V12" s="377">
        <v>78381.05</v>
      </c>
      <c r="W12" s="377">
        <v>835795.75</v>
      </c>
      <c r="X12" s="377">
        <v>248430</v>
      </c>
      <c r="Y12" s="377">
        <v>189982</v>
      </c>
      <c r="Z12" s="377">
        <v>0</v>
      </c>
      <c r="AA12" s="377">
        <v>66041.53</v>
      </c>
      <c r="AB12" s="377">
        <v>3645911.7299999995</v>
      </c>
      <c r="AC12" s="295">
        <f t="shared" si="0"/>
        <v>59412188.499999993</v>
      </c>
    </row>
    <row r="13" spans="1:29">
      <c r="A13" s="276">
        <v>5</v>
      </c>
      <c r="B13" s="277">
        <v>12</v>
      </c>
      <c r="C13" s="277">
        <v>2</v>
      </c>
      <c r="D13" s="278" t="s">
        <v>51</v>
      </c>
      <c r="E13" s="278" t="s">
        <v>169</v>
      </c>
      <c r="F13" s="279" t="s">
        <v>375</v>
      </c>
      <c r="G13" s="377">
        <v>26572611.050000001</v>
      </c>
      <c r="H13" s="377">
        <v>7943004.6799999997</v>
      </c>
      <c r="I13" s="377">
        <v>9664014.370000001</v>
      </c>
      <c r="J13" s="377">
        <v>1396605.38</v>
      </c>
      <c r="K13" s="377">
        <v>19003624.43</v>
      </c>
      <c r="L13" s="377">
        <v>97871.1</v>
      </c>
      <c r="M13" s="377">
        <v>5171042.75</v>
      </c>
      <c r="N13" s="377"/>
      <c r="O13" s="377">
        <v>2130026.19</v>
      </c>
      <c r="P13" s="377">
        <v>1729738</v>
      </c>
      <c r="Q13" s="377">
        <v>3859764.19</v>
      </c>
      <c r="R13" s="377">
        <v>2505601.75</v>
      </c>
      <c r="S13" s="377">
        <v>1805486.88</v>
      </c>
      <c r="T13" s="377">
        <v>963270</v>
      </c>
      <c r="U13" s="377">
        <v>1074987.73</v>
      </c>
      <c r="V13" s="377">
        <v>295018.46000000002</v>
      </c>
      <c r="W13" s="377">
        <v>1028632</v>
      </c>
      <c r="X13" s="377">
        <v>0</v>
      </c>
      <c r="Y13" s="377">
        <v>2205062.4300000002</v>
      </c>
      <c r="Z13" s="377">
        <v>0</v>
      </c>
      <c r="AA13" s="377">
        <v>28456.760000000002</v>
      </c>
      <c r="AB13" s="377">
        <v>5090153.05</v>
      </c>
      <c r="AC13" s="295">
        <f t="shared" si="0"/>
        <v>69701582.579999998</v>
      </c>
    </row>
    <row r="14" spans="1:29">
      <c r="A14" s="276">
        <v>58</v>
      </c>
      <c r="B14" s="277">
        <v>13</v>
      </c>
      <c r="C14" s="277">
        <v>2</v>
      </c>
      <c r="D14" s="278" t="s">
        <v>47</v>
      </c>
      <c r="E14" s="278" t="s">
        <v>167</v>
      </c>
      <c r="F14" s="279" t="s">
        <v>349</v>
      </c>
      <c r="G14" s="377">
        <v>21152446.650000002</v>
      </c>
      <c r="H14" s="377">
        <v>8433647.8599999994</v>
      </c>
      <c r="I14" s="377">
        <v>11262748</v>
      </c>
      <c r="J14" s="377">
        <v>1175851.5</v>
      </c>
      <c r="K14" s="377">
        <v>20872247.359999999</v>
      </c>
      <c r="L14" s="377">
        <v>151276.72</v>
      </c>
      <c r="M14" s="377">
        <v>4688345.16</v>
      </c>
      <c r="N14" s="377"/>
      <c r="O14" s="377">
        <v>2055250.24</v>
      </c>
      <c r="P14" s="377">
        <v>2579247.5699999998</v>
      </c>
      <c r="Q14" s="377">
        <v>4634497.8099999996</v>
      </c>
      <c r="R14" s="377">
        <v>2071280.78</v>
      </c>
      <c r="S14" s="377">
        <v>1112087.78</v>
      </c>
      <c r="T14" s="377">
        <v>704158</v>
      </c>
      <c r="U14" s="377">
        <v>813941.3</v>
      </c>
      <c r="V14" s="377">
        <v>46743.4</v>
      </c>
      <c r="W14" s="377">
        <v>4547764.0900000008</v>
      </c>
      <c r="X14" s="377">
        <v>0</v>
      </c>
      <c r="Y14" s="377">
        <v>142400</v>
      </c>
      <c r="Z14" s="377">
        <v>0</v>
      </c>
      <c r="AA14" s="377">
        <v>14074.88</v>
      </c>
      <c r="AB14" s="377">
        <v>4777667.79</v>
      </c>
      <c r="AC14" s="295">
        <f t="shared" si="0"/>
        <v>65728931.720000006</v>
      </c>
    </row>
    <row r="15" spans="1:29">
      <c r="A15" s="276">
        <v>87</v>
      </c>
      <c r="B15" s="277">
        <v>14</v>
      </c>
      <c r="C15" s="277">
        <v>2</v>
      </c>
      <c r="D15" s="278" t="s">
        <v>45</v>
      </c>
      <c r="E15" s="278" t="s">
        <v>165</v>
      </c>
      <c r="F15" s="279" t="s">
        <v>328</v>
      </c>
      <c r="G15" s="377">
        <v>15229427.170000002</v>
      </c>
      <c r="H15" s="377">
        <v>6366138.5800000001</v>
      </c>
      <c r="I15" s="377">
        <v>11495653.5</v>
      </c>
      <c r="J15" s="377">
        <v>948152.8</v>
      </c>
      <c r="K15" s="377">
        <v>18809944.879999999</v>
      </c>
      <c r="L15" s="377">
        <v>487876.55</v>
      </c>
      <c r="M15" s="377">
        <v>3691267.89</v>
      </c>
      <c r="N15" s="377"/>
      <c r="O15" s="377">
        <v>1775502.41</v>
      </c>
      <c r="P15" s="377">
        <v>2153006</v>
      </c>
      <c r="Q15" s="377">
        <v>3928508.41</v>
      </c>
      <c r="R15" s="377">
        <v>1041197.09</v>
      </c>
      <c r="S15" s="377">
        <v>1137607.5299999998</v>
      </c>
      <c r="T15" s="377">
        <v>802812.43</v>
      </c>
      <c r="U15" s="377">
        <v>737531.88</v>
      </c>
      <c r="V15" s="377">
        <v>958938.5</v>
      </c>
      <c r="W15" s="377">
        <v>2675176.7600000002</v>
      </c>
      <c r="X15" s="377">
        <v>0</v>
      </c>
      <c r="Y15" s="377">
        <v>6676992.8700000001</v>
      </c>
      <c r="Z15" s="377">
        <v>2</v>
      </c>
      <c r="AA15" s="377">
        <v>155077.73000000001</v>
      </c>
      <c r="AB15" s="377">
        <v>5944242</v>
      </c>
      <c r="AC15" s="295">
        <f t="shared" si="0"/>
        <v>62276603.68999999</v>
      </c>
    </row>
    <row r="16" spans="1:29">
      <c r="A16" s="276">
        <v>60</v>
      </c>
      <c r="B16" s="277">
        <v>15</v>
      </c>
      <c r="C16" s="277">
        <v>2</v>
      </c>
      <c r="D16" s="278" t="s">
        <v>47</v>
      </c>
      <c r="E16" s="278" t="s">
        <v>219</v>
      </c>
      <c r="F16" s="279" t="s">
        <v>351</v>
      </c>
      <c r="G16" s="377">
        <v>16170161.799999999</v>
      </c>
      <c r="H16" s="377">
        <v>9278350.5800000001</v>
      </c>
      <c r="I16" s="377">
        <v>12914631</v>
      </c>
      <c r="J16" s="377">
        <v>1103627.1100000001</v>
      </c>
      <c r="K16" s="377">
        <v>23296608.689999998</v>
      </c>
      <c r="L16" s="377">
        <v>378875.85</v>
      </c>
      <c r="M16" s="377">
        <v>8318594.6799999997</v>
      </c>
      <c r="N16" s="377"/>
      <c r="O16" s="377">
        <v>2945033.48</v>
      </c>
      <c r="P16" s="377">
        <v>2952358.75</v>
      </c>
      <c r="Q16" s="377">
        <v>5897392.2300000004</v>
      </c>
      <c r="R16" s="377">
        <v>2824186.95</v>
      </c>
      <c r="S16" s="377">
        <v>2499094.62</v>
      </c>
      <c r="T16" s="377">
        <v>1067654.5</v>
      </c>
      <c r="U16" s="377">
        <v>1491607.24</v>
      </c>
      <c r="V16" s="377">
        <v>112682.92</v>
      </c>
      <c r="W16" s="377">
        <v>1963914.25</v>
      </c>
      <c r="X16" s="377">
        <v>0</v>
      </c>
      <c r="Y16" s="377">
        <v>1366493.13</v>
      </c>
      <c r="Z16" s="377">
        <v>0</v>
      </c>
      <c r="AA16" s="377">
        <v>642261.04</v>
      </c>
      <c r="AB16" s="377">
        <v>4866082.83</v>
      </c>
      <c r="AC16" s="295">
        <f t="shared" si="0"/>
        <v>70895610.730000004</v>
      </c>
    </row>
    <row r="17" spans="1:29">
      <c r="A17" s="276">
        <v>61</v>
      </c>
      <c r="B17" s="277">
        <v>16</v>
      </c>
      <c r="C17" s="277">
        <v>2</v>
      </c>
      <c r="D17" s="278" t="s">
        <v>47</v>
      </c>
      <c r="E17" s="278" t="s">
        <v>220</v>
      </c>
      <c r="F17" s="279" t="s">
        <v>352</v>
      </c>
      <c r="G17" s="377">
        <v>14462205.189999999</v>
      </c>
      <c r="H17" s="377">
        <v>8792434.3499999996</v>
      </c>
      <c r="I17" s="377">
        <v>11470262</v>
      </c>
      <c r="J17" s="377">
        <v>1030106.8</v>
      </c>
      <c r="K17" s="377">
        <v>21292803.150000002</v>
      </c>
      <c r="L17" s="377">
        <v>344154.51</v>
      </c>
      <c r="M17" s="377">
        <v>7056361.1299999999</v>
      </c>
      <c r="N17" s="377"/>
      <c r="O17" s="377">
        <v>2916795.26</v>
      </c>
      <c r="P17" s="377">
        <v>3059779.65</v>
      </c>
      <c r="Q17" s="377">
        <v>5976574.9100000001</v>
      </c>
      <c r="R17" s="377">
        <v>2283795.21</v>
      </c>
      <c r="S17" s="377">
        <v>1946106.5</v>
      </c>
      <c r="T17" s="377">
        <v>1129080</v>
      </c>
      <c r="U17" s="377">
        <v>1267218.7499999998</v>
      </c>
      <c r="V17" s="377">
        <v>714862.4</v>
      </c>
      <c r="W17" s="377">
        <v>1433373.09</v>
      </c>
      <c r="X17" s="377">
        <v>0</v>
      </c>
      <c r="Y17" s="377">
        <v>303977</v>
      </c>
      <c r="Z17" s="377">
        <v>0</v>
      </c>
      <c r="AA17" s="377">
        <v>48593.530000000006</v>
      </c>
      <c r="AB17" s="377">
        <v>6785910.7599999988</v>
      </c>
      <c r="AC17" s="295">
        <f t="shared" si="0"/>
        <v>65045016.130000003</v>
      </c>
    </row>
    <row r="18" spans="1:29">
      <c r="A18" s="276">
        <v>34</v>
      </c>
      <c r="B18" s="277">
        <v>17</v>
      </c>
      <c r="C18" s="277">
        <v>2</v>
      </c>
      <c r="D18" s="278" t="s">
        <v>53</v>
      </c>
      <c r="E18" s="278" t="s">
        <v>213</v>
      </c>
      <c r="F18" s="279" t="s">
        <v>343</v>
      </c>
      <c r="G18" s="377">
        <v>19315168.309999995</v>
      </c>
      <c r="H18" s="377">
        <v>7301838.7000000002</v>
      </c>
      <c r="I18" s="377">
        <v>13111141.140000001</v>
      </c>
      <c r="J18" s="377">
        <v>999817.27999999991</v>
      </c>
      <c r="K18" s="377">
        <v>21412797.120000001</v>
      </c>
      <c r="L18" s="377">
        <v>681803.41</v>
      </c>
      <c r="M18" s="377">
        <v>5540430.5</v>
      </c>
      <c r="N18" s="377"/>
      <c r="O18" s="377">
        <v>2551882.7100000004</v>
      </c>
      <c r="P18" s="377">
        <v>4948534.7</v>
      </c>
      <c r="Q18" s="377">
        <v>7500417.4100000001</v>
      </c>
      <c r="R18" s="377">
        <v>4666762.25</v>
      </c>
      <c r="S18" s="377">
        <v>3219981.35</v>
      </c>
      <c r="T18" s="377">
        <v>766378.05</v>
      </c>
      <c r="U18" s="377">
        <v>1355392.44</v>
      </c>
      <c r="V18" s="377">
        <v>917769.86</v>
      </c>
      <c r="W18" s="377">
        <v>2166677</v>
      </c>
      <c r="X18" s="377">
        <v>0</v>
      </c>
      <c r="Y18" s="377">
        <v>1675485.88</v>
      </c>
      <c r="Z18" s="377">
        <v>0</v>
      </c>
      <c r="AA18" s="377">
        <v>169313.27999999997</v>
      </c>
      <c r="AB18" s="377">
        <v>7257616.7300000004</v>
      </c>
      <c r="AC18" s="295">
        <f t="shared" si="0"/>
        <v>76645993.589999989</v>
      </c>
    </row>
    <row r="19" spans="1:29">
      <c r="A19" s="276">
        <v>75</v>
      </c>
      <c r="B19" s="277">
        <v>18</v>
      </c>
      <c r="C19" s="277">
        <v>3</v>
      </c>
      <c r="D19" s="278" t="s">
        <v>45</v>
      </c>
      <c r="E19" s="278" t="s">
        <v>189</v>
      </c>
      <c r="F19" s="279" t="s">
        <v>316</v>
      </c>
      <c r="G19" s="377">
        <v>22938850.84</v>
      </c>
      <c r="H19" s="377">
        <v>7425346</v>
      </c>
      <c r="I19" s="377">
        <v>11649679.5</v>
      </c>
      <c r="J19" s="377">
        <v>1299115.05</v>
      </c>
      <c r="K19" s="377">
        <v>20374140.550000001</v>
      </c>
      <c r="L19" s="377">
        <v>183270</v>
      </c>
      <c r="M19" s="377">
        <v>6404273.8700000001</v>
      </c>
      <c r="N19" s="377"/>
      <c r="O19" s="377">
        <v>2360078.4699999997</v>
      </c>
      <c r="P19" s="377">
        <v>2084286.2</v>
      </c>
      <c r="Q19" s="377">
        <v>4444364.67</v>
      </c>
      <c r="R19" s="377">
        <v>3042135.79</v>
      </c>
      <c r="S19" s="377">
        <v>1694005.3</v>
      </c>
      <c r="T19" s="377">
        <v>749160</v>
      </c>
      <c r="U19" s="377">
        <v>1647520.7299999997</v>
      </c>
      <c r="V19" s="377">
        <v>562628.99</v>
      </c>
      <c r="W19" s="377">
        <v>4136106.24</v>
      </c>
      <c r="X19" s="377">
        <v>0</v>
      </c>
      <c r="Y19" s="377">
        <v>554008</v>
      </c>
      <c r="Z19" s="377">
        <v>0</v>
      </c>
      <c r="AA19" s="377">
        <v>58298.009999999995</v>
      </c>
      <c r="AB19" s="377">
        <v>5547812.5899999999</v>
      </c>
      <c r="AC19" s="295">
        <f t="shared" si="0"/>
        <v>72336575.579999998</v>
      </c>
    </row>
    <row r="20" spans="1:29">
      <c r="A20" s="276">
        <v>76</v>
      </c>
      <c r="B20" s="277">
        <v>19</v>
      </c>
      <c r="C20" s="277">
        <v>3</v>
      </c>
      <c r="D20" s="278" t="s">
        <v>45</v>
      </c>
      <c r="E20" s="278" t="s">
        <v>190</v>
      </c>
      <c r="F20" s="279" t="s">
        <v>317</v>
      </c>
      <c r="G20" s="377">
        <v>23822618.390000001</v>
      </c>
      <c r="H20" s="377">
        <v>9881258</v>
      </c>
      <c r="I20" s="377">
        <v>12640364</v>
      </c>
      <c r="J20" s="377">
        <v>1433160.2799999998</v>
      </c>
      <c r="K20" s="377">
        <v>23954782.280000001</v>
      </c>
      <c r="L20" s="377">
        <v>273574.40999999997</v>
      </c>
      <c r="M20" s="377">
        <v>4929007.08</v>
      </c>
      <c r="N20" s="377"/>
      <c r="O20" s="377">
        <v>2524222.19</v>
      </c>
      <c r="P20" s="377">
        <v>4129049</v>
      </c>
      <c r="Q20" s="377">
        <v>6653271.1899999995</v>
      </c>
      <c r="R20" s="377">
        <v>2228131.62</v>
      </c>
      <c r="S20" s="377">
        <v>3216399.06</v>
      </c>
      <c r="T20" s="377">
        <v>417065</v>
      </c>
      <c r="U20" s="377">
        <v>1371567.1900000002</v>
      </c>
      <c r="V20" s="377">
        <v>803588.24</v>
      </c>
      <c r="W20" s="377">
        <v>726065.75</v>
      </c>
      <c r="X20" s="377">
        <v>0</v>
      </c>
      <c r="Y20" s="377">
        <v>2448607</v>
      </c>
      <c r="Z20" s="377">
        <v>0</v>
      </c>
      <c r="AA20" s="377">
        <v>264406.98</v>
      </c>
      <c r="AB20" s="377">
        <v>4456927.8499999996</v>
      </c>
      <c r="AC20" s="295">
        <f t="shared" si="0"/>
        <v>75566012.039999992</v>
      </c>
    </row>
    <row r="21" spans="1:29">
      <c r="A21" s="276">
        <v>82</v>
      </c>
      <c r="B21" s="277">
        <v>20</v>
      </c>
      <c r="C21" s="277">
        <v>3</v>
      </c>
      <c r="D21" s="278" t="s">
        <v>45</v>
      </c>
      <c r="E21" s="278" t="s">
        <v>196</v>
      </c>
      <c r="F21" s="279" t="s">
        <v>323</v>
      </c>
      <c r="G21" s="377">
        <v>18978472.490000002</v>
      </c>
      <c r="H21" s="377">
        <v>9414222.0299999993</v>
      </c>
      <c r="I21" s="377">
        <v>13006896.75</v>
      </c>
      <c r="J21" s="377">
        <v>1102616.7</v>
      </c>
      <c r="K21" s="377">
        <v>23523735.48</v>
      </c>
      <c r="L21" s="377">
        <v>51308</v>
      </c>
      <c r="M21" s="377">
        <v>5108765.7699999996</v>
      </c>
      <c r="N21" s="377"/>
      <c r="O21" s="377">
        <v>3414724.71</v>
      </c>
      <c r="P21" s="377">
        <v>937010</v>
      </c>
      <c r="Q21" s="377">
        <v>4351734.71</v>
      </c>
      <c r="R21" s="377">
        <v>1885463.3800000001</v>
      </c>
      <c r="S21" s="377">
        <v>3422346.54</v>
      </c>
      <c r="T21" s="377">
        <v>480322.5</v>
      </c>
      <c r="U21" s="377">
        <v>1979265.74</v>
      </c>
      <c r="V21" s="377">
        <v>213006.71</v>
      </c>
      <c r="W21" s="377">
        <v>2177823.67</v>
      </c>
      <c r="X21" s="377">
        <v>0</v>
      </c>
      <c r="Y21" s="377">
        <v>576392</v>
      </c>
      <c r="Z21" s="377">
        <v>0</v>
      </c>
      <c r="AA21" s="377">
        <v>37810.239999999998</v>
      </c>
      <c r="AB21" s="377">
        <v>5391802.4899999993</v>
      </c>
      <c r="AC21" s="295">
        <f t="shared" si="0"/>
        <v>68178249.719999999</v>
      </c>
    </row>
    <row r="22" spans="1:29">
      <c r="A22" s="276">
        <v>85</v>
      </c>
      <c r="B22" s="277">
        <v>21</v>
      </c>
      <c r="C22" s="277">
        <v>3</v>
      </c>
      <c r="D22" s="278" t="s">
        <v>45</v>
      </c>
      <c r="E22" s="278" t="s">
        <v>199</v>
      </c>
      <c r="F22" s="279" t="s">
        <v>326</v>
      </c>
      <c r="G22" s="377">
        <v>22857089.910000004</v>
      </c>
      <c r="H22" s="377">
        <v>7015606.8799999999</v>
      </c>
      <c r="I22" s="377">
        <v>10921160.810000001</v>
      </c>
      <c r="J22" s="377">
        <v>1544768.88</v>
      </c>
      <c r="K22" s="377">
        <v>19481536.57</v>
      </c>
      <c r="L22" s="377">
        <v>64577.06</v>
      </c>
      <c r="M22" s="377">
        <v>4872036.2699999996</v>
      </c>
      <c r="N22" s="377"/>
      <c r="O22" s="377">
        <v>2468557.63</v>
      </c>
      <c r="P22" s="377">
        <v>2587055.6</v>
      </c>
      <c r="Q22" s="377">
        <v>5055613.2300000004</v>
      </c>
      <c r="R22" s="377">
        <v>2790530.5400000005</v>
      </c>
      <c r="S22" s="377">
        <v>2121517.7000000002</v>
      </c>
      <c r="T22" s="377">
        <v>422446.1</v>
      </c>
      <c r="U22" s="377">
        <v>1490365.88</v>
      </c>
      <c r="V22" s="377">
        <v>100741.31</v>
      </c>
      <c r="W22" s="377">
        <v>4519109.8499999996</v>
      </c>
      <c r="X22" s="377">
        <v>0</v>
      </c>
      <c r="Y22" s="377">
        <v>1337175.29</v>
      </c>
      <c r="Z22" s="377">
        <v>0</v>
      </c>
      <c r="AA22" s="377">
        <v>69747.8</v>
      </c>
      <c r="AB22" s="377">
        <v>2976131.45</v>
      </c>
      <c r="AC22" s="295">
        <f t="shared" si="0"/>
        <v>68158618.960000008</v>
      </c>
    </row>
    <row r="23" spans="1:29">
      <c r="A23" s="276">
        <v>22</v>
      </c>
      <c r="B23" s="277">
        <v>22</v>
      </c>
      <c r="C23" s="277">
        <v>3</v>
      </c>
      <c r="D23" s="278" t="s">
        <v>53</v>
      </c>
      <c r="E23" s="278" t="s">
        <v>202</v>
      </c>
      <c r="F23" s="279" t="s">
        <v>331</v>
      </c>
      <c r="G23" s="377">
        <v>21446738.300000001</v>
      </c>
      <c r="H23" s="377">
        <v>7748194.0899999999</v>
      </c>
      <c r="I23" s="377">
        <v>14330783.17</v>
      </c>
      <c r="J23" s="377">
        <v>1146100.58</v>
      </c>
      <c r="K23" s="377">
        <v>23225077.839999996</v>
      </c>
      <c r="L23" s="377">
        <v>483165.61</v>
      </c>
      <c r="M23" s="377">
        <v>6390674.8300000001</v>
      </c>
      <c r="N23" s="377"/>
      <c r="O23" s="377">
        <v>2362455.71</v>
      </c>
      <c r="P23" s="377">
        <v>3085192.2</v>
      </c>
      <c r="Q23" s="377">
        <v>5447647.9100000001</v>
      </c>
      <c r="R23" s="377">
        <v>2672792.91</v>
      </c>
      <c r="S23" s="377">
        <v>2423015.38</v>
      </c>
      <c r="T23" s="377">
        <v>819703</v>
      </c>
      <c r="U23" s="377">
        <v>1485822.24</v>
      </c>
      <c r="V23" s="377">
        <v>567558.36</v>
      </c>
      <c r="W23" s="377">
        <v>2388044.3199999998</v>
      </c>
      <c r="X23" s="377">
        <v>0</v>
      </c>
      <c r="Y23" s="377">
        <v>1704932.96</v>
      </c>
      <c r="Z23" s="377">
        <v>0</v>
      </c>
      <c r="AA23" s="377">
        <v>214772.21</v>
      </c>
      <c r="AB23" s="377">
        <v>8256497.8600000013</v>
      </c>
      <c r="AC23" s="295">
        <f t="shared" si="0"/>
        <v>77526443.729999974</v>
      </c>
    </row>
    <row r="24" spans="1:29">
      <c r="A24" s="276">
        <v>26</v>
      </c>
      <c r="B24" s="277">
        <v>23</v>
      </c>
      <c r="C24" s="277">
        <v>3</v>
      </c>
      <c r="D24" s="278" t="s">
        <v>53</v>
      </c>
      <c r="E24" s="278" t="s">
        <v>205</v>
      </c>
      <c r="F24" s="279" t="s">
        <v>335</v>
      </c>
      <c r="G24" s="377">
        <v>23052544.810000002</v>
      </c>
      <c r="H24" s="377">
        <v>6624500.0300000003</v>
      </c>
      <c r="I24" s="377">
        <v>11918434.300000001</v>
      </c>
      <c r="J24" s="377">
        <v>1081220.83</v>
      </c>
      <c r="K24" s="377">
        <v>19624155.160000004</v>
      </c>
      <c r="L24" s="377">
        <v>380760</v>
      </c>
      <c r="M24" s="377">
        <v>5340940.8499999996</v>
      </c>
      <c r="N24" s="377"/>
      <c r="O24" s="377">
        <v>2027020.24</v>
      </c>
      <c r="P24" s="377">
        <v>2087649.88</v>
      </c>
      <c r="Q24" s="377">
        <v>4114670.12</v>
      </c>
      <c r="R24" s="377">
        <v>2790690.58</v>
      </c>
      <c r="S24" s="377">
        <v>2568233.29</v>
      </c>
      <c r="T24" s="377">
        <v>696349.7</v>
      </c>
      <c r="U24" s="377">
        <v>1267241.72</v>
      </c>
      <c r="V24" s="377">
        <v>132334.03999999998</v>
      </c>
      <c r="W24" s="377">
        <v>2707240.71</v>
      </c>
      <c r="X24" s="377">
        <v>0</v>
      </c>
      <c r="Y24" s="377">
        <v>2846409.41</v>
      </c>
      <c r="Z24" s="377">
        <v>0</v>
      </c>
      <c r="AA24" s="377">
        <v>149718.59</v>
      </c>
      <c r="AB24" s="377">
        <v>4144429.2899999996</v>
      </c>
      <c r="AC24" s="295">
        <f t="shared" si="0"/>
        <v>69815718.270000011</v>
      </c>
    </row>
    <row r="25" spans="1:29">
      <c r="A25" s="276">
        <v>37</v>
      </c>
      <c r="B25" s="277">
        <v>24</v>
      </c>
      <c r="C25" s="277">
        <v>3</v>
      </c>
      <c r="D25" s="278" t="s">
        <v>49</v>
      </c>
      <c r="E25" s="278" t="s">
        <v>223</v>
      </c>
      <c r="F25" s="279" t="s">
        <v>355</v>
      </c>
      <c r="G25" s="377">
        <v>24972766.849999994</v>
      </c>
      <c r="H25" s="377">
        <v>8369886</v>
      </c>
      <c r="I25" s="377">
        <v>12219996.4</v>
      </c>
      <c r="J25" s="377">
        <v>1574972.97</v>
      </c>
      <c r="K25" s="377">
        <v>22164855.369999997</v>
      </c>
      <c r="L25" s="377">
        <v>238477</v>
      </c>
      <c r="M25" s="377">
        <v>4689744.0599999996</v>
      </c>
      <c r="N25" s="377"/>
      <c r="O25" s="377">
        <v>2911172.6399999997</v>
      </c>
      <c r="P25" s="377">
        <v>3131590</v>
      </c>
      <c r="Q25" s="377">
        <v>6042762.6399999997</v>
      </c>
      <c r="R25" s="377">
        <v>2972393.1</v>
      </c>
      <c r="S25" s="377">
        <v>3789373.23</v>
      </c>
      <c r="T25" s="377">
        <v>725818.5</v>
      </c>
      <c r="U25" s="377">
        <v>1531674.3900000001</v>
      </c>
      <c r="V25" s="377">
        <v>77614.17</v>
      </c>
      <c r="W25" s="377">
        <v>474082.5</v>
      </c>
      <c r="X25" s="377">
        <v>0</v>
      </c>
      <c r="Y25" s="377">
        <v>421298</v>
      </c>
      <c r="Z25" s="377">
        <v>0</v>
      </c>
      <c r="AA25" s="377">
        <v>80799.5</v>
      </c>
      <c r="AB25" s="377">
        <v>4451040.87</v>
      </c>
      <c r="AC25" s="295">
        <f t="shared" si="0"/>
        <v>72632700.179999992</v>
      </c>
    </row>
    <row r="26" spans="1:29">
      <c r="A26" s="276">
        <v>46</v>
      </c>
      <c r="B26" s="277">
        <v>25</v>
      </c>
      <c r="C26" s="277">
        <v>3</v>
      </c>
      <c r="D26" s="278" t="s">
        <v>49</v>
      </c>
      <c r="E26" s="278" t="s">
        <v>231</v>
      </c>
      <c r="F26" s="279" t="s">
        <v>364</v>
      </c>
      <c r="G26" s="377">
        <v>29206442.009999998</v>
      </c>
      <c r="H26" s="377">
        <v>11158163.790000001</v>
      </c>
      <c r="I26" s="377">
        <v>14228828.060000001</v>
      </c>
      <c r="J26" s="377">
        <v>1740552.9600000002</v>
      </c>
      <c r="K26" s="377">
        <v>27127544.810000002</v>
      </c>
      <c r="L26" s="377">
        <v>303604</v>
      </c>
      <c r="M26" s="377">
        <v>6512718.25</v>
      </c>
      <c r="N26" s="377"/>
      <c r="O26" s="377">
        <v>3171381.75</v>
      </c>
      <c r="P26" s="377">
        <v>3825130</v>
      </c>
      <c r="Q26" s="377">
        <v>6996511.75</v>
      </c>
      <c r="R26" s="377">
        <v>3848970.58</v>
      </c>
      <c r="S26" s="377">
        <v>3127794.34</v>
      </c>
      <c r="T26" s="377">
        <v>858499.2</v>
      </c>
      <c r="U26" s="377">
        <v>1715190.92</v>
      </c>
      <c r="V26" s="377">
        <v>462743.85</v>
      </c>
      <c r="W26" s="377">
        <v>1268982.75</v>
      </c>
      <c r="X26" s="377">
        <v>0</v>
      </c>
      <c r="Y26" s="377">
        <v>575496.02</v>
      </c>
      <c r="Z26" s="377">
        <v>0</v>
      </c>
      <c r="AA26" s="377">
        <v>56587.5</v>
      </c>
      <c r="AB26" s="377">
        <v>5382246.7700000005</v>
      </c>
      <c r="AC26" s="295">
        <f t="shared" si="0"/>
        <v>87443332.749999985</v>
      </c>
    </row>
    <row r="27" spans="1:29">
      <c r="A27" s="276">
        <v>49</v>
      </c>
      <c r="B27" s="277">
        <v>26</v>
      </c>
      <c r="C27" s="277">
        <v>3</v>
      </c>
      <c r="D27" s="278" t="s">
        <v>49</v>
      </c>
      <c r="E27" s="278" t="s">
        <v>233</v>
      </c>
      <c r="F27" s="279" t="s">
        <v>367</v>
      </c>
      <c r="G27" s="377">
        <v>27694292.710000005</v>
      </c>
      <c r="H27" s="377">
        <v>10674423.030000001</v>
      </c>
      <c r="I27" s="377">
        <v>14505144.469999999</v>
      </c>
      <c r="J27" s="377">
        <v>1819926.6099999999</v>
      </c>
      <c r="K27" s="377">
        <v>26999494.109999999</v>
      </c>
      <c r="L27" s="377">
        <v>555330.30000000005</v>
      </c>
      <c r="M27" s="377">
        <v>9517834.1899999995</v>
      </c>
      <c r="N27" s="377"/>
      <c r="O27" s="377">
        <v>4279770.6500000004</v>
      </c>
      <c r="P27" s="377">
        <v>4035166.45</v>
      </c>
      <c r="Q27" s="377">
        <v>8314937.1000000006</v>
      </c>
      <c r="R27" s="377">
        <v>4103214.44</v>
      </c>
      <c r="S27" s="377">
        <v>4029864.57</v>
      </c>
      <c r="T27" s="377">
        <v>1059580</v>
      </c>
      <c r="U27" s="377">
        <v>1685562.92</v>
      </c>
      <c r="V27" s="377">
        <v>128506.56</v>
      </c>
      <c r="W27" s="377">
        <v>1160273.5</v>
      </c>
      <c r="X27" s="377">
        <v>0</v>
      </c>
      <c r="Y27" s="377">
        <v>1257073</v>
      </c>
      <c r="Z27" s="377">
        <v>0</v>
      </c>
      <c r="AA27" s="377">
        <v>484427.2</v>
      </c>
      <c r="AB27" s="377">
        <v>7810307.7799999984</v>
      </c>
      <c r="AC27" s="295">
        <f t="shared" si="0"/>
        <v>94800698.379999995</v>
      </c>
    </row>
    <row r="28" spans="1:29">
      <c r="A28" s="276">
        <v>50</v>
      </c>
      <c r="B28" s="277">
        <v>27</v>
      </c>
      <c r="C28" s="277">
        <v>3</v>
      </c>
      <c r="D28" s="278" t="s">
        <v>49</v>
      </c>
      <c r="E28" s="278" t="s">
        <v>234</v>
      </c>
      <c r="F28" s="279" t="s">
        <v>368</v>
      </c>
      <c r="G28" s="377">
        <v>23696524.73</v>
      </c>
      <c r="H28" s="377">
        <v>11988089</v>
      </c>
      <c r="I28" s="377">
        <v>12880531.289999999</v>
      </c>
      <c r="J28" s="377">
        <v>1779114.01</v>
      </c>
      <c r="K28" s="377">
        <v>26647734.300000001</v>
      </c>
      <c r="L28" s="377">
        <v>247188</v>
      </c>
      <c r="M28" s="377">
        <v>7188362.7800000003</v>
      </c>
      <c r="N28" s="377"/>
      <c r="O28" s="377">
        <v>3304319.12</v>
      </c>
      <c r="P28" s="377">
        <v>3136282.05</v>
      </c>
      <c r="Q28" s="377">
        <v>6440601.1699999999</v>
      </c>
      <c r="R28" s="377">
        <v>3963361.1399999997</v>
      </c>
      <c r="S28" s="377">
        <v>3479123.9800000004</v>
      </c>
      <c r="T28" s="377">
        <v>591035</v>
      </c>
      <c r="U28" s="377">
        <v>1538660.5099999998</v>
      </c>
      <c r="V28" s="377">
        <v>276375.27</v>
      </c>
      <c r="W28" s="377">
        <v>2218591.5</v>
      </c>
      <c r="X28" s="377">
        <v>0</v>
      </c>
      <c r="Y28" s="377">
        <v>593843</v>
      </c>
      <c r="Z28" s="377">
        <v>0</v>
      </c>
      <c r="AA28" s="377">
        <v>230118.02</v>
      </c>
      <c r="AB28" s="377">
        <v>8143764.4100000011</v>
      </c>
      <c r="AC28" s="295">
        <f t="shared" si="0"/>
        <v>85255283.810000002</v>
      </c>
    </row>
    <row r="29" spans="1:29">
      <c r="A29" s="276">
        <v>2</v>
      </c>
      <c r="B29" s="277">
        <v>28</v>
      </c>
      <c r="C29" s="277">
        <v>3</v>
      </c>
      <c r="D29" s="278" t="s">
        <v>51</v>
      </c>
      <c r="E29" s="278" t="s">
        <v>238</v>
      </c>
      <c r="F29" s="279" t="s">
        <v>372</v>
      </c>
      <c r="G29" s="377">
        <v>28731281.009999998</v>
      </c>
      <c r="H29" s="377">
        <v>13018388</v>
      </c>
      <c r="I29" s="377">
        <v>15155616</v>
      </c>
      <c r="J29" s="377">
        <v>1755368.21</v>
      </c>
      <c r="K29" s="377">
        <v>29929372.210000001</v>
      </c>
      <c r="L29" s="377">
        <v>525158.38</v>
      </c>
      <c r="M29" s="377">
        <v>8654104.1300000008</v>
      </c>
      <c r="N29" s="377"/>
      <c r="O29" s="377">
        <v>4634495.3500000006</v>
      </c>
      <c r="P29" s="377">
        <v>3705452.8</v>
      </c>
      <c r="Q29" s="377">
        <v>8339948.1500000004</v>
      </c>
      <c r="R29" s="377">
        <v>3894089.23</v>
      </c>
      <c r="S29" s="377">
        <v>3436442.6</v>
      </c>
      <c r="T29" s="377">
        <v>1787075</v>
      </c>
      <c r="U29" s="377">
        <v>2641162.5500000003</v>
      </c>
      <c r="V29" s="377">
        <v>141195.79999999999</v>
      </c>
      <c r="W29" s="377">
        <v>2518045.88</v>
      </c>
      <c r="X29" s="377">
        <v>0</v>
      </c>
      <c r="Y29" s="377">
        <v>8312001.4199999999</v>
      </c>
      <c r="Z29" s="377">
        <v>0</v>
      </c>
      <c r="AA29" s="377">
        <v>62262.770000000004</v>
      </c>
      <c r="AB29" s="377">
        <v>6695240.6999999993</v>
      </c>
      <c r="AC29" s="295">
        <f t="shared" si="0"/>
        <v>105667379.83</v>
      </c>
    </row>
    <row r="30" spans="1:29">
      <c r="A30" s="276">
        <v>3</v>
      </c>
      <c r="B30" s="277">
        <v>29</v>
      </c>
      <c r="C30" s="277">
        <v>3</v>
      </c>
      <c r="D30" s="278" t="s">
        <v>51</v>
      </c>
      <c r="E30" s="278" t="s">
        <v>239</v>
      </c>
      <c r="F30" s="279" t="s">
        <v>373</v>
      </c>
      <c r="G30" s="377">
        <v>29695920.219999999</v>
      </c>
      <c r="H30" s="377">
        <v>9140471.5</v>
      </c>
      <c r="I30" s="377">
        <v>13696639.300000001</v>
      </c>
      <c r="J30" s="377">
        <v>1587703.55</v>
      </c>
      <c r="K30" s="377">
        <v>24424814.350000001</v>
      </c>
      <c r="L30" s="377">
        <v>510887.27</v>
      </c>
      <c r="M30" s="377">
        <v>7273982.4900000002</v>
      </c>
      <c r="N30" s="377"/>
      <c r="O30" s="377">
        <v>2905960.98</v>
      </c>
      <c r="P30" s="377">
        <v>5778959.2999999998</v>
      </c>
      <c r="Q30" s="377">
        <v>8684920.2799999993</v>
      </c>
      <c r="R30" s="377">
        <v>4300578.93</v>
      </c>
      <c r="S30" s="377">
        <v>4796169.8499999996</v>
      </c>
      <c r="T30" s="377">
        <v>2138710</v>
      </c>
      <c r="U30" s="377">
        <v>2296355.59</v>
      </c>
      <c r="V30" s="377">
        <v>9959</v>
      </c>
      <c r="W30" s="377">
        <v>2413132.19</v>
      </c>
      <c r="X30" s="377">
        <v>0</v>
      </c>
      <c r="Y30" s="377">
        <v>5128487.53</v>
      </c>
      <c r="Z30" s="377">
        <v>0</v>
      </c>
      <c r="AA30" s="377">
        <v>147068.37</v>
      </c>
      <c r="AB30" s="377">
        <v>3761048.83</v>
      </c>
      <c r="AC30" s="295">
        <f t="shared" si="0"/>
        <v>95582034.899999991</v>
      </c>
    </row>
    <row r="31" spans="1:29">
      <c r="A31" s="276">
        <v>52</v>
      </c>
      <c r="B31" s="277">
        <v>30</v>
      </c>
      <c r="C31" s="277">
        <v>3</v>
      </c>
      <c r="D31" s="278" t="s">
        <v>49</v>
      </c>
      <c r="E31" s="278" t="s">
        <v>236</v>
      </c>
      <c r="F31" s="279" t="s">
        <v>370</v>
      </c>
      <c r="G31" s="377">
        <v>23641028.390000001</v>
      </c>
      <c r="H31" s="377">
        <v>11073224.34</v>
      </c>
      <c r="I31" s="377">
        <v>14230030.359999999</v>
      </c>
      <c r="J31" s="377">
        <v>1616282.06</v>
      </c>
      <c r="K31" s="377">
        <v>26919536.759999998</v>
      </c>
      <c r="L31" s="377">
        <v>389772.79999999999</v>
      </c>
      <c r="M31" s="377">
        <v>7208943.8899999997</v>
      </c>
      <c r="N31" s="377"/>
      <c r="O31" s="377">
        <v>3403906.38</v>
      </c>
      <c r="P31" s="377">
        <v>2833321.5</v>
      </c>
      <c r="Q31" s="377">
        <v>6237227.8799999999</v>
      </c>
      <c r="R31" s="377">
        <v>4529891.6300000008</v>
      </c>
      <c r="S31" s="377">
        <v>3994776.06</v>
      </c>
      <c r="T31" s="377">
        <v>700002.8</v>
      </c>
      <c r="U31" s="377">
        <v>1751631.79</v>
      </c>
      <c r="V31" s="377">
        <v>58310.62</v>
      </c>
      <c r="W31" s="377">
        <v>579230.5</v>
      </c>
      <c r="X31" s="377">
        <v>0</v>
      </c>
      <c r="Y31" s="377">
        <v>800770.03</v>
      </c>
      <c r="Z31" s="377">
        <v>0</v>
      </c>
      <c r="AA31" s="377">
        <v>70525.929999999993</v>
      </c>
      <c r="AB31" s="377">
        <v>8326492.209999999</v>
      </c>
      <c r="AC31" s="295">
        <f t="shared" si="0"/>
        <v>85208141.290000007</v>
      </c>
    </row>
    <row r="32" spans="1:29">
      <c r="A32" s="276">
        <v>27</v>
      </c>
      <c r="B32" s="277">
        <v>31</v>
      </c>
      <c r="C32" s="277">
        <v>4</v>
      </c>
      <c r="D32" s="278" t="s">
        <v>53</v>
      </c>
      <c r="E32" s="278" t="s">
        <v>206</v>
      </c>
      <c r="F32" s="279" t="s">
        <v>336</v>
      </c>
      <c r="G32" s="377">
        <v>26420962.289999999</v>
      </c>
      <c r="H32" s="377">
        <v>7519521.4500000002</v>
      </c>
      <c r="I32" s="377">
        <v>15136315.5</v>
      </c>
      <c r="J32" s="377">
        <v>1255974.83</v>
      </c>
      <c r="K32" s="377">
        <v>23911811.780000001</v>
      </c>
      <c r="L32" s="377">
        <v>446661.13999999996</v>
      </c>
      <c r="M32" s="377">
        <v>7607457.9299999997</v>
      </c>
      <c r="N32" s="377"/>
      <c r="O32" s="377">
        <v>3035849.06</v>
      </c>
      <c r="P32" s="377">
        <v>3147435.47</v>
      </c>
      <c r="Q32" s="377">
        <v>6183284.5300000003</v>
      </c>
      <c r="R32" s="377">
        <v>3458218.3000000003</v>
      </c>
      <c r="S32" s="377">
        <v>1955062.9900000002</v>
      </c>
      <c r="T32" s="377">
        <v>527410</v>
      </c>
      <c r="U32" s="377">
        <v>2727082.62</v>
      </c>
      <c r="V32" s="377">
        <v>145245.53999999998</v>
      </c>
      <c r="W32" s="377">
        <v>892427.75</v>
      </c>
      <c r="X32" s="377">
        <v>0</v>
      </c>
      <c r="Y32" s="377">
        <v>3299415.55</v>
      </c>
      <c r="Z32" s="377">
        <v>0</v>
      </c>
      <c r="AA32" s="377">
        <v>124612.08</v>
      </c>
      <c r="AB32" s="377">
        <v>6293102</v>
      </c>
      <c r="AC32" s="295">
        <f t="shared" si="0"/>
        <v>83992754.5</v>
      </c>
    </row>
    <row r="33" spans="1:29">
      <c r="A33" s="276">
        <v>29</v>
      </c>
      <c r="B33" s="277">
        <v>32</v>
      </c>
      <c r="C33" s="277">
        <v>4</v>
      </c>
      <c r="D33" s="278" t="s">
        <v>53</v>
      </c>
      <c r="E33" s="278" t="s">
        <v>208</v>
      </c>
      <c r="F33" s="279" t="s">
        <v>338</v>
      </c>
      <c r="G33" s="377">
        <v>27586983.640000001</v>
      </c>
      <c r="H33" s="377">
        <v>5162269.8499999996</v>
      </c>
      <c r="I33" s="377">
        <v>15603073.539999999</v>
      </c>
      <c r="J33" s="377">
        <v>1330043.05</v>
      </c>
      <c r="K33" s="377">
        <v>22095386.440000001</v>
      </c>
      <c r="L33" s="377">
        <v>68028.58</v>
      </c>
      <c r="M33" s="377">
        <v>4891907.6500000004</v>
      </c>
      <c r="N33" s="377"/>
      <c r="O33" s="377">
        <v>2965589.69</v>
      </c>
      <c r="P33" s="377">
        <v>2620910</v>
      </c>
      <c r="Q33" s="377">
        <v>5586499.6899999995</v>
      </c>
      <c r="R33" s="377">
        <v>4120441.81</v>
      </c>
      <c r="S33" s="377">
        <v>1436053.42</v>
      </c>
      <c r="T33" s="377">
        <v>1295987.5</v>
      </c>
      <c r="U33" s="377">
        <v>1959542.6400000001</v>
      </c>
      <c r="V33" s="377">
        <v>40346.76</v>
      </c>
      <c r="W33" s="377">
        <v>1557313.5</v>
      </c>
      <c r="X33" s="377">
        <v>0</v>
      </c>
      <c r="Y33" s="377">
        <v>2051600.22</v>
      </c>
      <c r="Z33" s="377">
        <v>0</v>
      </c>
      <c r="AA33" s="377">
        <v>66673.350000000006</v>
      </c>
      <c r="AB33" s="377">
        <v>6675552.9899999993</v>
      </c>
      <c r="AC33" s="295">
        <f t="shared" si="0"/>
        <v>79432318.189999983</v>
      </c>
    </row>
    <row r="34" spans="1:29">
      <c r="A34" s="276">
        <v>30</v>
      </c>
      <c r="B34" s="277">
        <v>33</v>
      </c>
      <c r="C34" s="277">
        <v>4</v>
      </c>
      <c r="D34" s="278" t="s">
        <v>53</v>
      </c>
      <c r="E34" s="278" t="s">
        <v>209</v>
      </c>
      <c r="F34" s="279" t="s">
        <v>339</v>
      </c>
      <c r="G34" s="377">
        <v>23576766.449999999</v>
      </c>
      <c r="H34" s="377">
        <v>8982617</v>
      </c>
      <c r="I34" s="377">
        <v>16384032.030000001</v>
      </c>
      <c r="J34" s="377">
        <v>1359281.1</v>
      </c>
      <c r="K34" s="377">
        <v>26725930.130000003</v>
      </c>
      <c r="L34" s="377">
        <v>316390.39</v>
      </c>
      <c r="M34" s="377">
        <v>5843149.9199999999</v>
      </c>
      <c r="N34" s="377"/>
      <c r="O34" s="377">
        <v>2630870.34</v>
      </c>
      <c r="P34" s="377">
        <v>3002858.81</v>
      </c>
      <c r="Q34" s="377">
        <v>5633729.1500000004</v>
      </c>
      <c r="R34" s="377">
        <v>3851575.66</v>
      </c>
      <c r="S34" s="377">
        <v>2008536.13</v>
      </c>
      <c r="T34" s="377">
        <v>909017.5</v>
      </c>
      <c r="U34" s="377">
        <v>1618975.56</v>
      </c>
      <c r="V34" s="377">
        <v>293460.03999999998</v>
      </c>
      <c r="W34" s="377">
        <v>2747633.24</v>
      </c>
      <c r="X34" s="377">
        <v>0</v>
      </c>
      <c r="Y34" s="377">
        <v>1151231.54</v>
      </c>
      <c r="Z34" s="377">
        <v>0</v>
      </c>
      <c r="AA34" s="377">
        <v>190154.08000000002</v>
      </c>
      <c r="AB34" s="377">
        <v>5629632.5200000005</v>
      </c>
      <c r="AC34" s="295">
        <f t="shared" ref="AC34:AC65" si="1">G34+K34+L34+M34+Q34+R34+S34+T34+U34+V34+W34+X34+Y34+Z34+AA34+AB34</f>
        <v>80496182.310000002</v>
      </c>
    </row>
    <row r="35" spans="1:29">
      <c r="A35" s="276">
        <v>56</v>
      </c>
      <c r="B35" s="277">
        <v>34</v>
      </c>
      <c r="C35" s="277">
        <v>4</v>
      </c>
      <c r="D35" s="278" t="s">
        <v>47</v>
      </c>
      <c r="E35" s="278" t="s">
        <v>217</v>
      </c>
      <c r="F35" s="279" t="s">
        <v>347</v>
      </c>
      <c r="G35" s="377">
        <v>26301158.250000004</v>
      </c>
      <c r="H35" s="377">
        <v>10190250.039999999</v>
      </c>
      <c r="I35" s="377">
        <v>19108755.73</v>
      </c>
      <c r="J35" s="377">
        <v>1625902.23</v>
      </c>
      <c r="K35" s="377">
        <v>30924908</v>
      </c>
      <c r="L35" s="377">
        <v>432608.47</v>
      </c>
      <c r="M35" s="377">
        <v>7080411.6200000001</v>
      </c>
      <c r="N35" s="377"/>
      <c r="O35" s="377">
        <v>3283235.66</v>
      </c>
      <c r="P35" s="377">
        <v>3951311.71</v>
      </c>
      <c r="Q35" s="377">
        <v>7234547.3700000001</v>
      </c>
      <c r="R35" s="377">
        <v>3638220.78</v>
      </c>
      <c r="S35" s="377">
        <v>2318691.41</v>
      </c>
      <c r="T35" s="377">
        <v>385348</v>
      </c>
      <c r="U35" s="377">
        <v>2395393.3699999996</v>
      </c>
      <c r="V35" s="377">
        <v>90</v>
      </c>
      <c r="W35" s="377">
        <v>3123889.6300000004</v>
      </c>
      <c r="X35" s="377">
        <v>0</v>
      </c>
      <c r="Y35" s="377">
        <v>2914154</v>
      </c>
      <c r="Z35" s="377">
        <v>0</v>
      </c>
      <c r="AA35" s="377">
        <v>557610.31000000006</v>
      </c>
      <c r="AB35" s="377">
        <v>13554660.540000001</v>
      </c>
      <c r="AC35" s="295">
        <f t="shared" si="1"/>
        <v>100861691.75</v>
      </c>
    </row>
    <row r="36" spans="1:29">
      <c r="A36" s="276">
        <v>19</v>
      </c>
      <c r="B36" s="277">
        <v>35</v>
      </c>
      <c r="C36" s="277">
        <v>4</v>
      </c>
      <c r="D36" s="278" t="s">
        <v>55</v>
      </c>
      <c r="E36" s="278" t="s">
        <v>176</v>
      </c>
      <c r="F36" s="279" t="s">
        <v>301</v>
      </c>
      <c r="G36" s="377">
        <v>29179526.199999996</v>
      </c>
      <c r="H36" s="377">
        <v>9196296</v>
      </c>
      <c r="I36" s="377">
        <v>15471823.99</v>
      </c>
      <c r="J36" s="377">
        <v>1545838.8199999998</v>
      </c>
      <c r="K36" s="377">
        <v>26213958.810000002</v>
      </c>
      <c r="L36" s="377">
        <v>386201.31</v>
      </c>
      <c r="M36" s="377">
        <v>7413035.2699999996</v>
      </c>
      <c r="N36" s="377"/>
      <c r="O36" s="377">
        <v>2627227.5699999998</v>
      </c>
      <c r="P36" s="377">
        <v>3134571</v>
      </c>
      <c r="Q36" s="377">
        <v>5761798.5700000003</v>
      </c>
      <c r="R36" s="377">
        <v>3486158.5200000005</v>
      </c>
      <c r="S36" s="377">
        <v>1858628.77</v>
      </c>
      <c r="T36" s="377">
        <v>1708762.5</v>
      </c>
      <c r="U36" s="377">
        <v>1794689.2300000002</v>
      </c>
      <c r="V36" s="377">
        <v>85118.79</v>
      </c>
      <c r="W36" s="377">
        <v>6772740.8799999999</v>
      </c>
      <c r="X36" s="377">
        <v>0</v>
      </c>
      <c r="Y36" s="377">
        <v>1479222.55</v>
      </c>
      <c r="Z36" s="377">
        <v>0</v>
      </c>
      <c r="AA36" s="377">
        <v>134269.16999999998</v>
      </c>
      <c r="AB36" s="377">
        <v>3910719.35</v>
      </c>
      <c r="AC36" s="295">
        <f t="shared" si="1"/>
        <v>90184829.919999987</v>
      </c>
    </row>
    <row r="37" spans="1:29">
      <c r="A37" s="276">
        <v>36</v>
      </c>
      <c r="B37" s="277">
        <v>36</v>
      </c>
      <c r="C37" s="277">
        <v>4</v>
      </c>
      <c r="D37" s="278" t="s">
        <v>49</v>
      </c>
      <c r="E37" s="278" t="s">
        <v>222</v>
      </c>
      <c r="F37" s="279" t="s">
        <v>354</v>
      </c>
      <c r="G37" s="377">
        <v>29925431.390000004</v>
      </c>
      <c r="H37" s="377">
        <v>9929727.0099999998</v>
      </c>
      <c r="I37" s="377">
        <v>18218580.559999999</v>
      </c>
      <c r="J37" s="377">
        <v>1773980.2899999998</v>
      </c>
      <c r="K37" s="377">
        <v>29922287.859999999</v>
      </c>
      <c r="L37" s="377">
        <v>590625.21</v>
      </c>
      <c r="M37" s="377">
        <v>7993687.21</v>
      </c>
      <c r="N37" s="377"/>
      <c r="O37" s="377">
        <v>6157522.4900000002</v>
      </c>
      <c r="P37" s="377">
        <v>2996327.5</v>
      </c>
      <c r="Q37" s="377">
        <v>9153849.9900000002</v>
      </c>
      <c r="R37" s="377">
        <v>7477917.6400000006</v>
      </c>
      <c r="S37" s="377">
        <v>2749064.75</v>
      </c>
      <c r="T37" s="377">
        <v>1208548.6499999999</v>
      </c>
      <c r="U37" s="377">
        <v>2246328.7999999998</v>
      </c>
      <c r="V37" s="377">
        <v>998895.27</v>
      </c>
      <c r="W37" s="377">
        <v>2293955.25</v>
      </c>
      <c r="X37" s="377">
        <v>110380</v>
      </c>
      <c r="Y37" s="377">
        <v>610749</v>
      </c>
      <c r="Z37" s="377">
        <v>0</v>
      </c>
      <c r="AA37" s="377">
        <v>661369.94999999995</v>
      </c>
      <c r="AB37" s="377">
        <v>5421844.46</v>
      </c>
      <c r="AC37" s="295">
        <f t="shared" si="1"/>
        <v>101364935.42999999</v>
      </c>
    </row>
    <row r="38" spans="1:29">
      <c r="A38" s="276">
        <v>40</v>
      </c>
      <c r="B38" s="277">
        <v>37</v>
      </c>
      <c r="C38" s="277">
        <v>4</v>
      </c>
      <c r="D38" s="278" t="s">
        <v>49</v>
      </c>
      <c r="E38" s="278" t="s">
        <v>226</v>
      </c>
      <c r="F38" s="279" t="s">
        <v>358</v>
      </c>
      <c r="G38" s="377">
        <v>31109521.510000002</v>
      </c>
      <c r="H38" s="377">
        <v>10717995.75</v>
      </c>
      <c r="I38" s="377">
        <v>16428853.719999999</v>
      </c>
      <c r="J38" s="377">
        <v>2001610.5899999999</v>
      </c>
      <c r="K38" s="377">
        <v>29148460.059999999</v>
      </c>
      <c r="L38" s="377">
        <v>355645</v>
      </c>
      <c r="M38" s="377">
        <v>9818230.4000000004</v>
      </c>
      <c r="N38" s="377"/>
      <c r="O38" s="377">
        <v>3239491.9899999998</v>
      </c>
      <c r="P38" s="377">
        <v>3606295.44</v>
      </c>
      <c r="Q38" s="377">
        <v>6845787.4299999997</v>
      </c>
      <c r="R38" s="377">
        <v>5293190.88</v>
      </c>
      <c r="S38" s="377">
        <v>4041084.34</v>
      </c>
      <c r="T38" s="377">
        <v>1215630</v>
      </c>
      <c r="U38" s="377">
        <v>2252051</v>
      </c>
      <c r="V38" s="377">
        <v>149634.87</v>
      </c>
      <c r="W38" s="377">
        <v>3903437.82</v>
      </c>
      <c r="X38" s="377">
        <v>0</v>
      </c>
      <c r="Y38" s="377">
        <v>1180938</v>
      </c>
      <c r="Z38" s="377">
        <v>0</v>
      </c>
      <c r="AA38" s="377">
        <v>67181.929999999993</v>
      </c>
      <c r="AB38" s="377">
        <v>7985307.7800000003</v>
      </c>
      <c r="AC38" s="295">
        <f t="shared" si="1"/>
        <v>103366101.02000001</v>
      </c>
    </row>
    <row r="39" spans="1:29">
      <c r="A39" s="276">
        <v>43</v>
      </c>
      <c r="B39" s="277">
        <v>38</v>
      </c>
      <c r="C39" s="277">
        <v>4</v>
      </c>
      <c r="D39" s="278" t="s">
        <v>49</v>
      </c>
      <c r="E39" s="278" t="s">
        <v>228</v>
      </c>
      <c r="F39" s="279" t="s">
        <v>361</v>
      </c>
      <c r="G39" s="377">
        <v>28568541.990000002</v>
      </c>
      <c r="H39" s="377">
        <v>11081529</v>
      </c>
      <c r="I39" s="377">
        <v>15667503.74</v>
      </c>
      <c r="J39" s="377">
        <v>1849780.68</v>
      </c>
      <c r="K39" s="377">
        <v>28598813.420000002</v>
      </c>
      <c r="L39" s="377">
        <v>757795</v>
      </c>
      <c r="M39" s="377">
        <v>8504592.3499999996</v>
      </c>
      <c r="N39" s="377"/>
      <c r="O39" s="377">
        <v>3773671.3200000003</v>
      </c>
      <c r="P39" s="377">
        <v>4818456.0999999996</v>
      </c>
      <c r="Q39" s="377">
        <v>8592127.4199999999</v>
      </c>
      <c r="R39" s="377">
        <v>4043941.2199999997</v>
      </c>
      <c r="S39" s="377">
        <v>5311601.2300000004</v>
      </c>
      <c r="T39" s="377">
        <v>2642400.6</v>
      </c>
      <c r="U39" s="377">
        <v>2253162.7600000002</v>
      </c>
      <c r="V39" s="377">
        <v>133713.76</v>
      </c>
      <c r="W39" s="377">
        <v>2657366.65</v>
      </c>
      <c r="X39" s="377">
        <v>0</v>
      </c>
      <c r="Y39" s="377">
        <v>1097620.58</v>
      </c>
      <c r="Z39" s="377">
        <v>0</v>
      </c>
      <c r="AA39" s="377">
        <v>1122809.48</v>
      </c>
      <c r="AB39" s="377">
        <v>6992928.8399999999</v>
      </c>
      <c r="AC39" s="295">
        <f t="shared" si="1"/>
        <v>101277415.30000003</v>
      </c>
    </row>
    <row r="40" spans="1:29">
      <c r="A40" s="276">
        <v>4</v>
      </c>
      <c r="B40" s="277">
        <v>39</v>
      </c>
      <c r="C40" s="277">
        <v>4</v>
      </c>
      <c r="D40" s="278" t="s">
        <v>51</v>
      </c>
      <c r="E40" s="278" t="s">
        <v>240</v>
      </c>
      <c r="F40" s="279" t="s">
        <v>374</v>
      </c>
      <c r="G40" s="377">
        <v>34352843.170000002</v>
      </c>
      <c r="H40" s="377">
        <v>7466223</v>
      </c>
      <c r="I40" s="377">
        <v>14556381</v>
      </c>
      <c r="J40" s="377">
        <v>1994857.1099999999</v>
      </c>
      <c r="K40" s="377">
        <v>24017461.109999999</v>
      </c>
      <c r="L40" s="377">
        <v>345266</v>
      </c>
      <c r="M40" s="377">
        <v>9315401.1500000004</v>
      </c>
      <c r="N40" s="377"/>
      <c r="O40" s="377">
        <v>2554829.31</v>
      </c>
      <c r="P40" s="377">
        <v>5517774.0999999996</v>
      </c>
      <c r="Q40" s="377">
        <v>8072603.4100000001</v>
      </c>
      <c r="R40" s="377">
        <v>4025814.65</v>
      </c>
      <c r="S40" s="377">
        <v>3938084.95</v>
      </c>
      <c r="T40" s="377">
        <v>1171099</v>
      </c>
      <c r="U40" s="377">
        <v>1945574.06</v>
      </c>
      <c r="V40" s="377">
        <v>369029.22</v>
      </c>
      <c r="W40" s="377">
        <v>1428607.1500000001</v>
      </c>
      <c r="X40" s="377">
        <v>0</v>
      </c>
      <c r="Y40" s="377">
        <v>1624740.29</v>
      </c>
      <c r="Z40" s="377">
        <v>0</v>
      </c>
      <c r="AA40" s="377">
        <v>89921.67</v>
      </c>
      <c r="AB40" s="377">
        <v>7152551.5300000003</v>
      </c>
      <c r="AC40" s="295">
        <f t="shared" si="1"/>
        <v>97848997.360000029</v>
      </c>
    </row>
    <row r="41" spans="1:29">
      <c r="A41" s="276">
        <v>9</v>
      </c>
      <c r="B41" s="277">
        <v>40</v>
      </c>
      <c r="C41" s="277">
        <v>4</v>
      </c>
      <c r="D41" s="278" t="s">
        <v>51</v>
      </c>
      <c r="E41" s="278" t="s">
        <v>244</v>
      </c>
      <c r="F41" s="279" t="s">
        <v>379</v>
      </c>
      <c r="G41" s="377">
        <v>31937094.400000002</v>
      </c>
      <c r="H41" s="377">
        <v>10897165.860000001</v>
      </c>
      <c r="I41" s="377">
        <v>15936658.93</v>
      </c>
      <c r="J41" s="377">
        <v>1859339.42</v>
      </c>
      <c r="K41" s="377">
        <v>28693164.210000001</v>
      </c>
      <c r="L41" s="377">
        <v>300927</v>
      </c>
      <c r="M41" s="377">
        <v>9562216.8300000001</v>
      </c>
      <c r="N41" s="377"/>
      <c r="O41" s="377">
        <v>2543698.0499999998</v>
      </c>
      <c r="P41" s="377">
        <v>4389557</v>
      </c>
      <c r="Q41" s="377">
        <v>6933255.0499999998</v>
      </c>
      <c r="R41" s="377">
        <v>5209339.290000001</v>
      </c>
      <c r="S41" s="377">
        <v>8011704.5600000005</v>
      </c>
      <c r="T41" s="377">
        <v>2269804.15</v>
      </c>
      <c r="U41" s="377">
        <v>1323285.6700000002</v>
      </c>
      <c r="V41" s="377">
        <v>215997.15</v>
      </c>
      <c r="W41" s="377">
        <v>3687426.96</v>
      </c>
      <c r="X41" s="377">
        <v>0</v>
      </c>
      <c r="Y41" s="377">
        <v>2061880.6400000001</v>
      </c>
      <c r="Z41" s="377">
        <v>0</v>
      </c>
      <c r="AA41" s="377">
        <v>63443.02</v>
      </c>
      <c r="AB41" s="377">
        <v>8181740.2400000012</v>
      </c>
      <c r="AC41" s="295">
        <f t="shared" si="1"/>
        <v>108451279.17</v>
      </c>
    </row>
    <row r="42" spans="1:29">
      <c r="A42" s="276">
        <v>33</v>
      </c>
      <c r="B42" s="277">
        <v>41</v>
      </c>
      <c r="C42" s="277">
        <v>4</v>
      </c>
      <c r="D42" s="278" t="s">
        <v>53</v>
      </c>
      <c r="E42" s="278" t="s">
        <v>212</v>
      </c>
      <c r="F42" s="279" t="s">
        <v>342</v>
      </c>
      <c r="G42" s="377">
        <v>24866917.079999998</v>
      </c>
      <c r="H42" s="377">
        <v>8762528</v>
      </c>
      <c r="I42" s="377">
        <v>14722831.289999999</v>
      </c>
      <c r="J42" s="377">
        <v>1401654.45</v>
      </c>
      <c r="K42" s="377">
        <v>24887013.739999998</v>
      </c>
      <c r="L42" s="377">
        <v>363860.17</v>
      </c>
      <c r="M42" s="377">
        <v>7445278.3399999999</v>
      </c>
      <c r="N42" s="377"/>
      <c r="O42" s="377">
        <v>3722840.0600000005</v>
      </c>
      <c r="P42" s="377">
        <v>3614294.6</v>
      </c>
      <c r="Q42" s="377">
        <v>7337134.6600000001</v>
      </c>
      <c r="R42" s="377">
        <v>3049684.5</v>
      </c>
      <c r="S42" s="377">
        <v>3981337.87</v>
      </c>
      <c r="T42" s="377">
        <v>1832676.4</v>
      </c>
      <c r="U42" s="377">
        <v>1991383.52</v>
      </c>
      <c r="V42" s="377">
        <v>746545.01</v>
      </c>
      <c r="W42" s="377">
        <v>1469077.5</v>
      </c>
      <c r="X42" s="377">
        <v>0</v>
      </c>
      <c r="Y42" s="377">
        <v>3469286.87</v>
      </c>
      <c r="Z42" s="377">
        <v>0</v>
      </c>
      <c r="AA42" s="377">
        <v>89481.7</v>
      </c>
      <c r="AB42" s="377">
        <v>7199001.2800000003</v>
      </c>
      <c r="AC42" s="295">
        <f t="shared" si="1"/>
        <v>88728678.640000015</v>
      </c>
    </row>
    <row r="43" spans="1:29">
      <c r="A43" s="276">
        <v>67</v>
      </c>
      <c r="B43" s="277">
        <v>42</v>
      </c>
      <c r="C43" s="277">
        <v>4</v>
      </c>
      <c r="D43" s="278" t="s">
        <v>88</v>
      </c>
      <c r="E43" s="278" t="s">
        <v>182</v>
      </c>
      <c r="F43" s="279" t="s">
        <v>308</v>
      </c>
      <c r="G43" s="377">
        <v>23641771.629999995</v>
      </c>
      <c r="H43" s="377">
        <v>10983620.32</v>
      </c>
      <c r="I43" s="377">
        <v>16499539.73</v>
      </c>
      <c r="J43" s="377">
        <v>1597956.17</v>
      </c>
      <c r="K43" s="377">
        <v>29081116.219999999</v>
      </c>
      <c r="L43" s="377">
        <v>982657.24</v>
      </c>
      <c r="M43" s="377">
        <v>8383368.8399999999</v>
      </c>
      <c r="N43" s="377"/>
      <c r="O43" s="377">
        <v>3238839.76</v>
      </c>
      <c r="P43" s="377">
        <v>6588725.7599999998</v>
      </c>
      <c r="Q43" s="377">
        <v>9827565.5199999996</v>
      </c>
      <c r="R43" s="377">
        <v>3460700.29</v>
      </c>
      <c r="S43" s="377">
        <v>2929141.89</v>
      </c>
      <c r="T43" s="377">
        <v>1453829.5</v>
      </c>
      <c r="U43" s="377">
        <v>2292427.83</v>
      </c>
      <c r="V43" s="377">
        <v>1111942.3399999999</v>
      </c>
      <c r="W43" s="377">
        <v>3135416.25</v>
      </c>
      <c r="X43" s="377">
        <v>0</v>
      </c>
      <c r="Y43" s="377">
        <v>1486020.17</v>
      </c>
      <c r="Z43" s="377">
        <v>0</v>
      </c>
      <c r="AA43" s="377">
        <v>626381.26</v>
      </c>
      <c r="AB43" s="377">
        <v>7490596.2400000002</v>
      </c>
      <c r="AC43" s="295">
        <f t="shared" si="1"/>
        <v>95902935.219999999</v>
      </c>
    </row>
    <row r="44" spans="1:29">
      <c r="A44" s="276">
        <v>77</v>
      </c>
      <c r="B44" s="277">
        <v>43</v>
      </c>
      <c r="C44" s="277">
        <v>5</v>
      </c>
      <c r="D44" s="278" t="s">
        <v>45</v>
      </c>
      <c r="E44" s="278" t="s">
        <v>191</v>
      </c>
      <c r="F44" s="279" t="s">
        <v>318</v>
      </c>
      <c r="G44" s="377">
        <v>32180797.000000004</v>
      </c>
      <c r="H44" s="377">
        <v>9419657.0700000003</v>
      </c>
      <c r="I44" s="377">
        <v>13554626.15</v>
      </c>
      <c r="J44" s="377">
        <v>1798692.38</v>
      </c>
      <c r="K44" s="377">
        <v>24772975.599999998</v>
      </c>
      <c r="L44" s="377">
        <v>314803.40999999997</v>
      </c>
      <c r="M44" s="377">
        <v>8573696.2599999998</v>
      </c>
      <c r="N44" s="377"/>
      <c r="O44" s="377">
        <v>3637597.4299999997</v>
      </c>
      <c r="P44" s="377">
        <v>4702423.67</v>
      </c>
      <c r="Q44" s="377">
        <v>8340021.0999999996</v>
      </c>
      <c r="R44" s="377">
        <v>3225823.73</v>
      </c>
      <c r="S44" s="377">
        <v>2943088.63</v>
      </c>
      <c r="T44" s="377">
        <v>1075300</v>
      </c>
      <c r="U44" s="377">
        <v>1759016.74</v>
      </c>
      <c r="V44" s="377">
        <v>91423.08</v>
      </c>
      <c r="W44" s="377">
        <v>4583580.3100000005</v>
      </c>
      <c r="X44" s="377">
        <v>0</v>
      </c>
      <c r="Y44" s="377">
        <v>2891545.02</v>
      </c>
      <c r="Z44" s="377">
        <v>0</v>
      </c>
      <c r="AA44" s="377">
        <v>167658.79999999999</v>
      </c>
      <c r="AB44" s="377">
        <v>8609179.4600000009</v>
      </c>
      <c r="AC44" s="295">
        <f t="shared" si="1"/>
        <v>99528909.139999986</v>
      </c>
    </row>
    <row r="45" spans="1:29">
      <c r="A45" s="276">
        <v>17</v>
      </c>
      <c r="B45" s="277">
        <v>44</v>
      </c>
      <c r="C45" s="277">
        <v>5</v>
      </c>
      <c r="D45" s="278" t="s">
        <v>55</v>
      </c>
      <c r="E45" s="278" t="s">
        <v>174</v>
      </c>
      <c r="F45" s="279" t="s">
        <v>299</v>
      </c>
      <c r="G45" s="377">
        <v>30043292.900000002</v>
      </c>
      <c r="H45" s="377">
        <v>9899804.2100000009</v>
      </c>
      <c r="I45" s="377">
        <v>15252535.100000001</v>
      </c>
      <c r="J45" s="377">
        <v>1679216.58</v>
      </c>
      <c r="K45" s="377">
        <v>26831555.890000001</v>
      </c>
      <c r="L45" s="377">
        <v>235241.26</v>
      </c>
      <c r="M45" s="377">
        <v>8457301.7100000009</v>
      </c>
      <c r="N45" s="377"/>
      <c r="O45" s="377">
        <v>2811630.56</v>
      </c>
      <c r="P45" s="377">
        <v>4545183.6900000004</v>
      </c>
      <c r="Q45" s="377">
        <v>7356814.25</v>
      </c>
      <c r="R45" s="377">
        <v>4026711.0700000003</v>
      </c>
      <c r="S45" s="377">
        <v>4488236.9000000004</v>
      </c>
      <c r="T45" s="377">
        <v>2383944.5</v>
      </c>
      <c r="U45" s="377">
        <v>2405789.0500000003</v>
      </c>
      <c r="V45" s="377">
        <v>358905.91000000003</v>
      </c>
      <c r="W45" s="377">
        <v>6371382.6099999994</v>
      </c>
      <c r="X45" s="377">
        <v>0</v>
      </c>
      <c r="Y45" s="377">
        <v>297364.81</v>
      </c>
      <c r="Z45" s="377">
        <v>0</v>
      </c>
      <c r="AA45" s="377">
        <v>181549.02</v>
      </c>
      <c r="AB45" s="377">
        <v>6849739.4800000004</v>
      </c>
      <c r="AC45" s="295">
        <f t="shared" si="1"/>
        <v>100287829.36000001</v>
      </c>
    </row>
    <row r="46" spans="1:29">
      <c r="A46" s="276">
        <v>18</v>
      </c>
      <c r="B46" s="277">
        <v>45</v>
      </c>
      <c r="C46" s="277">
        <v>5</v>
      </c>
      <c r="D46" s="278" t="s">
        <v>55</v>
      </c>
      <c r="E46" s="278" t="s">
        <v>175</v>
      </c>
      <c r="F46" s="279" t="s">
        <v>300</v>
      </c>
      <c r="G46" s="377">
        <v>28032817.200000003</v>
      </c>
      <c r="H46" s="377">
        <v>8183658</v>
      </c>
      <c r="I46" s="377">
        <v>19367952.5</v>
      </c>
      <c r="J46" s="377">
        <v>1538720.82</v>
      </c>
      <c r="K46" s="377">
        <v>29090331.32</v>
      </c>
      <c r="L46" s="377">
        <v>254831.91</v>
      </c>
      <c r="M46" s="377">
        <v>10792765.050000001</v>
      </c>
      <c r="N46" s="377"/>
      <c r="O46" s="377">
        <v>4757447.9499999993</v>
      </c>
      <c r="P46" s="377">
        <v>3477309.75</v>
      </c>
      <c r="Q46" s="377">
        <v>8234757.6999999993</v>
      </c>
      <c r="R46" s="377">
        <v>3810152.83</v>
      </c>
      <c r="S46" s="377">
        <v>4984914.9000000004</v>
      </c>
      <c r="T46" s="377">
        <v>2801640</v>
      </c>
      <c r="U46" s="377">
        <v>1260222.8900000001</v>
      </c>
      <c r="V46" s="377">
        <v>141924.08000000002</v>
      </c>
      <c r="W46" s="377">
        <v>3965498.4000000004</v>
      </c>
      <c r="X46" s="377">
        <v>0</v>
      </c>
      <c r="Y46" s="377">
        <v>2700973.34</v>
      </c>
      <c r="Z46" s="377">
        <v>0</v>
      </c>
      <c r="AA46" s="377">
        <v>195569.79</v>
      </c>
      <c r="AB46" s="377">
        <v>7979313.3500000015</v>
      </c>
      <c r="AC46" s="295">
        <f t="shared" si="1"/>
        <v>104245712.76000002</v>
      </c>
    </row>
    <row r="47" spans="1:29">
      <c r="A47" s="276">
        <v>48</v>
      </c>
      <c r="B47" s="277">
        <v>46</v>
      </c>
      <c r="C47" s="277">
        <v>5</v>
      </c>
      <c r="D47" s="278" t="s">
        <v>49</v>
      </c>
      <c r="E47" s="278" t="s">
        <v>232</v>
      </c>
      <c r="F47" s="279" t="s">
        <v>366</v>
      </c>
      <c r="G47" s="377">
        <v>36100431.640000001</v>
      </c>
      <c r="H47" s="377">
        <v>9809089.7300000004</v>
      </c>
      <c r="I47" s="377">
        <v>13848570.890000001</v>
      </c>
      <c r="J47" s="377">
        <v>2246707.4699999997</v>
      </c>
      <c r="K47" s="377">
        <v>25904368.09</v>
      </c>
      <c r="L47" s="377">
        <v>282076.53000000003</v>
      </c>
      <c r="M47" s="377">
        <v>8854097.0199999996</v>
      </c>
      <c r="N47" s="377"/>
      <c r="O47" s="377">
        <v>3168555.58</v>
      </c>
      <c r="P47" s="377">
        <v>4791651.55</v>
      </c>
      <c r="Q47" s="377">
        <v>7960207.1299999999</v>
      </c>
      <c r="R47" s="377">
        <v>3784456.22</v>
      </c>
      <c r="S47" s="377">
        <v>9395052.9900000002</v>
      </c>
      <c r="T47" s="377">
        <v>1128990</v>
      </c>
      <c r="U47" s="377">
        <v>2310231.6900000004</v>
      </c>
      <c r="V47" s="377">
        <v>465749.72</v>
      </c>
      <c r="W47" s="377">
        <v>1711983.4</v>
      </c>
      <c r="X47" s="377">
        <v>196840</v>
      </c>
      <c r="Y47" s="377">
        <v>27021</v>
      </c>
      <c r="Z47" s="377">
        <v>0</v>
      </c>
      <c r="AA47" s="377">
        <v>372363.97</v>
      </c>
      <c r="AB47" s="377">
        <v>6367501.9399999995</v>
      </c>
      <c r="AC47" s="295">
        <f t="shared" si="1"/>
        <v>104861371.33999999</v>
      </c>
    </row>
    <row r="48" spans="1:29">
      <c r="A48" s="276">
        <v>6</v>
      </c>
      <c r="B48" s="277">
        <v>47</v>
      </c>
      <c r="C48" s="277">
        <v>5</v>
      </c>
      <c r="D48" s="278" t="s">
        <v>51</v>
      </c>
      <c r="E48" s="278" t="s">
        <v>241</v>
      </c>
      <c r="F48" s="279" t="s">
        <v>376</v>
      </c>
      <c r="G48" s="377">
        <v>36497015.550000004</v>
      </c>
      <c r="H48" s="377">
        <v>9295030.9400000013</v>
      </c>
      <c r="I48" s="377">
        <v>17957089.810000002</v>
      </c>
      <c r="J48" s="377">
        <v>2031644.8900000001</v>
      </c>
      <c r="K48" s="377">
        <v>29283765.640000004</v>
      </c>
      <c r="L48" s="377">
        <v>347292.87</v>
      </c>
      <c r="M48" s="377">
        <v>13845714.75</v>
      </c>
      <c r="N48" s="377"/>
      <c r="O48" s="377">
        <v>8278757.5800000001</v>
      </c>
      <c r="P48" s="377">
        <v>4592402.08</v>
      </c>
      <c r="Q48" s="377">
        <v>12871159.66</v>
      </c>
      <c r="R48" s="377">
        <v>3131301.9299999997</v>
      </c>
      <c r="S48" s="377">
        <v>2794603.05</v>
      </c>
      <c r="T48" s="377">
        <v>968639</v>
      </c>
      <c r="U48" s="377">
        <v>2052176.3100000003</v>
      </c>
      <c r="V48" s="377">
        <v>72077.490000000005</v>
      </c>
      <c r="W48" s="377">
        <v>2643128.38</v>
      </c>
      <c r="X48" s="377">
        <v>0</v>
      </c>
      <c r="Y48" s="377">
        <v>5751074.9700000007</v>
      </c>
      <c r="Z48" s="377">
        <v>0</v>
      </c>
      <c r="AA48" s="377">
        <v>134995.99</v>
      </c>
      <c r="AB48" s="377">
        <v>4993319.2500000009</v>
      </c>
      <c r="AC48" s="295">
        <f t="shared" si="1"/>
        <v>115386264.83999999</v>
      </c>
    </row>
    <row r="49" spans="1:29">
      <c r="A49" s="276">
        <v>10</v>
      </c>
      <c r="B49" s="277">
        <v>48</v>
      </c>
      <c r="C49" s="277">
        <v>5</v>
      </c>
      <c r="D49" s="278" t="s">
        <v>51</v>
      </c>
      <c r="E49" s="278" t="s">
        <v>245</v>
      </c>
      <c r="F49" s="279" t="s">
        <v>380</v>
      </c>
      <c r="G49" s="377">
        <v>31995496.949999999</v>
      </c>
      <c r="H49" s="377">
        <v>13366566.51</v>
      </c>
      <c r="I49" s="377">
        <v>20757441.850000001</v>
      </c>
      <c r="J49" s="377">
        <v>1965638.1</v>
      </c>
      <c r="K49" s="377">
        <v>36089646.460000001</v>
      </c>
      <c r="L49" s="377">
        <v>708891.52</v>
      </c>
      <c r="M49" s="377">
        <v>9797487.5899999999</v>
      </c>
      <c r="N49" s="377"/>
      <c r="O49" s="377">
        <v>2366615.25</v>
      </c>
      <c r="P49" s="377">
        <v>7936654.0499999998</v>
      </c>
      <c r="Q49" s="377">
        <v>10303269.300000001</v>
      </c>
      <c r="R49" s="377">
        <v>5434048.8300000001</v>
      </c>
      <c r="S49" s="377">
        <v>4046641.9800000004</v>
      </c>
      <c r="T49" s="377">
        <v>983550</v>
      </c>
      <c r="U49" s="377">
        <v>2507125.35</v>
      </c>
      <c r="V49" s="377">
        <v>238114.36</v>
      </c>
      <c r="W49" s="377">
        <v>1609580.35</v>
      </c>
      <c r="X49" s="377">
        <v>0</v>
      </c>
      <c r="Y49" s="377">
        <v>2998464.12</v>
      </c>
      <c r="Z49" s="377">
        <v>0</v>
      </c>
      <c r="AA49" s="377">
        <v>86654.69</v>
      </c>
      <c r="AB49" s="377">
        <v>9947920.4500000011</v>
      </c>
      <c r="AC49" s="295">
        <f t="shared" si="1"/>
        <v>116746891.94999999</v>
      </c>
    </row>
    <row r="50" spans="1:29">
      <c r="A50" s="276">
        <v>64</v>
      </c>
      <c r="B50" s="277">
        <v>49</v>
      </c>
      <c r="C50" s="277">
        <v>6</v>
      </c>
      <c r="D50" s="278" t="s">
        <v>88</v>
      </c>
      <c r="E50" s="278" t="s">
        <v>179</v>
      </c>
      <c r="F50" s="279" t="s">
        <v>305</v>
      </c>
      <c r="G50" s="377">
        <v>35422309.039999999</v>
      </c>
      <c r="H50" s="377">
        <v>10192551</v>
      </c>
      <c r="I50" s="377">
        <v>19638376</v>
      </c>
      <c r="J50" s="377">
        <v>1968734.7200000002</v>
      </c>
      <c r="K50" s="377">
        <v>31799661.719999999</v>
      </c>
      <c r="L50" s="377">
        <v>710366.31</v>
      </c>
      <c r="M50" s="377">
        <v>12150521.84</v>
      </c>
      <c r="N50" s="377"/>
      <c r="O50" s="377">
        <v>5070508.2</v>
      </c>
      <c r="P50" s="377">
        <v>4859482.1100000003</v>
      </c>
      <c r="Q50" s="377">
        <v>9929990.3100000005</v>
      </c>
      <c r="R50" s="377">
        <v>4130041.2700000005</v>
      </c>
      <c r="S50" s="377">
        <v>5416718.9399999995</v>
      </c>
      <c r="T50" s="377">
        <v>2553668.2999999998</v>
      </c>
      <c r="U50" s="377">
        <v>3030611.43</v>
      </c>
      <c r="V50" s="377">
        <v>464286.76</v>
      </c>
      <c r="W50" s="377">
        <v>3093933.26</v>
      </c>
      <c r="X50" s="377">
        <v>0</v>
      </c>
      <c r="Y50" s="377">
        <v>1220060.19</v>
      </c>
      <c r="Z50" s="377">
        <v>0</v>
      </c>
      <c r="AA50" s="377">
        <v>29482.659999999996</v>
      </c>
      <c r="AB50" s="377">
        <v>9681810.1500000022</v>
      </c>
      <c r="AC50" s="295">
        <f t="shared" si="1"/>
        <v>119633462.18000001</v>
      </c>
    </row>
    <row r="51" spans="1:29">
      <c r="A51" s="276">
        <v>66</v>
      </c>
      <c r="B51" s="277">
        <v>50</v>
      </c>
      <c r="C51" s="277">
        <v>6</v>
      </c>
      <c r="D51" s="278" t="s">
        <v>88</v>
      </c>
      <c r="E51" s="278" t="s">
        <v>181</v>
      </c>
      <c r="F51" s="279" t="s">
        <v>307</v>
      </c>
      <c r="G51" s="377">
        <v>34080749.310000002</v>
      </c>
      <c r="H51" s="377">
        <v>12161843.84</v>
      </c>
      <c r="I51" s="377">
        <v>21628018.210000001</v>
      </c>
      <c r="J51" s="377">
        <v>1910999.85</v>
      </c>
      <c r="K51" s="377">
        <v>35700861.899999999</v>
      </c>
      <c r="L51" s="377">
        <v>147775</v>
      </c>
      <c r="M51" s="377">
        <v>12426305.42</v>
      </c>
      <c r="N51" s="377"/>
      <c r="O51" s="377">
        <v>4618709.57</v>
      </c>
      <c r="P51" s="377">
        <v>5433606.1600000001</v>
      </c>
      <c r="Q51" s="377">
        <v>10052315.73</v>
      </c>
      <c r="R51" s="377">
        <v>7138242.6799999997</v>
      </c>
      <c r="S51" s="377">
        <v>3647516.0700000003</v>
      </c>
      <c r="T51" s="377">
        <v>2858516</v>
      </c>
      <c r="U51" s="377">
        <v>2577514.7200000002</v>
      </c>
      <c r="V51" s="377">
        <v>919278.8899999999</v>
      </c>
      <c r="W51" s="377">
        <v>2526923.79</v>
      </c>
      <c r="X51" s="377">
        <v>0</v>
      </c>
      <c r="Y51" s="377">
        <v>584618.46</v>
      </c>
      <c r="Z51" s="377">
        <v>0</v>
      </c>
      <c r="AA51" s="377">
        <v>151785.79</v>
      </c>
      <c r="AB51" s="377">
        <v>10304008.289999999</v>
      </c>
      <c r="AC51" s="295">
        <f t="shared" si="1"/>
        <v>123116412.05000001</v>
      </c>
    </row>
    <row r="52" spans="1:29">
      <c r="A52" s="276">
        <v>73</v>
      </c>
      <c r="B52" s="277">
        <v>51</v>
      </c>
      <c r="C52" s="277">
        <v>6</v>
      </c>
      <c r="D52" s="278" t="s">
        <v>45</v>
      </c>
      <c r="E52" s="278" t="s">
        <v>187</v>
      </c>
      <c r="F52" s="279" t="s">
        <v>314</v>
      </c>
      <c r="G52" s="377">
        <v>33186243.979999997</v>
      </c>
      <c r="H52" s="377">
        <v>9443748.3499999996</v>
      </c>
      <c r="I52" s="377">
        <v>16368026.42</v>
      </c>
      <c r="J52" s="377">
        <v>1961167.6300000001</v>
      </c>
      <c r="K52" s="377">
        <v>27772942.399999999</v>
      </c>
      <c r="L52" s="377">
        <v>162285.79999999999</v>
      </c>
      <c r="M52" s="377">
        <v>8374630.5999999996</v>
      </c>
      <c r="N52" s="377"/>
      <c r="O52" s="377">
        <v>3323205.4899999998</v>
      </c>
      <c r="P52" s="377">
        <v>4019095.83</v>
      </c>
      <c r="Q52" s="377">
        <v>7342301.3200000003</v>
      </c>
      <c r="R52" s="377">
        <v>3315499.58</v>
      </c>
      <c r="S52" s="377">
        <v>4525376.96</v>
      </c>
      <c r="T52" s="377">
        <v>768810</v>
      </c>
      <c r="U52" s="377">
        <v>2263771.4200000004</v>
      </c>
      <c r="V52" s="377">
        <v>237387.58</v>
      </c>
      <c r="W52" s="377">
        <v>2580498.7199999997</v>
      </c>
      <c r="X52" s="377">
        <v>0</v>
      </c>
      <c r="Y52" s="377">
        <v>1858050.5</v>
      </c>
      <c r="Z52" s="377">
        <v>0</v>
      </c>
      <c r="AA52" s="377">
        <v>135378.46</v>
      </c>
      <c r="AB52" s="377">
        <v>8756592.8199999984</v>
      </c>
      <c r="AC52" s="295">
        <f t="shared" si="1"/>
        <v>101279770.13999997</v>
      </c>
    </row>
    <row r="53" spans="1:29">
      <c r="A53" s="276">
        <v>24</v>
      </c>
      <c r="B53" s="277">
        <v>52</v>
      </c>
      <c r="C53" s="277">
        <v>6</v>
      </c>
      <c r="D53" s="278" t="s">
        <v>53</v>
      </c>
      <c r="E53" s="278" t="s">
        <v>204</v>
      </c>
      <c r="F53" s="279" t="s">
        <v>333</v>
      </c>
      <c r="G53" s="377">
        <v>26769487.59</v>
      </c>
      <c r="H53" s="377">
        <v>11047769.800000001</v>
      </c>
      <c r="I53" s="377">
        <v>21005233.16</v>
      </c>
      <c r="J53" s="377">
        <v>1613427.06</v>
      </c>
      <c r="K53" s="377">
        <v>33666430.020000003</v>
      </c>
      <c r="L53" s="377">
        <v>859099.22</v>
      </c>
      <c r="M53" s="377">
        <v>8256237.8099999996</v>
      </c>
      <c r="N53" s="377"/>
      <c r="O53" s="377">
        <v>4504490.96</v>
      </c>
      <c r="P53" s="377">
        <v>4417985.3</v>
      </c>
      <c r="Q53" s="377">
        <v>8922476.2599999998</v>
      </c>
      <c r="R53" s="377">
        <v>5112227.8100000005</v>
      </c>
      <c r="S53" s="377">
        <v>6375767.9299999997</v>
      </c>
      <c r="T53" s="377">
        <v>1417932.5</v>
      </c>
      <c r="U53" s="377">
        <v>2778558.7900000005</v>
      </c>
      <c r="V53" s="377">
        <v>153999.42000000001</v>
      </c>
      <c r="W53" s="377">
        <v>4624008.07</v>
      </c>
      <c r="X53" s="377">
        <v>0</v>
      </c>
      <c r="Y53" s="377">
        <v>1646383.73</v>
      </c>
      <c r="Z53" s="377">
        <v>0</v>
      </c>
      <c r="AA53" s="377">
        <v>80830.87</v>
      </c>
      <c r="AB53" s="377">
        <v>8779525.2599999998</v>
      </c>
      <c r="AC53" s="295">
        <f t="shared" si="1"/>
        <v>109442965.28000003</v>
      </c>
    </row>
    <row r="54" spans="1:29">
      <c r="A54" s="276">
        <v>14</v>
      </c>
      <c r="B54" s="277">
        <v>53</v>
      </c>
      <c r="C54" s="277">
        <v>6</v>
      </c>
      <c r="D54" s="278" t="s">
        <v>55</v>
      </c>
      <c r="E54" s="278" t="s">
        <v>171</v>
      </c>
      <c r="F54" s="279" t="s">
        <v>296</v>
      </c>
      <c r="G54" s="377">
        <v>29362449.100000001</v>
      </c>
      <c r="H54" s="377">
        <v>10006263.92</v>
      </c>
      <c r="I54" s="377">
        <v>17696613.310000002</v>
      </c>
      <c r="J54" s="377">
        <v>1747702.7600000002</v>
      </c>
      <c r="K54" s="377">
        <v>29450579.990000006</v>
      </c>
      <c r="L54" s="377">
        <v>289193.71000000002</v>
      </c>
      <c r="M54" s="377">
        <v>10681329.439999999</v>
      </c>
      <c r="N54" s="377"/>
      <c r="O54" s="377">
        <v>5477364.7199999997</v>
      </c>
      <c r="P54" s="377">
        <v>3261935.85</v>
      </c>
      <c r="Q54" s="377">
        <v>8739300.5700000003</v>
      </c>
      <c r="R54" s="377">
        <v>4284234.4800000004</v>
      </c>
      <c r="S54" s="377">
        <v>3754697.87</v>
      </c>
      <c r="T54" s="377">
        <v>2632910</v>
      </c>
      <c r="U54" s="377">
        <v>1941328.75</v>
      </c>
      <c r="V54" s="377">
        <v>229403.11</v>
      </c>
      <c r="W54" s="377">
        <v>9855992.7599999998</v>
      </c>
      <c r="X54" s="377">
        <v>0</v>
      </c>
      <c r="Y54" s="377">
        <v>4099033.57</v>
      </c>
      <c r="Z54" s="377">
        <v>0</v>
      </c>
      <c r="AA54" s="377">
        <v>343136.4</v>
      </c>
      <c r="AB54" s="377">
        <v>6078890.8199999994</v>
      </c>
      <c r="AC54" s="295">
        <f t="shared" si="1"/>
        <v>111742480.57000001</v>
      </c>
    </row>
    <row r="55" spans="1:29">
      <c r="A55" s="276">
        <v>7</v>
      </c>
      <c r="B55" s="277">
        <v>54</v>
      </c>
      <c r="C55" s="277">
        <v>6</v>
      </c>
      <c r="D55" s="278" t="s">
        <v>51</v>
      </c>
      <c r="E55" s="278" t="s">
        <v>242</v>
      </c>
      <c r="F55" s="279" t="s">
        <v>377</v>
      </c>
      <c r="G55" s="377">
        <v>48205443.600000009</v>
      </c>
      <c r="H55" s="377">
        <v>8086061.8799999999</v>
      </c>
      <c r="I55" s="377">
        <v>23571836.16</v>
      </c>
      <c r="J55" s="377">
        <v>2589839.73</v>
      </c>
      <c r="K55" s="377">
        <v>34247737.769999996</v>
      </c>
      <c r="L55" s="377">
        <v>502334.13</v>
      </c>
      <c r="M55" s="377">
        <v>11936716.68</v>
      </c>
      <c r="N55" s="377"/>
      <c r="O55" s="377">
        <v>4076041.46</v>
      </c>
      <c r="P55" s="377">
        <v>5492090.5</v>
      </c>
      <c r="Q55" s="377">
        <v>9568131.9600000009</v>
      </c>
      <c r="R55" s="377">
        <v>5063708.3</v>
      </c>
      <c r="S55" s="377">
        <v>4502501.3899999997</v>
      </c>
      <c r="T55" s="377">
        <v>2125176.4500000002</v>
      </c>
      <c r="U55" s="377">
        <v>1954174.42</v>
      </c>
      <c r="V55" s="377">
        <v>505113.54000000004</v>
      </c>
      <c r="W55" s="377">
        <v>2687903.04</v>
      </c>
      <c r="X55" s="377">
        <v>0</v>
      </c>
      <c r="Y55" s="377">
        <v>12868071</v>
      </c>
      <c r="Z55" s="377">
        <v>564.72</v>
      </c>
      <c r="AA55" s="377">
        <v>23705.59</v>
      </c>
      <c r="AB55" s="377">
        <v>5641381.4199999999</v>
      </c>
      <c r="AC55" s="295">
        <f t="shared" si="1"/>
        <v>139832664.01000002</v>
      </c>
    </row>
    <row r="56" spans="1:29">
      <c r="A56" s="276">
        <v>69</v>
      </c>
      <c r="B56" s="277">
        <v>55</v>
      </c>
      <c r="C56" s="277">
        <v>7</v>
      </c>
      <c r="D56" s="278" t="s">
        <v>45</v>
      </c>
      <c r="E56" s="278" t="s">
        <v>184</v>
      </c>
      <c r="F56" s="279" t="s">
        <v>310</v>
      </c>
      <c r="G56" s="377">
        <v>37514264.560000002</v>
      </c>
      <c r="H56" s="377">
        <v>14335229.93</v>
      </c>
      <c r="I56" s="377">
        <v>19210056.689999998</v>
      </c>
      <c r="J56" s="377">
        <v>2321806.4699999997</v>
      </c>
      <c r="K56" s="377">
        <v>35867093.089999996</v>
      </c>
      <c r="L56" s="377">
        <v>274493</v>
      </c>
      <c r="M56" s="377">
        <v>11493553.23</v>
      </c>
      <c r="N56" s="377"/>
      <c r="O56" s="377">
        <v>3691334.4999999995</v>
      </c>
      <c r="P56" s="377">
        <v>4443285</v>
      </c>
      <c r="Q56" s="377">
        <v>8134619.5</v>
      </c>
      <c r="R56" s="377">
        <v>5039876.8000000007</v>
      </c>
      <c r="S56" s="377">
        <v>10078444.949999999</v>
      </c>
      <c r="T56" s="377">
        <v>1730688.3</v>
      </c>
      <c r="U56" s="377">
        <v>2722201.54</v>
      </c>
      <c r="V56" s="377">
        <v>16859</v>
      </c>
      <c r="W56" s="377">
        <v>4109970.32</v>
      </c>
      <c r="X56" s="377">
        <v>0</v>
      </c>
      <c r="Y56" s="377">
        <v>1641581.72</v>
      </c>
      <c r="Z56" s="377">
        <v>0</v>
      </c>
      <c r="AA56" s="377">
        <v>344589.45999999996</v>
      </c>
      <c r="AB56" s="377">
        <v>8369153.8099999996</v>
      </c>
      <c r="AC56" s="295">
        <f t="shared" si="1"/>
        <v>127337389.28</v>
      </c>
    </row>
    <row r="57" spans="1:29">
      <c r="A57" s="276">
        <v>70</v>
      </c>
      <c r="B57" s="277">
        <v>56</v>
      </c>
      <c r="C57" s="277">
        <v>7</v>
      </c>
      <c r="D57" s="278" t="s">
        <v>45</v>
      </c>
      <c r="E57" s="278" t="s">
        <v>185</v>
      </c>
      <c r="F57" s="279" t="s">
        <v>311</v>
      </c>
      <c r="G57" s="377">
        <v>37930490.619999997</v>
      </c>
      <c r="H57" s="377">
        <v>14106062.189999999</v>
      </c>
      <c r="I57" s="377">
        <v>15830924.359999999</v>
      </c>
      <c r="J57" s="377">
        <v>2337801.12</v>
      </c>
      <c r="K57" s="377">
        <v>32274787.669999998</v>
      </c>
      <c r="L57" s="377">
        <v>307622.59999999998</v>
      </c>
      <c r="M57" s="377">
        <v>9506478.3599999994</v>
      </c>
      <c r="N57" s="377"/>
      <c r="O57" s="377">
        <v>4197378.1099999994</v>
      </c>
      <c r="P57" s="377">
        <v>4155467.26</v>
      </c>
      <c r="Q57" s="377">
        <v>8352845.3699999992</v>
      </c>
      <c r="R57" s="377">
        <v>4882852.62</v>
      </c>
      <c r="S57" s="377">
        <v>1701828.17</v>
      </c>
      <c r="T57" s="377">
        <v>800555</v>
      </c>
      <c r="U57" s="377">
        <v>2196125.44</v>
      </c>
      <c r="V57" s="377">
        <v>34556.94</v>
      </c>
      <c r="W57" s="377">
        <v>2558956.19</v>
      </c>
      <c r="X57" s="377">
        <v>0</v>
      </c>
      <c r="Y57" s="377">
        <v>574377.74</v>
      </c>
      <c r="Z57" s="377">
        <v>0</v>
      </c>
      <c r="AA57" s="377">
        <v>124731.26000000001</v>
      </c>
      <c r="AB57" s="377">
        <v>5238010.1399999997</v>
      </c>
      <c r="AC57" s="295">
        <f t="shared" si="1"/>
        <v>106484218.11999999</v>
      </c>
    </row>
    <row r="58" spans="1:29">
      <c r="A58" s="276">
        <v>78</v>
      </c>
      <c r="B58" s="277">
        <v>57</v>
      </c>
      <c r="C58" s="277">
        <v>7</v>
      </c>
      <c r="D58" s="278" t="s">
        <v>45</v>
      </c>
      <c r="E58" s="278" t="s">
        <v>192</v>
      </c>
      <c r="F58" s="279" t="s">
        <v>319</v>
      </c>
      <c r="G58" s="377">
        <v>36285569.899999999</v>
      </c>
      <c r="H58" s="377">
        <v>11305586.029999999</v>
      </c>
      <c r="I58" s="377">
        <v>19966369</v>
      </c>
      <c r="J58" s="377">
        <v>2004112.7000000002</v>
      </c>
      <c r="K58" s="377">
        <v>33276067.73</v>
      </c>
      <c r="L58" s="377">
        <v>345842.82</v>
      </c>
      <c r="M58" s="377">
        <v>12773587.07</v>
      </c>
      <c r="N58" s="377"/>
      <c r="O58" s="377">
        <v>4009787.2600000002</v>
      </c>
      <c r="P58" s="377">
        <v>6506072</v>
      </c>
      <c r="Q58" s="377">
        <v>10515859.26</v>
      </c>
      <c r="R58" s="377">
        <v>10843779.640000001</v>
      </c>
      <c r="S58" s="377">
        <v>18109508.359999999</v>
      </c>
      <c r="T58" s="377">
        <v>1757595</v>
      </c>
      <c r="U58" s="377">
        <v>3039759.41</v>
      </c>
      <c r="V58" s="377">
        <v>85303.91</v>
      </c>
      <c r="W58" s="377">
        <v>3439762.2800000003</v>
      </c>
      <c r="X58" s="377">
        <v>0</v>
      </c>
      <c r="Y58" s="377">
        <v>4447141.8600000003</v>
      </c>
      <c r="Z58" s="377">
        <v>0</v>
      </c>
      <c r="AA58" s="377">
        <v>1618563.42</v>
      </c>
      <c r="AB58" s="377">
        <v>8148204.3599999994</v>
      </c>
      <c r="AC58" s="295">
        <f t="shared" si="1"/>
        <v>144686545.01999998</v>
      </c>
    </row>
    <row r="59" spans="1:29">
      <c r="A59" s="276">
        <v>80</v>
      </c>
      <c r="B59" s="277">
        <v>58</v>
      </c>
      <c r="C59" s="277">
        <v>7</v>
      </c>
      <c r="D59" s="278" t="s">
        <v>45</v>
      </c>
      <c r="E59" s="278" t="s">
        <v>194</v>
      </c>
      <c r="F59" s="279" t="s">
        <v>321</v>
      </c>
      <c r="G59" s="377">
        <v>38514948.539999999</v>
      </c>
      <c r="H59" s="377">
        <v>12138498</v>
      </c>
      <c r="I59" s="377">
        <v>21331538.490000002</v>
      </c>
      <c r="J59" s="377">
        <v>2862929.4299999997</v>
      </c>
      <c r="K59" s="377">
        <v>36332965.920000002</v>
      </c>
      <c r="L59" s="377">
        <v>383468.36</v>
      </c>
      <c r="M59" s="377">
        <v>11115413.01</v>
      </c>
      <c r="N59" s="377"/>
      <c r="O59" s="377">
        <v>3299042.37</v>
      </c>
      <c r="P59" s="377">
        <v>4792183.71</v>
      </c>
      <c r="Q59" s="377">
        <v>8091226.0800000001</v>
      </c>
      <c r="R59" s="377">
        <v>5145705.04</v>
      </c>
      <c r="S59" s="377">
        <v>4582675.5299999993</v>
      </c>
      <c r="T59" s="377">
        <v>689881</v>
      </c>
      <c r="U59" s="377">
        <v>3425948.2500000005</v>
      </c>
      <c r="V59" s="377">
        <v>150592.04999999999</v>
      </c>
      <c r="W59" s="377">
        <v>3874333.64</v>
      </c>
      <c r="X59" s="377">
        <v>0</v>
      </c>
      <c r="Y59" s="377">
        <v>2730072.6</v>
      </c>
      <c r="Z59" s="377">
        <v>0</v>
      </c>
      <c r="AA59" s="377">
        <v>270890.33999999997</v>
      </c>
      <c r="AB59" s="377">
        <v>7232564.4600000009</v>
      </c>
      <c r="AC59" s="295">
        <f t="shared" si="1"/>
        <v>122540684.82000002</v>
      </c>
    </row>
    <row r="60" spans="1:29">
      <c r="A60" s="276">
        <v>31</v>
      </c>
      <c r="B60" s="277">
        <v>59</v>
      </c>
      <c r="C60" s="277">
        <v>7</v>
      </c>
      <c r="D60" s="278" t="s">
        <v>53</v>
      </c>
      <c r="E60" s="278" t="s">
        <v>210</v>
      </c>
      <c r="F60" s="279" t="s">
        <v>340</v>
      </c>
      <c r="G60" s="377">
        <v>26831989.870000001</v>
      </c>
      <c r="H60" s="377">
        <v>8287748.5199999996</v>
      </c>
      <c r="I60" s="377">
        <v>23201630.079999998</v>
      </c>
      <c r="J60" s="377">
        <v>1612920.72</v>
      </c>
      <c r="K60" s="377">
        <v>33102299.319999997</v>
      </c>
      <c r="L60" s="377">
        <v>572572.42000000004</v>
      </c>
      <c r="M60" s="377">
        <v>8641328.5299999993</v>
      </c>
      <c r="N60" s="377"/>
      <c r="O60" s="377">
        <v>3695459.04</v>
      </c>
      <c r="P60" s="377">
        <v>7205411</v>
      </c>
      <c r="Q60" s="377">
        <v>10900870.039999999</v>
      </c>
      <c r="R60" s="377">
        <v>5712441.3599999994</v>
      </c>
      <c r="S60" s="377">
        <v>2365231.6500000004</v>
      </c>
      <c r="T60" s="377">
        <v>626492.9</v>
      </c>
      <c r="U60" s="377">
        <v>2507061.5100000002</v>
      </c>
      <c r="V60" s="377">
        <v>750502.8</v>
      </c>
      <c r="W60" s="377">
        <v>2704513.6</v>
      </c>
      <c r="X60" s="377">
        <v>0</v>
      </c>
      <c r="Y60" s="377">
        <v>4316826.3</v>
      </c>
      <c r="Z60" s="377">
        <v>0</v>
      </c>
      <c r="AA60" s="377">
        <v>92735.14</v>
      </c>
      <c r="AB60" s="377">
        <v>6590166.79</v>
      </c>
      <c r="AC60" s="295">
        <f t="shared" si="1"/>
        <v>105715032.23000002</v>
      </c>
    </row>
    <row r="61" spans="1:29">
      <c r="A61" s="276">
        <v>63</v>
      </c>
      <c r="B61" s="277">
        <v>60</v>
      </c>
      <c r="C61" s="277">
        <v>8</v>
      </c>
      <c r="D61" s="278" t="s">
        <v>88</v>
      </c>
      <c r="E61" s="278" t="s">
        <v>178</v>
      </c>
      <c r="F61" s="279" t="s">
        <v>304</v>
      </c>
      <c r="G61" s="377">
        <v>45231364.189999998</v>
      </c>
      <c r="H61" s="377">
        <v>12454084.9</v>
      </c>
      <c r="I61" s="377">
        <v>27135582.390000001</v>
      </c>
      <c r="J61" s="377">
        <v>2674295.8200000003</v>
      </c>
      <c r="K61" s="377">
        <v>42263963.109999999</v>
      </c>
      <c r="L61" s="377">
        <v>314430.98</v>
      </c>
      <c r="M61" s="377">
        <v>19013351.809999999</v>
      </c>
      <c r="N61" s="377"/>
      <c r="O61" s="377">
        <v>5975715.4300000006</v>
      </c>
      <c r="P61" s="377">
        <v>4723764.9000000004</v>
      </c>
      <c r="Q61" s="377">
        <v>10699480.330000002</v>
      </c>
      <c r="R61" s="377">
        <v>5700465.3899999997</v>
      </c>
      <c r="S61" s="377">
        <v>4519564.6899999995</v>
      </c>
      <c r="T61" s="377">
        <v>5586234.5299999993</v>
      </c>
      <c r="U61" s="377">
        <v>4188356.45</v>
      </c>
      <c r="V61" s="377">
        <v>492802.35</v>
      </c>
      <c r="W61" s="377">
        <v>3211048.41</v>
      </c>
      <c r="X61" s="377">
        <v>0</v>
      </c>
      <c r="Y61" s="377">
        <v>779434.22</v>
      </c>
      <c r="Z61" s="377">
        <v>0</v>
      </c>
      <c r="AA61" s="377">
        <v>138986.72</v>
      </c>
      <c r="AB61" s="377">
        <v>11979217.179999998</v>
      </c>
      <c r="AC61" s="295">
        <f t="shared" si="1"/>
        <v>154118700.35999998</v>
      </c>
    </row>
    <row r="62" spans="1:29">
      <c r="A62" s="276">
        <v>23</v>
      </c>
      <c r="B62" s="277">
        <v>61</v>
      </c>
      <c r="C62" s="277">
        <v>8</v>
      </c>
      <c r="D62" s="278" t="s">
        <v>53</v>
      </c>
      <c r="E62" s="278" t="s">
        <v>203</v>
      </c>
      <c r="F62" s="279" t="s">
        <v>332</v>
      </c>
      <c r="G62" s="377">
        <v>32184819.629999999</v>
      </c>
      <c r="H62" s="377">
        <v>15786691.939999999</v>
      </c>
      <c r="I62" s="377">
        <v>25526397.09</v>
      </c>
      <c r="J62" s="377">
        <v>2006532.58</v>
      </c>
      <c r="K62" s="377">
        <v>43319621.609999999</v>
      </c>
      <c r="L62" s="377">
        <v>563542.91</v>
      </c>
      <c r="M62" s="377">
        <v>12983900.310000001</v>
      </c>
      <c r="N62" s="377"/>
      <c r="O62" s="377">
        <v>6228503.71</v>
      </c>
      <c r="P62" s="377">
        <v>6265430.0999999996</v>
      </c>
      <c r="Q62" s="377">
        <v>12493933.809999999</v>
      </c>
      <c r="R62" s="377">
        <v>5878803.6199999992</v>
      </c>
      <c r="S62" s="377">
        <v>3214813.25</v>
      </c>
      <c r="T62" s="377">
        <v>3383812.15</v>
      </c>
      <c r="U62" s="377">
        <v>2808743.95</v>
      </c>
      <c r="V62" s="377">
        <v>35645.18</v>
      </c>
      <c r="W62" s="377">
        <v>2030761.75</v>
      </c>
      <c r="X62" s="377">
        <v>0</v>
      </c>
      <c r="Y62" s="377">
        <v>6007708.4199999999</v>
      </c>
      <c r="Z62" s="377">
        <v>0</v>
      </c>
      <c r="AA62" s="377">
        <v>87223.67</v>
      </c>
      <c r="AB62" s="377">
        <v>11873087.000000002</v>
      </c>
      <c r="AC62" s="295">
        <f t="shared" si="1"/>
        <v>136866417.26000002</v>
      </c>
    </row>
    <row r="63" spans="1:29">
      <c r="A63" s="276">
        <v>15</v>
      </c>
      <c r="B63" s="277">
        <v>62</v>
      </c>
      <c r="C63" s="277">
        <v>8</v>
      </c>
      <c r="D63" s="278" t="s">
        <v>55</v>
      </c>
      <c r="E63" s="278" t="s">
        <v>172</v>
      </c>
      <c r="F63" s="279" t="s">
        <v>297</v>
      </c>
      <c r="G63" s="377">
        <v>29730005.02</v>
      </c>
      <c r="H63" s="377">
        <v>11930664.190000001</v>
      </c>
      <c r="I63" s="377">
        <v>28649267.07</v>
      </c>
      <c r="J63" s="377">
        <v>1735730.3599999999</v>
      </c>
      <c r="K63" s="377">
        <v>42315661.620000005</v>
      </c>
      <c r="L63" s="377">
        <v>883819.52000000002</v>
      </c>
      <c r="M63" s="377">
        <v>12791070.699999999</v>
      </c>
      <c r="N63" s="377"/>
      <c r="O63" s="377">
        <v>5288410.43</v>
      </c>
      <c r="P63" s="377">
        <v>4273673</v>
      </c>
      <c r="Q63" s="377">
        <v>9562083.4299999997</v>
      </c>
      <c r="R63" s="377">
        <v>4802922.7300000004</v>
      </c>
      <c r="S63" s="377">
        <v>13534459.939999999</v>
      </c>
      <c r="T63" s="377">
        <v>3949206</v>
      </c>
      <c r="U63" s="377">
        <v>3086439.1200000006</v>
      </c>
      <c r="V63" s="377">
        <v>311503.34999999998</v>
      </c>
      <c r="W63" s="377">
        <v>10073579.77</v>
      </c>
      <c r="X63" s="377">
        <v>0</v>
      </c>
      <c r="Y63" s="377">
        <v>6718945.4100000001</v>
      </c>
      <c r="Z63" s="377">
        <v>0</v>
      </c>
      <c r="AA63" s="377">
        <v>325699.07</v>
      </c>
      <c r="AB63" s="377">
        <v>9312637.3100000005</v>
      </c>
      <c r="AC63" s="295">
        <f t="shared" si="1"/>
        <v>147398032.98999998</v>
      </c>
    </row>
    <row r="64" spans="1:29">
      <c r="A64" s="276">
        <v>38</v>
      </c>
      <c r="B64" s="277">
        <v>63</v>
      </c>
      <c r="C64" s="277">
        <v>8</v>
      </c>
      <c r="D64" s="278" t="s">
        <v>49</v>
      </c>
      <c r="E64" s="278" t="s">
        <v>224</v>
      </c>
      <c r="F64" s="279" t="s">
        <v>356</v>
      </c>
      <c r="G64" s="377">
        <v>50551892.609999999</v>
      </c>
      <c r="H64" s="377">
        <v>17971646.809999999</v>
      </c>
      <c r="I64" s="377">
        <v>28181611.780000001</v>
      </c>
      <c r="J64" s="377">
        <v>3188779.67</v>
      </c>
      <c r="K64" s="377">
        <v>49342038.260000005</v>
      </c>
      <c r="L64" s="377">
        <v>1422703.15</v>
      </c>
      <c r="M64" s="377">
        <v>28889880.280000001</v>
      </c>
      <c r="N64" s="377"/>
      <c r="O64" s="377">
        <v>10809753.67</v>
      </c>
      <c r="P64" s="377">
        <v>6114300</v>
      </c>
      <c r="Q64" s="377">
        <v>16924053.670000002</v>
      </c>
      <c r="R64" s="377">
        <v>6320431.46</v>
      </c>
      <c r="S64" s="377">
        <v>22111882.77</v>
      </c>
      <c r="T64" s="377">
        <v>1953170</v>
      </c>
      <c r="U64" s="377">
        <v>4412396.74</v>
      </c>
      <c r="V64" s="377">
        <v>108664.23000000001</v>
      </c>
      <c r="W64" s="377">
        <v>1254032.6499999999</v>
      </c>
      <c r="X64" s="377">
        <v>0</v>
      </c>
      <c r="Y64" s="377">
        <v>7994561.5800000001</v>
      </c>
      <c r="Z64" s="377">
        <v>0</v>
      </c>
      <c r="AA64" s="377">
        <v>726116.1100000001</v>
      </c>
      <c r="AB64" s="377">
        <v>13619152.430000002</v>
      </c>
      <c r="AC64" s="295">
        <f t="shared" si="1"/>
        <v>205630975.94000009</v>
      </c>
    </row>
    <row r="65" spans="1:29">
      <c r="A65" s="276">
        <v>44</v>
      </c>
      <c r="B65" s="277">
        <v>64</v>
      </c>
      <c r="C65" s="277">
        <v>8</v>
      </c>
      <c r="D65" s="278" t="s">
        <v>49</v>
      </c>
      <c r="E65" s="278" t="s">
        <v>229</v>
      </c>
      <c r="F65" s="279" t="s">
        <v>362</v>
      </c>
      <c r="G65" s="377">
        <v>41471065.719999999</v>
      </c>
      <c r="H65" s="377">
        <v>20474100.82</v>
      </c>
      <c r="I65" s="377">
        <v>26280124.509999998</v>
      </c>
      <c r="J65" s="377">
        <v>2851294.95</v>
      </c>
      <c r="K65" s="377">
        <v>49605520.280000001</v>
      </c>
      <c r="L65" s="377">
        <v>1231623.8599999999</v>
      </c>
      <c r="M65" s="377">
        <v>17678541.699999999</v>
      </c>
      <c r="N65" s="377"/>
      <c r="O65" s="377">
        <v>9198707.0399999991</v>
      </c>
      <c r="P65" s="377">
        <v>6120859</v>
      </c>
      <c r="Q65" s="377">
        <v>15319566.039999999</v>
      </c>
      <c r="R65" s="377">
        <v>11625769</v>
      </c>
      <c r="S65" s="377">
        <v>11057268.239999998</v>
      </c>
      <c r="T65" s="377">
        <v>8666883</v>
      </c>
      <c r="U65" s="377">
        <v>4349510.49</v>
      </c>
      <c r="V65" s="377">
        <v>129072.43</v>
      </c>
      <c r="W65" s="377">
        <v>3356043.9899999998</v>
      </c>
      <c r="X65" s="377">
        <v>0</v>
      </c>
      <c r="Y65" s="377">
        <v>996633</v>
      </c>
      <c r="Z65" s="377">
        <v>0</v>
      </c>
      <c r="AA65" s="377">
        <v>255386.41</v>
      </c>
      <c r="AB65" s="377">
        <v>11978007.749999998</v>
      </c>
      <c r="AC65" s="295">
        <f t="shared" si="1"/>
        <v>177720891.91000003</v>
      </c>
    </row>
    <row r="66" spans="1:29">
      <c r="A66" s="276">
        <v>32</v>
      </c>
      <c r="B66" s="277">
        <v>65</v>
      </c>
      <c r="C66" s="277">
        <v>8</v>
      </c>
      <c r="D66" s="278" t="s">
        <v>53</v>
      </c>
      <c r="E66" s="278" t="s">
        <v>211</v>
      </c>
      <c r="F66" s="279" t="s">
        <v>341</v>
      </c>
      <c r="G66" s="377">
        <v>47663156.700000003</v>
      </c>
      <c r="H66" s="377">
        <v>15870539</v>
      </c>
      <c r="I66" s="377">
        <v>25697825.41</v>
      </c>
      <c r="J66" s="377">
        <v>2693481.65</v>
      </c>
      <c r="K66" s="377">
        <v>44261846.059999995</v>
      </c>
      <c r="L66" s="377">
        <v>649429.24</v>
      </c>
      <c r="M66" s="377">
        <v>19397681.760000002</v>
      </c>
      <c r="N66" s="377"/>
      <c r="O66" s="377">
        <v>6809673.2000000002</v>
      </c>
      <c r="P66" s="377">
        <v>3263830.3</v>
      </c>
      <c r="Q66" s="377">
        <v>10073503.5</v>
      </c>
      <c r="R66" s="377">
        <v>4900200.22</v>
      </c>
      <c r="S66" s="377">
        <v>8991181.1699999999</v>
      </c>
      <c r="T66" s="377">
        <v>3320480.5</v>
      </c>
      <c r="U66" s="377">
        <v>2395162.4</v>
      </c>
      <c r="V66" s="377">
        <v>3278188.9299999997</v>
      </c>
      <c r="W66" s="377">
        <v>3756295.78</v>
      </c>
      <c r="X66" s="377">
        <v>0</v>
      </c>
      <c r="Y66" s="377">
        <v>2903612.88</v>
      </c>
      <c r="Z66" s="377">
        <v>0</v>
      </c>
      <c r="AA66" s="377">
        <v>336003.95</v>
      </c>
      <c r="AB66" s="377">
        <v>9281685.3299999982</v>
      </c>
      <c r="AC66" s="295">
        <f t="shared" ref="AC66:AC89" si="2">G66+K66+L66+M66+Q66+R66+S66+T66+U66+V66+W66+X66+Y66+Z66+AA66+AB66</f>
        <v>161208428.41999996</v>
      </c>
    </row>
    <row r="67" spans="1:29">
      <c r="A67" s="276">
        <v>65</v>
      </c>
      <c r="B67" s="277">
        <v>66</v>
      </c>
      <c r="C67" s="277">
        <v>9</v>
      </c>
      <c r="D67" s="278" t="s">
        <v>88</v>
      </c>
      <c r="E67" s="278" t="s">
        <v>180</v>
      </c>
      <c r="F67" s="279" t="s">
        <v>306</v>
      </c>
      <c r="G67" s="377">
        <v>49974572.610000007</v>
      </c>
      <c r="H67" s="377">
        <v>14542159.119999999</v>
      </c>
      <c r="I67" s="377">
        <v>30930885.91</v>
      </c>
      <c r="J67" s="377">
        <v>3116405.7199999997</v>
      </c>
      <c r="K67" s="377">
        <v>48589450.75</v>
      </c>
      <c r="L67" s="377">
        <v>443978.13</v>
      </c>
      <c r="M67" s="377">
        <v>21820589.829999998</v>
      </c>
      <c r="N67" s="377"/>
      <c r="O67" s="377">
        <v>8774748.459999999</v>
      </c>
      <c r="P67" s="377">
        <v>8621502.1999999993</v>
      </c>
      <c r="Q67" s="377">
        <v>17396250.659999996</v>
      </c>
      <c r="R67" s="377">
        <v>5678625.3799999999</v>
      </c>
      <c r="S67" s="377">
        <v>5553316.5099999998</v>
      </c>
      <c r="T67" s="377">
        <v>7940058</v>
      </c>
      <c r="U67" s="377">
        <v>4084334.5699999994</v>
      </c>
      <c r="V67" s="377">
        <v>862517.25</v>
      </c>
      <c r="W67" s="377">
        <v>3204911.6799999997</v>
      </c>
      <c r="X67" s="377">
        <v>0</v>
      </c>
      <c r="Y67" s="377">
        <v>1236080</v>
      </c>
      <c r="Z67" s="377">
        <v>0</v>
      </c>
      <c r="AA67" s="377">
        <v>111169.33999999998</v>
      </c>
      <c r="AB67" s="377">
        <v>13914575.619999999</v>
      </c>
      <c r="AC67" s="295">
        <f t="shared" si="2"/>
        <v>180810430.33000001</v>
      </c>
    </row>
    <row r="68" spans="1:29">
      <c r="A68" s="276">
        <v>16</v>
      </c>
      <c r="B68" s="277">
        <v>67</v>
      </c>
      <c r="C68" s="277">
        <v>9</v>
      </c>
      <c r="D68" s="278" t="s">
        <v>55</v>
      </c>
      <c r="E68" s="278" t="s">
        <v>173</v>
      </c>
      <c r="F68" s="279" t="s">
        <v>298</v>
      </c>
      <c r="G68" s="377">
        <v>50159245.759999998</v>
      </c>
      <c r="H68" s="377">
        <v>15934140.699999999</v>
      </c>
      <c r="I68" s="377">
        <v>37535151.030000001</v>
      </c>
      <c r="J68" s="377">
        <v>2947433.41</v>
      </c>
      <c r="K68" s="377">
        <v>56416725.140000001</v>
      </c>
      <c r="L68" s="377">
        <v>285456.58999999997</v>
      </c>
      <c r="M68" s="377">
        <v>26591122.27</v>
      </c>
      <c r="N68" s="377"/>
      <c r="O68" s="377">
        <v>8032885.3700000001</v>
      </c>
      <c r="P68" s="377">
        <v>1176927.29</v>
      </c>
      <c r="Q68" s="377">
        <v>9209812.6600000001</v>
      </c>
      <c r="R68" s="377">
        <v>7512979.9099999992</v>
      </c>
      <c r="S68" s="377">
        <v>8471114.5899999999</v>
      </c>
      <c r="T68" s="377">
        <v>5127094</v>
      </c>
      <c r="U68" s="377">
        <v>3890422.64</v>
      </c>
      <c r="V68" s="377">
        <v>156008.56</v>
      </c>
      <c r="W68" s="377">
        <v>2576762.25</v>
      </c>
      <c r="X68" s="377">
        <v>0</v>
      </c>
      <c r="Y68" s="377">
        <v>11492056.229999999</v>
      </c>
      <c r="Z68" s="377">
        <v>0</v>
      </c>
      <c r="AA68" s="377">
        <v>100194.65</v>
      </c>
      <c r="AB68" s="377">
        <v>19703758.289999999</v>
      </c>
      <c r="AC68" s="295">
        <f t="shared" si="2"/>
        <v>201692753.53999999</v>
      </c>
    </row>
    <row r="69" spans="1:29">
      <c r="A69" s="276">
        <v>39</v>
      </c>
      <c r="B69" s="277">
        <v>68</v>
      </c>
      <c r="C69" s="277">
        <v>9</v>
      </c>
      <c r="D69" s="278" t="s">
        <v>49</v>
      </c>
      <c r="E69" s="278" t="s">
        <v>225</v>
      </c>
      <c r="F69" s="279" t="s">
        <v>357</v>
      </c>
      <c r="G69" s="377">
        <v>48129894.609999999</v>
      </c>
      <c r="H69" s="377">
        <v>19984837.050000001</v>
      </c>
      <c r="I69" s="377">
        <v>35124397.020000003</v>
      </c>
      <c r="J69" s="377">
        <v>3063803.0200000005</v>
      </c>
      <c r="K69" s="377">
        <v>58173037.090000011</v>
      </c>
      <c r="L69" s="377">
        <v>546082.73</v>
      </c>
      <c r="M69" s="377">
        <v>19490677.91</v>
      </c>
      <c r="N69" s="377"/>
      <c r="O69" s="377">
        <v>9426079.1099999994</v>
      </c>
      <c r="P69" s="377">
        <v>8670919.8699999992</v>
      </c>
      <c r="Q69" s="377">
        <v>18096998.979999997</v>
      </c>
      <c r="R69" s="377">
        <v>6780035.0499999998</v>
      </c>
      <c r="S69" s="377">
        <v>4848935.2299999995</v>
      </c>
      <c r="T69" s="377">
        <v>6005896</v>
      </c>
      <c r="U69" s="377">
        <v>3977193.25</v>
      </c>
      <c r="V69" s="377">
        <v>469670.8</v>
      </c>
      <c r="W69" s="377">
        <v>3024521.77</v>
      </c>
      <c r="X69" s="377">
        <v>0</v>
      </c>
      <c r="Y69" s="377">
        <v>1176980.6800000002</v>
      </c>
      <c r="Z69" s="377">
        <v>0</v>
      </c>
      <c r="AA69" s="377">
        <v>218333.90000000002</v>
      </c>
      <c r="AB69" s="377">
        <v>10767041.91</v>
      </c>
      <c r="AC69" s="295">
        <f t="shared" si="2"/>
        <v>181705299.91000006</v>
      </c>
    </row>
    <row r="70" spans="1:29">
      <c r="A70" s="276">
        <v>45</v>
      </c>
      <c r="B70" s="277">
        <v>69</v>
      </c>
      <c r="C70" s="277">
        <v>9</v>
      </c>
      <c r="D70" s="278" t="s">
        <v>49</v>
      </c>
      <c r="E70" s="278" t="s">
        <v>230</v>
      </c>
      <c r="F70" s="279" t="s">
        <v>363</v>
      </c>
      <c r="G70" s="377">
        <v>55875259.969999999</v>
      </c>
      <c r="H70" s="377">
        <v>17228460</v>
      </c>
      <c r="I70" s="377">
        <v>24219587.16</v>
      </c>
      <c r="J70" s="377">
        <v>3366224.4099999997</v>
      </c>
      <c r="K70" s="377">
        <v>44814271.569999993</v>
      </c>
      <c r="L70" s="377">
        <v>520283</v>
      </c>
      <c r="M70" s="377">
        <v>17542178.469999999</v>
      </c>
      <c r="N70" s="377"/>
      <c r="O70" s="377">
        <v>10107871.700000001</v>
      </c>
      <c r="P70" s="377">
        <v>7905631.75</v>
      </c>
      <c r="Q70" s="377">
        <v>18013503.450000003</v>
      </c>
      <c r="R70" s="377">
        <v>8079104.9800000004</v>
      </c>
      <c r="S70" s="377">
        <v>10602287.16</v>
      </c>
      <c r="T70" s="377">
        <v>2416767.5</v>
      </c>
      <c r="U70" s="377">
        <v>3670200.9800000004</v>
      </c>
      <c r="V70" s="377">
        <v>114512.24</v>
      </c>
      <c r="W70" s="377">
        <v>1977611.5</v>
      </c>
      <c r="X70" s="377">
        <v>0</v>
      </c>
      <c r="Y70" s="377">
        <v>645007.99</v>
      </c>
      <c r="Z70" s="377">
        <v>0</v>
      </c>
      <c r="AA70" s="377">
        <v>81800.899999999994</v>
      </c>
      <c r="AB70" s="377">
        <v>8958072.7000000011</v>
      </c>
      <c r="AC70" s="295">
        <f t="shared" si="2"/>
        <v>173310862.40999997</v>
      </c>
    </row>
    <row r="71" spans="1:29">
      <c r="A71" s="276">
        <v>8</v>
      </c>
      <c r="B71" s="277">
        <v>70</v>
      </c>
      <c r="C71" s="277">
        <v>9</v>
      </c>
      <c r="D71" s="278" t="s">
        <v>51</v>
      </c>
      <c r="E71" s="278" t="s">
        <v>243</v>
      </c>
      <c r="F71" s="279" t="s">
        <v>378</v>
      </c>
      <c r="G71" s="377">
        <v>48533280.710000008</v>
      </c>
      <c r="H71" s="377">
        <v>16060547.660000002</v>
      </c>
      <c r="I71" s="377">
        <v>33636460.670000002</v>
      </c>
      <c r="J71" s="377">
        <v>3024491.41</v>
      </c>
      <c r="K71" s="377">
        <v>52721499.74000001</v>
      </c>
      <c r="L71" s="377">
        <v>920206.2</v>
      </c>
      <c r="M71" s="377">
        <v>23799150.66</v>
      </c>
      <c r="N71" s="377"/>
      <c r="O71" s="377">
        <v>7460372.4800000004</v>
      </c>
      <c r="P71" s="377">
        <v>7496156.75</v>
      </c>
      <c r="Q71" s="377">
        <v>14956529.23</v>
      </c>
      <c r="R71" s="377">
        <v>6812270.3599999994</v>
      </c>
      <c r="S71" s="377">
        <v>28653821.459999997</v>
      </c>
      <c r="T71" s="377">
        <v>6107263.2000000002</v>
      </c>
      <c r="U71" s="377">
        <v>5113770.83</v>
      </c>
      <c r="V71" s="377">
        <v>134028.29</v>
      </c>
      <c r="W71" s="377">
        <v>2104491.5</v>
      </c>
      <c r="X71" s="377">
        <v>0</v>
      </c>
      <c r="Y71" s="377">
        <v>3941591.29</v>
      </c>
      <c r="Z71" s="377">
        <v>0</v>
      </c>
      <c r="AA71" s="377">
        <v>1393631.12</v>
      </c>
      <c r="AB71" s="377">
        <v>12362656.800000001</v>
      </c>
      <c r="AC71" s="295">
        <f t="shared" si="2"/>
        <v>207554191.39000005</v>
      </c>
    </row>
    <row r="72" spans="1:29">
      <c r="A72" s="276">
        <v>74</v>
      </c>
      <c r="B72" s="277">
        <v>71</v>
      </c>
      <c r="C72" s="277">
        <v>10</v>
      </c>
      <c r="D72" s="278" t="s">
        <v>45</v>
      </c>
      <c r="E72" s="278" t="s">
        <v>188</v>
      </c>
      <c r="F72" s="279" t="s">
        <v>315</v>
      </c>
      <c r="G72" s="377">
        <v>70470886.50999999</v>
      </c>
      <c r="H72" s="377">
        <v>25894563.490000002</v>
      </c>
      <c r="I72" s="377">
        <v>54643481.359999999</v>
      </c>
      <c r="J72" s="377">
        <v>4307386.6100000003</v>
      </c>
      <c r="K72" s="377">
        <v>84845431.459999993</v>
      </c>
      <c r="L72" s="377">
        <v>1262821.8700000001</v>
      </c>
      <c r="M72" s="377">
        <v>38553535.479999997</v>
      </c>
      <c r="N72" s="377"/>
      <c r="O72" s="377">
        <v>21810392.09</v>
      </c>
      <c r="P72" s="377">
        <v>11111684.800000001</v>
      </c>
      <c r="Q72" s="377">
        <v>32922076.890000001</v>
      </c>
      <c r="R72" s="377">
        <v>10454158.470000001</v>
      </c>
      <c r="S72" s="377">
        <v>16151325.15</v>
      </c>
      <c r="T72" s="377">
        <v>11209879</v>
      </c>
      <c r="U72" s="377">
        <v>6945470.0099999998</v>
      </c>
      <c r="V72" s="377">
        <v>1356973.8900000001</v>
      </c>
      <c r="W72" s="377">
        <v>2661434.3199999998</v>
      </c>
      <c r="X72" s="377">
        <v>30600</v>
      </c>
      <c r="Y72" s="377">
        <v>4294156.67</v>
      </c>
      <c r="Z72" s="377">
        <v>0</v>
      </c>
      <c r="AA72" s="377">
        <v>657224.21</v>
      </c>
      <c r="AB72" s="377">
        <v>30301199.77</v>
      </c>
      <c r="AC72" s="295">
        <f t="shared" si="2"/>
        <v>312117173.69999993</v>
      </c>
    </row>
    <row r="73" spans="1:29">
      <c r="A73" s="276">
        <v>79</v>
      </c>
      <c r="B73" s="277">
        <v>72</v>
      </c>
      <c r="C73" s="277">
        <v>10</v>
      </c>
      <c r="D73" s="278" t="s">
        <v>45</v>
      </c>
      <c r="E73" s="278" t="s">
        <v>193</v>
      </c>
      <c r="F73" s="279" t="s">
        <v>320</v>
      </c>
      <c r="G73" s="377">
        <v>68909686.419999987</v>
      </c>
      <c r="H73" s="377">
        <v>24647989.599999998</v>
      </c>
      <c r="I73" s="377">
        <v>42051609.240000002</v>
      </c>
      <c r="J73" s="377">
        <v>3600756.13</v>
      </c>
      <c r="K73" s="377">
        <v>70300354.969999999</v>
      </c>
      <c r="L73" s="377">
        <v>98275.73</v>
      </c>
      <c r="M73" s="377">
        <v>30017525.280000001</v>
      </c>
      <c r="N73" s="377"/>
      <c r="O73" s="377">
        <v>13133894.649999999</v>
      </c>
      <c r="P73" s="377">
        <v>8442991.5</v>
      </c>
      <c r="Q73" s="377">
        <v>21576886.149999999</v>
      </c>
      <c r="R73" s="377">
        <v>6624549.7599999998</v>
      </c>
      <c r="S73" s="377">
        <v>8396331.7199999988</v>
      </c>
      <c r="T73" s="377">
        <v>13462116.609999999</v>
      </c>
      <c r="U73" s="377">
        <v>5800495.3399999999</v>
      </c>
      <c r="V73" s="377">
        <v>26814.77</v>
      </c>
      <c r="W73" s="377">
        <v>4705407.6500000004</v>
      </c>
      <c r="X73" s="377">
        <v>0</v>
      </c>
      <c r="Y73" s="377">
        <v>2781079.12</v>
      </c>
      <c r="Z73" s="377">
        <v>0</v>
      </c>
      <c r="AA73" s="377">
        <v>597106.33000000007</v>
      </c>
      <c r="AB73" s="377">
        <v>23796311.25</v>
      </c>
      <c r="AC73" s="295">
        <f t="shared" si="2"/>
        <v>257092941.10000002</v>
      </c>
    </row>
    <row r="74" spans="1:29">
      <c r="A74" s="276">
        <v>81</v>
      </c>
      <c r="B74" s="277">
        <v>73</v>
      </c>
      <c r="C74" s="277">
        <v>10</v>
      </c>
      <c r="D74" s="278" t="s">
        <v>45</v>
      </c>
      <c r="E74" s="278" t="s">
        <v>195</v>
      </c>
      <c r="F74" s="279" t="s">
        <v>322</v>
      </c>
      <c r="G74" s="377">
        <v>55024538.789999999</v>
      </c>
      <c r="H74" s="377">
        <v>24274222.539999999</v>
      </c>
      <c r="I74" s="377">
        <v>35641857.409999996</v>
      </c>
      <c r="J74" s="377">
        <v>3224802.56</v>
      </c>
      <c r="K74" s="377">
        <v>63140882.509999998</v>
      </c>
      <c r="L74" s="377">
        <v>948475.92</v>
      </c>
      <c r="M74" s="377">
        <v>26438364.609999999</v>
      </c>
      <c r="N74" s="377"/>
      <c r="O74" s="377">
        <v>10906332.559999999</v>
      </c>
      <c r="P74" s="377">
        <v>5746155.4699999997</v>
      </c>
      <c r="Q74" s="377">
        <v>16652488.029999997</v>
      </c>
      <c r="R74" s="377">
        <v>7671260.8499999996</v>
      </c>
      <c r="S74" s="377">
        <v>18287032.120000001</v>
      </c>
      <c r="T74" s="377">
        <v>9267483.0099999998</v>
      </c>
      <c r="U74" s="377">
        <v>5722172.540000001</v>
      </c>
      <c r="V74" s="377">
        <v>594005.42999999993</v>
      </c>
      <c r="W74" s="377">
        <v>3319380.88</v>
      </c>
      <c r="X74" s="377">
        <v>0</v>
      </c>
      <c r="Y74" s="377">
        <v>5225452.29</v>
      </c>
      <c r="Z74" s="377">
        <v>0</v>
      </c>
      <c r="AA74" s="377">
        <v>336542.58999999997</v>
      </c>
      <c r="AB74" s="377">
        <v>22745645.009999998</v>
      </c>
      <c r="AC74" s="295">
        <f t="shared" si="2"/>
        <v>235373724.57999995</v>
      </c>
    </row>
    <row r="75" spans="1:29">
      <c r="A75" s="276">
        <v>28</v>
      </c>
      <c r="B75" s="277">
        <v>74</v>
      </c>
      <c r="C75" s="277">
        <v>10</v>
      </c>
      <c r="D75" s="278" t="s">
        <v>53</v>
      </c>
      <c r="E75" s="278" t="s">
        <v>207</v>
      </c>
      <c r="F75" s="279" t="s">
        <v>337</v>
      </c>
      <c r="G75" s="377">
        <v>75478429.969999999</v>
      </c>
      <c r="H75" s="377">
        <v>23224636.73</v>
      </c>
      <c r="I75" s="377">
        <v>43568146.539999999</v>
      </c>
      <c r="J75" s="377">
        <v>3781631.7099999995</v>
      </c>
      <c r="K75" s="377">
        <v>70574414.979999989</v>
      </c>
      <c r="L75" s="377">
        <v>391855.14</v>
      </c>
      <c r="M75" s="377">
        <v>30047695.379999999</v>
      </c>
      <c r="N75" s="377"/>
      <c r="O75" s="377">
        <v>12236859.9</v>
      </c>
      <c r="P75" s="377">
        <v>13439397.6</v>
      </c>
      <c r="Q75" s="377">
        <v>25676257.5</v>
      </c>
      <c r="R75" s="377">
        <v>12040607.449999999</v>
      </c>
      <c r="S75" s="377">
        <v>9733896.1300000008</v>
      </c>
      <c r="T75" s="377">
        <v>11511382.949999999</v>
      </c>
      <c r="U75" s="377">
        <v>5131277.9400000004</v>
      </c>
      <c r="V75" s="377">
        <v>108926.67</v>
      </c>
      <c r="W75" s="377">
        <v>7885850.7999999998</v>
      </c>
      <c r="X75" s="377">
        <v>0</v>
      </c>
      <c r="Y75" s="377">
        <v>3151791.29</v>
      </c>
      <c r="Z75" s="377">
        <v>0</v>
      </c>
      <c r="AA75" s="377">
        <v>404707.58</v>
      </c>
      <c r="AB75" s="377">
        <v>19383195.059999999</v>
      </c>
      <c r="AC75" s="295">
        <f t="shared" si="2"/>
        <v>271520288.83999991</v>
      </c>
    </row>
    <row r="76" spans="1:29">
      <c r="A76" s="276">
        <v>54</v>
      </c>
      <c r="B76" s="277">
        <v>75</v>
      </c>
      <c r="C76" s="277">
        <v>10</v>
      </c>
      <c r="D76" s="278" t="s">
        <v>47</v>
      </c>
      <c r="E76" s="278" t="s">
        <v>215</v>
      </c>
      <c r="F76" s="279" t="s">
        <v>345</v>
      </c>
      <c r="G76" s="377">
        <v>67463491.75999999</v>
      </c>
      <c r="H76" s="377">
        <v>21179851.240000002</v>
      </c>
      <c r="I76" s="377">
        <v>52239646.170000002</v>
      </c>
      <c r="J76" s="377">
        <v>3984368.4200000004</v>
      </c>
      <c r="K76" s="377">
        <v>77403865.829999998</v>
      </c>
      <c r="L76" s="377">
        <v>1185826.6400000001</v>
      </c>
      <c r="M76" s="377">
        <v>28379458.649999999</v>
      </c>
      <c r="N76" s="377"/>
      <c r="O76" s="377">
        <v>8219277.959999999</v>
      </c>
      <c r="P76" s="377">
        <v>9131554.6099999994</v>
      </c>
      <c r="Q76" s="377">
        <v>17350832.57</v>
      </c>
      <c r="R76" s="377">
        <v>4438588.75</v>
      </c>
      <c r="S76" s="377">
        <v>10297115.859999999</v>
      </c>
      <c r="T76" s="377">
        <v>7371380.7999999998</v>
      </c>
      <c r="U76" s="377">
        <v>5508631.5300000003</v>
      </c>
      <c r="V76" s="377">
        <v>1081522.8400000001</v>
      </c>
      <c r="W76" s="377">
        <v>967844.58</v>
      </c>
      <c r="X76" s="377">
        <v>500500</v>
      </c>
      <c r="Y76" s="377">
        <v>0</v>
      </c>
      <c r="Z76" s="377">
        <v>0</v>
      </c>
      <c r="AA76" s="377">
        <v>809644.65</v>
      </c>
      <c r="AB76" s="377">
        <v>16635004.950000001</v>
      </c>
      <c r="AC76" s="295">
        <f t="shared" si="2"/>
        <v>239393709.40999997</v>
      </c>
    </row>
    <row r="77" spans="1:29">
      <c r="A77" s="276">
        <v>86</v>
      </c>
      <c r="B77" s="277">
        <v>76</v>
      </c>
      <c r="C77" s="277">
        <v>10</v>
      </c>
      <c r="D77" s="278" t="s">
        <v>45</v>
      </c>
      <c r="E77" s="278" t="s">
        <v>200</v>
      </c>
      <c r="F77" s="279" t="s">
        <v>327</v>
      </c>
      <c r="G77" s="377">
        <v>63650692.419999994</v>
      </c>
      <c r="H77" s="377">
        <v>27829128.559999999</v>
      </c>
      <c r="I77" s="377">
        <v>53469729</v>
      </c>
      <c r="J77" s="377">
        <v>4398936.8100000005</v>
      </c>
      <c r="K77" s="377">
        <v>85697794.370000005</v>
      </c>
      <c r="L77" s="377">
        <v>844660.87</v>
      </c>
      <c r="M77" s="377">
        <v>37211809.310000002</v>
      </c>
      <c r="N77" s="377"/>
      <c r="O77" s="377">
        <v>23439489.370000005</v>
      </c>
      <c r="P77" s="377">
        <v>20138270.190000001</v>
      </c>
      <c r="Q77" s="377">
        <v>43577759.560000002</v>
      </c>
      <c r="R77" s="377">
        <v>10947627.58</v>
      </c>
      <c r="S77" s="377">
        <v>23180427.789999999</v>
      </c>
      <c r="T77" s="377">
        <v>11097058.199999999</v>
      </c>
      <c r="U77" s="377">
        <v>6036430.7700000005</v>
      </c>
      <c r="V77" s="377">
        <v>235267.41</v>
      </c>
      <c r="W77" s="377">
        <v>5675030.0099999998</v>
      </c>
      <c r="X77" s="377">
        <v>0</v>
      </c>
      <c r="Y77" s="377">
        <v>1082675.8</v>
      </c>
      <c r="Z77" s="377">
        <v>0</v>
      </c>
      <c r="AA77" s="377">
        <v>320299</v>
      </c>
      <c r="AB77" s="377">
        <v>25473920.369999997</v>
      </c>
      <c r="AC77" s="295">
        <f t="shared" si="2"/>
        <v>315031453.46000004</v>
      </c>
    </row>
    <row r="78" spans="1:29">
      <c r="A78" s="276">
        <v>11</v>
      </c>
      <c r="B78" s="277">
        <v>77</v>
      </c>
      <c r="C78" s="277">
        <v>10</v>
      </c>
      <c r="D78" s="278" t="s">
        <v>51</v>
      </c>
      <c r="E78" s="278" t="s">
        <v>246</v>
      </c>
      <c r="F78" s="279" t="s">
        <v>381</v>
      </c>
      <c r="G78" s="377">
        <v>66668284.730000004</v>
      </c>
      <c r="H78" s="377">
        <v>33288175.25</v>
      </c>
      <c r="I78" s="377">
        <v>39885062.579999998</v>
      </c>
      <c r="J78" s="377">
        <v>5402661.1000000006</v>
      </c>
      <c r="K78" s="377">
        <v>78575898.929999992</v>
      </c>
      <c r="L78" s="377">
        <v>1475749.92</v>
      </c>
      <c r="M78" s="377">
        <v>31465600.359999999</v>
      </c>
      <c r="N78" s="377"/>
      <c r="O78" s="377">
        <v>17997708.530000001</v>
      </c>
      <c r="P78" s="377">
        <v>12406913.5</v>
      </c>
      <c r="Q78" s="377">
        <v>30404622.030000001</v>
      </c>
      <c r="R78" s="377">
        <v>10989115.6</v>
      </c>
      <c r="S78" s="377">
        <v>4641776.22</v>
      </c>
      <c r="T78" s="377">
        <v>8636166.4000000004</v>
      </c>
      <c r="U78" s="377">
        <v>4450458.3600000003</v>
      </c>
      <c r="V78" s="377">
        <v>744803.2</v>
      </c>
      <c r="W78" s="377">
        <v>7302542.8199999994</v>
      </c>
      <c r="X78" s="377">
        <v>0</v>
      </c>
      <c r="Y78" s="377">
        <v>825060.12</v>
      </c>
      <c r="Z78" s="377">
        <v>0</v>
      </c>
      <c r="AA78" s="377">
        <v>288913.22000000003</v>
      </c>
      <c r="AB78" s="377">
        <v>28164621.860000007</v>
      </c>
      <c r="AC78" s="295">
        <f t="shared" si="2"/>
        <v>274633613.76999998</v>
      </c>
    </row>
    <row r="79" spans="1:29">
      <c r="A79" s="276">
        <v>71</v>
      </c>
      <c r="B79" s="277">
        <v>78</v>
      </c>
      <c r="C79" s="277">
        <v>11</v>
      </c>
      <c r="D79" s="278" t="s">
        <v>45</v>
      </c>
      <c r="E79" s="278" t="s">
        <v>186</v>
      </c>
      <c r="F79" s="279" t="s">
        <v>312</v>
      </c>
      <c r="G79" s="377">
        <v>121338844.36000001</v>
      </c>
      <c r="H79" s="377">
        <v>43934566.68</v>
      </c>
      <c r="I79" s="377">
        <v>88061996.540000007</v>
      </c>
      <c r="J79" s="377">
        <v>8415842.9000000004</v>
      </c>
      <c r="K79" s="377">
        <v>140412406.12</v>
      </c>
      <c r="L79" s="377">
        <v>2564770.4700000002</v>
      </c>
      <c r="M79" s="377">
        <v>73440310.879999995</v>
      </c>
      <c r="N79" s="377"/>
      <c r="O79" s="377">
        <v>42454295.580000006</v>
      </c>
      <c r="P79" s="377">
        <v>9094688.4900000002</v>
      </c>
      <c r="Q79" s="377">
        <v>51548984.070000008</v>
      </c>
      <c r="R79" s="377">
        <v>12407554.720000001</v>
      </c>
      <c r="S79" s="377">
        <v>34986081.550000004</v>
      </c>
      <c r="T79" s="377">
        <v>15853123.550000001</v>
      </c>
      <c r="U79" s="377">
        <v>14512540.17</v>
      </c>
      <c r="V79" s="377">
        <v>1436837.29</v>
      </c>
      <c r="W79" s="377">
        <v>3930043.3199999994</v>
      </c>
      <c r="X79" s="377">
        <v>0</v>
      </c>
      <c r="Y79" s="377">
        <v>6253216.5</v>
      </c>
      <c r="Z79" s="377">
        <v>0</v>
      </c>
      <c r="AA79" s="377">
        <v>1576798.49</v>
      </c>
      <c r="AB79" s="377">
        <v>52928988.780000001</v>
      </c>
      <c r="AC79" s="295">
        <f t="shared" si="2"/>
        <v>533190500.2700001</v>
      </c>
    </row>
    <row r="80" spans="1:29">
      <c r="A80" s="276">
        <v>13</v>
      </c>
      <c r="B80" s="277">
        <v>79</v>
      </c>
      <c r="C80" s="277">
        <v>11</v>
      </c>
      <c r="D80" s="278" t="s">
        <v>55</v>
      </c>
      <c r="E80" s="278" t="s">
        <v>170</v>
      </c>
      <c r="F80" s="279" t="s">
        <v>295</v>
      </c>
      <c r="G80" s="377">
        <v>118900789.28000002</v>
      </c>
      <c r="H80" s="377">
        <v>47080902.43</v>
      </c>
      <c r="I80" s="377">
        <v>94382850.419999987</v>
      </c>
      <c r="J80" s="377">
        <v>7197489.4000000004</v>
      </c>
      <c r="K80" s="377">
        <v>148661242.25</v>
      </c>
      <c r="L80" s="377">
        <v>2551131</v>
      </c>
      <c r="M80" s="377">
        <v>76671786.079999998</v>
      </c>
      <c r="N80" s="377"/>
      <c r="O80" s="377">
        <v>57621506.289999999</v>
      </c>
      <c r="P80" s="377">
        <v>22550210.43</v>
      </c>
      <c r="Q80" s="377">
        <v>80171716.719999999</v>
      </c>
      <c r="R80" s="377">
        <v>20058006.420000002</v>
      </c>
      <c r="S80" s="377">
        <v>40400660.370000005</v>
      </c>
      <c r="T80" s="377">
        <v>23220183.5</v>
      </c>
      <c r="U80" s="377">
        <v>12592164.779999999</v>
      </c>
      <c r="V80" s="377">
        <v>4132037.34</v>
      </c>
      <c r="W80" s="377">
        <v>6449596.71</v>
      </c>
      <c r="X80" s="377">
        <v>0</v>
      </c>
      <c r="Y80" s="377">
        <v>12219790.369999999</v>
      </c>
      <c r="Z80" s="377">
        <v>211880.34</v>
      </c>
      <c r="AA80" s="377">
        <v>1088648.04</v>
      </c>
      <c r="AB80" s="377">
        <v>52063075.18</v>
      </c>
      <c r="AC80" s="295">
        <f t="shared" si="2"/>
        <v>599392708.37999988</v>
      </c>
    </row>
    <row r="81" spans="1:29">
      <c r="A81" s="276">
        <v>42</v>
      </c>
      <c r="B81" s="277">
        <v>80</v>
      </c>
      <c r="C81" s="277">
        <v>11</v>
      </c>
      <c r="D81" s="278" t="s">
        <v>49</v>
      </c>
      <c r="E81" s="278" t="s">
        <v>227</v>
      </c>
      <c r="F81" s="279" t="s">
        <v>360</v>
      </c>
      <c r="G81" s="377">
        <v>89583768.340000018</v>
      </c>
      <c r="H81" s="377">
        <v>49716122</v>
      </c>
      <c r="I81" s="377">
        <v>73015922.859999999</v>
      </c>
      <c r="J81" s="377">
        <v>6764950.96</v>
      </c>
      <c r="K81" s="377">
        <v>129496995.81999999</v>
      </c>
      <c r="L81" s="377">
        <v>3149014.94</v>
      </c>
      <c r="M81" s="377">
        <v>74382849.939999998</v>
      </c>
      <c r="N81" s="377"/>
      <c r="O81" s="377">
        <v>40986453.289999999</v>
      </c>
      <c r="P81" s="377">
        <v>21444983.449999999</v>
      </c>
      <c r="Q81" s="377">
        <v>62431436.739999995</v>
      </c>
      <c r="R81" s="377">
        <v>17834784.190000001</v>
      </c>
      <c r="S81" s="377">
        <v>47437033.460000001</v>
      </c>
      <c r="T81" s="377">
        <v>21234555</v>
      </c>
      <c r="U81" s="377">
        <v>9216604.3399999999</v>
      </c>
      <c r="V81" s="377">
        <v>100980.37</v>
      </c>
      <c r="W81" s="377">
        <v>4624137.95</v>
      </c>
      <c r="X81" s="377">
        <v>1156713.48</v>
      </c>
      <c r="Y81" s="377">
        <v>1189633.3</v>
      </c>
      <c r="Z81" s="377">
        <v>3402038.58</v>
      </c>
      <c r="AA81" s="377">
        <v>1285557.07</v>
      </c>
      <c r="AB81" s="377">
        <v>40424555.279999994</v>
      </c>
      <c r="AC81" s="295">
        <f t="shared" si="2"/>
        <v>506950658.79999995</v>
      </c>
    </row>
    <row r="82" spans="1:29">
      <c r="A82" s="276">
        <v>57</v>
      </c>
      <c r="B82" s="277">
        <v>81</v>
      </c>
      <c r="C82" s="277">
        <v>11</v>
      </c>
      <c r="D82" s="278" t="s">
        <v>47</v>
      </c>
      <c r="E82" s="278" t="s">
        <v>218</v>
      </c>
      <c r="F82" s="279" t="s">
        <v>348</v>
      </c>
      <c r="G82" s="377">
        <v>129726756.69999999</v>
      </c>
      <c r="H82" s="377">
        <v>46778596</v>
      </c>
      <c r="I82" s="377">
        <v>99178212.920000002</v>
      </c>
      <c r="J82" s="377">
        <v>7862912.04</v>
      </c>
      <c r="K82" s="377">
        <v>153819720.96000001</v>
      </c>
      <c r="L82" s="377">
        <v>1499170.08</v>
      </c>
      <c r="M82" s="377">
        <v>80131481.060000002</v>
      </c>
      <c r="N82" s="377"/>
      <c r="O82" s="377">
        <v>60975107.359999999</v>
      </c>
      <c r="P82" s="377">
        <v>6460353.0199999996</v>
      </c>
      <c r="Q82" s="377">
        <v>67435460.379999995</v>
      </c>
      <c r="R82" s="377">
        <v>13981890.449999999</v>
      </c>
      <c r="S82" s="377">
        <v>28533980.079999998</v>
      </c>
      <c r="T82" s="377">
        <v>19002156.109999999</v>
      </c>
      <c r="U82" s="377">
        <v>11919931.33</v>
      </c>
      <c r="V82" s="377">
        <v>170364.86</v>
      </c>
      <c r="W82" s="377">
        <v>3947362.48</v>
      </c>
      <c r="X82" s="377">
        <v>354400</v>
      </c>
      <c r="Y82" s="377">
        <v>508130.57</v>
      </c>
      <c r="Z82" s="377">
        <v>3206.45</v>
      </c>
      <c r="AA82" s="377">
        <v>875015.63</v>
      </c>
      <c r="AB82" s="377">
        <v>62415821.790000007</v>
      </c>
      <c r="AC82" s="295">
        <f t="shared" si="2"/>
        <v>574324848.92999995</v>
      </c>
    </row>
    <row r="83" spans="1:29">
      <c r="A83" s="276">
        <v>51</v>
      </c>
      <c r="B83" s="277">
        <v>82</v>
      </c>
      <c r="C83" s="277">
        <v>11</v>
      </c>
      <c r="D83" s="278" t="s">
        <v>49</v>
      </c>
      <c r="E83" s="278" t="s">
        <v>235</v>
      </c>
      <c r="F83" s="279" t="s">
        <v>369</v>
      </c>
      <c r="G83" s="377">
        <v>126007827.13000001</v>
      </c>
      <c r="H83" s="377">
        <v>36205834.170000002</v>
      </c>
      <c r="I83" s="377">
        <v>71892192</v>
      </c>
      <c r="J83" s="377">
        <v>7384777.8099999987</v>
      </c>
      <c r="K83" s="377">
        <v>115482803.98</v>
      </c>
      <c r="L83" s="377">
        <v>2263978.9900000002</v>
      </c>
      <c r="M83" s="377">
        <v>98742204.319999993</v>
      </c>
      <c r="N83" s="377"/>
      <c r="O83" s="377">
        <v>30116601.509999998</v>
      </c>
      <c r="P83" s="377">
        <v>14156388.029999999</v>
      </c>
      <c r="Q83" s="377">
        <v>44272989.539999999</v>
      </c>
      <c r="R83" s="377">
        <v>12925986.640000001</v>
      </c>
      <c r="S83" s="377">
        <v>34465116.840000004</v>
      </c>
      <c r="T83" s="377">
        <v>20865080.699999999</v>
      </c>
      <c r="U83" s="377">
        <v>13017224.939999999</v>
      </c>
      <c r="V83" s="377">
        <v>1314234.77</v>
      </c>
      <c r="W83" s="377">
        <v>2796620.06</v>
      </c>
      <c r="X83" s="377">
        <v>0</v>
      </c>
      <c r="Y83" s="377">
        <v>1831051.37</v>
      </c>
      <c r="Z83" s="377">
        <v>79188.42</v>
      </c>
      <c r="AA83" s="377">
        <v>1724783.84</v>
      </c>
      <c r="AB83" s="377">
        <v>65017811.339999981</v>
      </c>
      <c r="AC83" s="295">
        <f t="shared" si="2"/>
        <v>540806902.88</v>
      </c>
    </row>
    <row r="84" spans="1:29">
      <c r="A84" s="276">
        <v>62</v>
      </c>
      <c r="B84" s="277">
        <v>83</v>
      </c>
      <c r="C84" s="277">
        <v>12</v>
      </c>
      <c r="D84" s="278" t="s">
        <v>88</v>
      </c>
      <c r="E84" s="278" t="s">
        <v>177</v>
      </c>
      <c r="F84" s="279" t="s">
        <v>303</v>
      </c>
      <c r="G84" s="377">
        <v>187179143.92999998</v>
      </c>
      <c r="H84" s="377">
        <v>50027648</v>
      </c>
      <c r="I84" s="377">
        <v>117226730.74000001</v>
      </c>
      <c r="J84" s="377">
        <v>11212687.25</v>
      </c>
      <c r="K84" s="377">
        <v>178467065.99000001</v>
      </c>
      <c r="L84" s="377">
        <v>2303594.2999999998</v>
      </c>
      <c r="M84" s="377">
        <v>87926395.629999995</v>
      </c>
      <c r="N84" s="377"/>
      <c r="O84" s="377">
        <v>69462996.5</v>
      </c>
      <c r="P84" s="377">
        <v>13058747.189999999</v>
      </c>
      <c r="Q84" s="377">
        <v>82521743.689999998</v>
      </c>
      <c r="R84" s="377">
        <v>21761403.16</v>
      </c>
      <c r="S84" s="377">
        <v>19208704.300000001</v>
      </c>
      <c r="T84" s="377">
        <v>34413691.519999996</v>
      </c>
      <c r="U84" s="377">
        <v>15115823.59</v>
      </c>
      <c r="V84" s="377">
        <v>2026215.48</v>
      </c>
      <c r="W84" s="377">
        <v>5641469.5899999999</v>
      </c>
      <c r="X84" s="377">
        <v>0</v>
      </c>
      <c r="Y84" s="377">
        <v>2816333</v>
      </c>
      <c r="Z84" s="377">
        <v>247248145.13999999</v>
      </c>
      <c r="AA84" s="377">
        <v>2449398.52</v>
      </c>
      <c r="AB84" s="377">
        <v>38011558.56000001</v>
      </c>
      <c r="AC84" s="295">
        <f t="shared" si="2"/>
        <v>927090686.39999998</v>
      </c>
    </row>
    <row r="85" spans="1:29">
      <c r="A85" s="276">
        <v>21</v>
      </c>
      <c r="B85" s="277">
        <v>84</v>
      </c>
      <c r="C85" s="277">
        <v>12</v>
      </c>
      <c r="D85" s="278" t="s">
        <v>53</v>
      </c>
      <c r="E85" s="278" t="s">
        <v>201</v>
      </c>
      <c r="F85" s="279" t="s">
        <v>330</v>
      </c>
      <c r="G85" s="377">
        <v>276657942.75</v>
      </c>
      <c r="H85" s="377">
        <v>65328044.539999992</v>
      </c>
      <c r="I85" s="377">
        <v>153468567.53</v>
      </c>
      <c r="J85" s="377">
        <v>16055865.32</v>
      </c>
      <c r="K85" s="377">
        <v>234852477.38999999</v>
      </c>
      <c r="L85" s="377">
        <v>4762609.29</v>
      </c>
      <c r="M85" s="377">
        <v>139879224.38</v>
      </c>
      <c r="N85" s="377"/>
      <c r="O85" s="377">
        <v>123976281.44000001</v>
      </c>
      <c r="P85" s="377">
        <v>2989653</v>
      </c>
      <c r="Q85" s="377">
        <v>126965934.44000001</v>
      </c>
      <c r="R85" s="377">
        <v>36607724.710000001</v>
      </c>
      <c r="S85" s="377">
        <v>33353446.849999998</v>
      </c>
      <c r="T85" s="377">
        <v>54550404.600000001</v>
      </c>
      <c r="U85" s="377">
        <v>19393437.099999998</v>
      </c>
      <c r="V85" s="377">
        <v>34468158.969999999</v>
      </c>
      <c r="W85" s="377">
        <v>3239486</v>
      </c>
      <c r="X85" s="377">
        <v>0</v>
      </c>
      <c r="Y85" s="377">
        <v>18084665.73</v>
      </c>
      <c r="Z85" s="377">
        <v>1461934.62</v>
      </c>
      <c r="AA85" s="377">
        <v>5490680.8900000006</v>
      </c>
      <c r="AB85" s="377">
        <v>114058265.68999998</v>
      </c>
      <c r="AC85" s="295">
        <f t="shared" si="2"/>
        <v>1103826393.4100001</v>
      </c>
    </row>
    <row r="86" spans="1:29">
      <c r="A86" s="276">
        <v>53</v>
      </c>
      <c r="B86" s="277">
        <v>85</v>
      </c>
      <c r="C86" s="277">
        <v>12</v>
      </c>
      <c r="D86" s="278" t="s">
        <v>47</v>
      </c>
      <c r="E86" s="278" t="s">
        <v>214</v>
      </c>
      <c r="F86" s="279" t="s">
        <v>344</v>
      </c>
      <c r="G86" s="377">
        <v>217789061.20999998</v>
      </c>
      <c r="H86" s="377">
        <v>69094720.299999997</v>
      </c>
      <c r="I86" s="377">
        <v>164619940.53</v>
      </c>
      <c r="J86" s="377">
        <v>13499216.259999998</v>
      </c>
      <c r="K86" s="377">
        <v>247213877.08999997</v>
      </c>
      <c r="L86" s="377">
        <v>3925575.78</v>
      </c>
      <c r="M86" s="377">
        <v>215010955.75</v>
      </c>
      <c r="N86" s="377"/>
      <c r="O86" s="377">
        <v>127229987.44999999</v>
      </c>
      <c r="P86" s="377">
        <v>7360897.9800000004</v>
      </c>
      <c r="Q86" s="377">
        <v>134590885.42999998</v>
      </c>
      <c r="R86" s="377">
        <v>20737830.439999998</v>
      </c>
      <c r="S86" s="377">
        <v>34238312</v>
      </c>
      <c r="T86" s="377">
        <v>37700905.810000002</v>
      </c>
      <c r="U86" s="377">
        <v>19125831.149999995</v>
      </c>
      <c r="V86" s="377">
        <v>25214145.41</v>
      </c>
      <c r="W86" s="377">
        <v>4778117.2</v>
      </c>
      <c r="X86" s="377">
        <v>0</v>
      </c>
      <c r="Y86" s="377">
        <v>6992095.6800000006</v>
      </c>
      <c r="Z86" s="377">
        <v>621017.72</v>
      </c>
      <c r="AA86" s="377">
        <v>1794972.3199999998</v>
      </c>
      <c r="AB86" s="377">
        <v>80275168.25999999</v>
      </c>
      <c r="AC86" s="295">
        <f t="shared" si="2"/>
        <v>1050008751.2499998</v>
      </c>
    </row>
    <row r="87" spans="1:29">
      <c r="A87" s="276">
        <v>1</v>
      </c>
      <c r="B87" s="277">
        <v>86</v>
      </c>
      <c r="C87" s="277">
        <v>12</v>
      </c>
      <c r="D87" s="278" t="s">
        <v>51</v>
      </c>
      <c r="E87" s="278" t="s">
        <v>237</v>
      </c>
      <c r="F87" s="279" t="s">
        <v>371</v>
      </c>
      <c r="G87" s="377">
        <v>233743537.55999997</v>
      </c>
      <c r="H87" s="377">
        <v>54260996</v>
      </c>
      <c r="I87" s="377">
        <v>122132115.53</v>
      </c>
      <c r="J87" s="377">
        <v>14827146.690000001</v>
      </c>
      <c r="K87" s="377">
        <v>191220258.22</v>
      </c>
      <c r="L87" s="377">
        <v>2285599.89</v>
      </c>
      <c r="M87" s="377">
        <v>138329070.31999999</v>
      </c>
      <c r="N87" s="377"/>
      <c r="O87" s="377">
        <v>60333539.43</v>
      </c>
      <c r="P87" s="377">
        <v>14552637.970000001</v>
      </c>
      <c r="Q87" s="377">
        <v>74886177.400000006</v>
      </c>
      <c r="R87" s="377">
        <v>23034350.329999998</v>
      </c>
      <c r="S87" s="377">
        <v>16959951.869999997</v>
      </c>
      <c r="T87" s="377">
        <v>38283272</v>
      </c>
      <c r="U87" s="377">
        <v>21919744.719999999</v>
      </c>
      <c r="V87" s="377">
        <v>16272527.890000001</v>
      </c>
      <c r="W87" s="377">
        <v>1159987</v>
      </c>
      <c r="X87" s="377">
        <v>0</v>
      </c>
      <c r="Y87" s="377">
        <v>6747704.1100000003</v>
      </c>
      <c r="Z87" s="377">
        <v>382755458.38</v>
      </c>
      <c r="AA87" s="377">
        <v>2378582.0099999998</v>
      </c>
      <c r="AB87" s="377">
        <v>58135896.789999992</v>
      </c>
      <c r="AC87" s="295">
        <f t="shared" si="2"/>
        <v>1208112118.49</v>
      </c>
    </row>
    <row r="88" spans="1:29">
      <c r="A88" s="276">
        <v>68</v>
      </c>
      <c r="B88" s="277">
        <v>87</v>
      </c>
      <c r="C88" s="277">
        <v>13</v>
      </c>
      <c r="D88" s="278" t="s">
        <v>45</v>
      </c>
      <c r="E88" s="278" t="s">
        <v>183</v>
      </c>
      <c r="F88" s="279" t="s">
        <v>309</v>
      </c>
      <c r="G88" s="377">
        <v>654353604.00000012</v>
      </c>
      <c r="H88" s="377">
        <v>204860070</v>
      </c>
      <c r="I88" s="377">
        <v>507204826.5</v>
      </c>
      <c r="J88" s="377">
        <v>40886086.07</v>
      </c>
      <c r="K88" s="377">
        <v>752950982.57000005</v>
      </c>
      <c r="L88" s="377">
        <v>11348705.919999998</v>
      </c>
      <c r="M88" s="377">
        <v>784240659.47000003</v>
      </c>
      <c r="N88" s="377"/>
      <c r="O88" s="377">
        <v>494216570.80000001</v>
      </c>
      <c r="P88" s="377">
        <v>13915621.59</v>
      </c>
      <c r="Q88" s="377">
        <v>508132192.38999999</v>
      </c>
      <c r="R88" s="377">
        <v>88493497.719999999</v>
      </c>
      <c r="S88" s="377">
        <v>136193025.99000001</v>
      </c>
      <c r="T88" s="377">
        <v>131188889.88000001</v>
      </c>
      <c r="U88" s="377">
        <v>58136200.509999998</v>
      </c>
      <c r="V88" s="377">
        <v>3230927.84</v>
      </c>
      <c r="W88" s="377">
        <v>11127317.050000001</v>
      </c>
      <c r="X88" s="377">
        <v>13524000</v>
      </c>
      <c r="Y88" s="377">
        <v>24618782.060000002</v>
      </c>
      <c r="Z88" s="377">
        <v>12045664.42</v>
      </c>
      <c r="AA88" s="377">
        <v>7886162.0499999998</v>
      </c>
      <c r="AB88" s="377">
        <v>196642024.99999997</v>
      </c>
      <c r="AC88" s="295">
        <f t="shared" si="2"/>
        <v>3394112636.8700004</v>
      </c>
    </row>
    <row r="89" spans="1:29">
      <c r="A89" s="276">
        <v>35</v>
      </c>
      <c r="B89" s="277">
        <v>88</v>
      </c>
      <c r="C89" s="277">
        <v>13</v>
      </c>
      <c r="D89" s="278" t="s">
        <v>49</v>
      </c>
      <c r="E89" s="278" t="s">
        <v>221</v>
      </c>
      <c r="F89" s="279" t="s">
        <v>353</v>
      </c>
      <c r="G89" s="377">
        <v>438493247.03000003</v>
      </c>
      <c r="H89" s="377">
        <v>151317172.78</v>
      </c>
      <c r="I89" s="377">
        <v>273579706.51999992</v>
      </c>
      <c r="J89" s="377">
        <v>26440236.32</v>
      </c>
      <c r="K89" s="377">
        <v>451337115.61999995</v>
      </c>
      <c r="L89" s="377">
        <v>6063029.8999999994</v>
      </c>
      <c r="M89" s="377">
        <v>513236946.33999997</v>
      </c>
      <c r="N89" s="377"/>
      <c r="O89" s="377">
        <v>350112727.18000001</v>
      </c>
      <c r="P89" s="377">
        <v>21261586.09</v>
      </c>
      <c r="Q89" s="377">
        <v>371374313.26999998</v>
      </c>
      <c r="R89" s="377">
        <v>49030526.390000001</v>
      </c>
      <c r="S89" s="377">
        <v>132832564.33</v>
      </c>
      <c r="T89" s="377">
        <v>85691763</v>
      </c>
      <c r="U89" s="377">
        <v>45418138.910000004</v>
      </c>
      <c r="V89" s="377">
        <v>524239</v>
      </c>
      <c r="W89" s="377">
        <v>5311976.6399999997</v>
      </c>
      <c r="X89" s="377">
        <v>0</v>
      </c>
      <c r="Y89" s="377">
        <v>4586131.9400000004</v>
      </c>
      <c r="Z89" s="377">
        <v>36416278.799999997</v>
      </c>
      <c r="AA89" s="377">
        <v>2622544.7599999998</v>
      </c>
      <c r="AB89" s="377">
        <v>104402401.16999999</v>
      </c>
      <c r="AC89" s="295">
        <f t="shared" si="2"/>
        <v>2247341217.0999999</v>
      </c>
    </row>
    <row r="90" spans="1:29">
      <c r="F90" s="64"/>
    </row>
    <row r="91" spans="1:29">
      <c r="F91" s="64"/>
    </row>
  </sheetData>
  <autoFilter ref="A1:WRD1" xr:uid="{00000000-0009-0000-0000-000006000000}">
    <sortState xmlns:xlrd2="http://schemas.microsoft.com/office/spreadsheetml/2017/richdata2" ref="A2:AC89">
      <sortCondition ref="B1"/>
    </sortState>
  </autoFilter>
  <sortState xmlns:xlrd2="http://schemas.microsoft.com/office/spreadsheetml/2017/richdata2" ref="A2:AC89">
    <sortCondition ref="B2:B89"/>
  </sortState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S112"/>
  <sheetViews>
    <sheetView topLeftCell="E1" zoomScale="80" zoomScaleNormal="80" workbookViewId="0">
      <selection activeCell="P15" sqref="P15"/>
    </sheetView>
  </sheetViews>
  <sheetFormatPr defaultColWidth="11.44140625" defaultRowHeight="21"/>
  <cols>
    <col min="1" max="1" width="7.21875" style="63" customWidth="1"/>
    <col min="2" max="2" width="8.6640625" style="157"/>
    <col min="3" max="3" width="11.6640625" style="248" customWidth="1"/>
    <col min="4" max="4" width="7.6640625" style="248" customWidth="1"/>
    <col min="5" max="6" width="15.44140625" style="170" customWidth="1"/>
    <col min="7" max="7" width="30" style="157" customWidth="1"/>
    <col min="8" max="8" width="13" style="172" customWidth="1"/>
    <col min="9" max="9" width="11.109375" style="172" bestFit="1" customWidth="1"/>
    <col min="10" max="10" width="17" style="172" customWidth="1"/>
    <col min="11" max="11" width="12.109375" style="172" customWidth="1"/>
    <col min="12" max="12" width="12.33203125" style="172" customWidth="1"/>
    <col min="13" max="14" width="16.33203125" style="167" customWidth="1"/>
    <col min="15" max="15" width="15.109375" style="167" customWidth="1"/>
    <col min="16" max="16" width="15.6640625" style="167" customWidth="1"/>
    <col min="17" max="19" width="11.44140625" style="167" customWidth="1"/>
    <col min="20" max="20" width="11.5546875" style="231" customWidth="1"/>
    <col min="21" max="21" width="14.6640625" style="62" customWidth="1"/>
    <col min="22" max="22" width="13.88671875" style="62" customWidth="1"/>
    <col min="23" max="23" width="25.6640625" style="62" customWidth="1"/>
    <col min="24" max="34" width="16.5546875" style="167" customWidth="1"/>
    <col min="35" max="97" width="11.44140625" style="63"/>
    <col min="98" max="16384" width="11.44140625" style="62"/>
  </cols>
  <sheetData>
    <row r="1" spans="1:34" ht="33.6" customHeight="1">
      <c r="A1" s="414" t="s">
        <v>164</v>
      </c>
      <c r="B1" s="416" t="s">
        <v>1332</v>
      </c>
      <c r="C1" s="416" t="s">
        <v>1331</v>
      </c>
      <c r="D1" s="417" t="s">
        <v>247</v>
      </c>
      <c r="E1" s="417" t="s">
        <v>42</v>
      </c>
      <c r="F1" s="417" t="s">
        <v>164</v>
      </c>
      <c r="G1" s="417" t="s">
        <v>1330</v>
      </c>
      <c r="H1" s="421" t="s">
        <v>278</v>
      </c>
      <c r="I1" s="422" t="s">
        <v>270</v>
      </c>
      <c r="J1" s="422" t="s">
        <v>274</v>
      </c>
      <c r="K1" s="418" t="s">
        <v>273</v>
      </c>
      <c r="L1" s="419" t="s">
        <v>272</v>
      </c>
      <c r="M1" s="409" t="s">
        <v>135</v>
      </c>
      <c r="N1" s="410"/>
      <c r="O1" s="410"/>
      <c r="P1" s="410"/>
      <c r="Q1" s="410"/>
      <c r="R1" s="410"/>
      <c r="S1" s="411"/>
      <c r="T1" s="412" t="s">
        <v>1329</v>
      </c>
      <c r="U1" s="420" t="s">
        <v>271</v>
      </c>
      <c r="V1" s="404" t="s">
        <v>718</v>
      </c>
      <c r="W1" s="405" t="s">
        <v>1327</v>
      </c>
      <c r="X1" s="406" t="s">
        <v>248</v>
      </c>
      <c r="Y1" s="407"/>
      <c r="Z1" s="407"/>
      <c r="AA1" s="407"/>
      <c r="AB1" s="407"/>
      <c r="AC1" s="407"/>
      <c r="AD1" s="407"/>
      <c r="AE1" s="407"/>
      <c r="AF1" s="407"/>
      <c r="AG1" s="407"/>
      <c r="AH1" s="408"/>
    </row>
    <row r="2" spans="1:34" ht="107.25" customHeight="1">
      <c r="A2" s="415"/>
      <c r="B2" s="416"/>
      <c r="C2" s="416"/>
      <c r="D2" s="417"/>
      <c r="E2" s="417"/>
      <c r="F2" s="417"/>
      <c r="G2" s="417"/>
      <c r="H2" s="421"/>
      <c r="I2" s="422"/>
      <c r="J2" s="422"/>
      <c r="K2" s="418"/>
      <c r="L2" s="419"/>
      <c r="M2" s="171" t="s">
        <v>137</v>
      </c>
      <c r="N2" s="272" t="s">
        <v>253</v>
      </c>
      <c r="O2" s="171" t="s">
        <v>139</v>
      </c>
      <c r="P2" s="171" t="s">
        <v>140</v>
      </c>
      <c r="Q2" s="171" t="s">
        <v>141</v>
      </c>
      <c r="R2" s="171" t="s">
        <v>142</v>
      </c>
      <c r="S2" s="171" t="s">
        <v>143</v>
      </c>
      <c r="T2" s="413"/>
      <c r="U2" s="420"/>
      <c r="V2" s="404"/>
      <c r="W2" s="405"/>
      <c r="X2" s="294" t="s">
        <v>5</v>
      </c>
      <c r="Y2" s="294" t="s">
        <v>8</v>
      </c>
      <c r="Z2" s="294" t="s">
        <v>11</v>
      </c>
      <c r="AA2" s="294" t="s">
        <v>17</v>
      </c>
      <c r="AB2" s="294" t="s">
        <v>20</v>
      </c>
      <c r="AC2" s="294" t="s">
        <v>23</v>
      </c>
      <c r="AD2" s="294" t="s">
        <v>26</v>
      </c>
      <c r="AE2" s="294" t="s">
        <v>29</v>
      </c>
      <c r="AF2" s="294" t="s">
        <v>32</v>
      </c>
      <c r="AG2" s="294" t="s">
        <v>35</v>
      </c>
      <c r="AH2" s="294" t="s">
        <v>38</v>
      </c>
    </row>
    <row r="3" spans="1:34" s="63" customFormat="1" ht="24.6" customHeight="1">
      <c r="A3" s="65" t="s">
        <v>159</v>
      </c>
      <c r="B3" s="249">
        <v>72</v>
      </c>
      <c r="C3" s="208">
        <v>1</v>
      </c>
      <c r="D3" s="208">
        <v>1</v>
      </c>
      <c r="E3" s="191" t="s">
        <v>45</v>
      </c>
      <c r="F3" s="191" t="s">
        <v>159</v>
      </c>
      <c r="G3" s="242" t="s">
        <v>313</v>
      </c>
      <c r="H3" s="218">
        <f>+DATA!G5</f>
        <v>5185</v>
      </c>
      <c r="I3" s="219">
        <f>+DATA!H5</f>
        <v>3965</v>
      </c>
      <c r="J3" s="219">
        <f>+DATA!I5</f>
        <v>307</v>
      </c>
      <c r="K3" s="219">
        <f>+DATA!J5</f>
        <v>393</v>
      </c>
      <c r="L3" s="219">
        <f>+DATA!K5</f>
        <v>58</v>
      </c>
      <c r="M3" s="226">
        <f>+'6.รายรับ'!G4/I3</f>
        <v>2022.2053518284984</v>
      </c>
      <c r="N3" s="226">
        <f>+('6.รายรับ'!H4+'6.รายรับ'!I4+'6.รายรับ'!J4)/I3</f>
        <v>360.51351828499361</v>
      </c>
      <c r="O3" s="226">
        <f>+'6.รายรับ'!K4/'8.คำนวณ'!J3</f>
        <v>1332.9269055374596</v>
      </c>
      <c r="P3" s="226">
        <f>+'6.รายรับ'!L4/'8.คำนวณ'!K3</f>
        <v>23444.898447837149</v>
      </c>
      <c r="Q3" s="226">
        <f>+'6.รายรับ'!M4/'8.คำนวณ'!H3</f>
        <v>15.311861137897782</v>
      </c>
      <c r="R3" s="227">
        <f>+'6.รายรับ'!Q4/'8.คำนวณ'!H3</f>
        <v>102.07309546769527</v>
      </c>
      <c r="S3" s="227">
        <f>+'6.รายรับ'!V4/'8.คำนวณ'!I3</f>
        <v>2513.931498108449</v>
      </c>
      <c r="T3" s="241">
        <f>+'2.Hosp. Group'!L4</f>
        <v>21</v>
      </c>
      <c r="U3" s="63">
        <f>+DATA!L5</f>
        <v>23551</v>
      </c>
      <c r="V3" s="63">
        <f>+DATA!M5</f>
        <v>532.67499999999995</v>
      </c>
      <c r="W3" s="63">
        <f t="shared" ref="W3:W34" si="0">+(U3/T3)+V3</f>
        <v>1654.1511904761903</v>
      </c>
      <c r="X3" s="228">
        <f>+('7.รายจ่าย'!G2+'7.รายจ่าย'!K2)/'8.คำนวณ'!W3</f>
        <v>12203.781949453289</v>
      </c>
      <c r="Y3" s="228">
        <f>+'7.รายจ่าย'!L2/'8.คำนวณ'!W3</f>
        <v>81.713207824182604</v>
      </c>
      <c r="Z3" s="228">
        <f>+'7.รายจ่าย'!M2/'8.คำนวณ'!W3</f>
        <v>1305.5800355095082</v>
      </c>
      <c r="AA3" s="228">
        <f>+'7.รายจ่าย'!O2/'8.คำนวณ'!W3</f>
        <v>410.61508398423308</v>
      </c>
      <c r="AB3" s="228">
        <f>+'7.รายจ่าย'!P2/'8.คำนวณ'!W3</f>
        <v>7.9203763691204028</v>
      </c>
      <c r="AC3" s="228">
        <f>+'7.รายจ่าย'!R2/'8.คำนวณ'!W3</f>
        <v>2015.7576400498892</v>
      </c>
      <c r="AD3" s="228">
        <f>+'7.รายจ่าย'!S2/'8.คำนวณ'!W3</f>
        <v>1168.4938723428145</v>
      </c>
      <c r="AE3" s="228">
        <f>+'7.รายจ่าย'!T2/'8.คำนวณ'!W3</f>
        <v>219.45091965595938</v>
      </c>
      <c r="AF3" s="228">
        <f>+'7.รายจ่าย'!U2/'8.คำนวณ'!W3</f>
        <v>688.66625164539153</v>
      </c>
      <c r="AG3" s="228">
        <f>+'7.รายจ่าย'!V2/'8.คำนวณ'!W3</f>
        <v>47.994119556354256</v>
      </c>
      <c r="AH3" s="228">
        <f>+'7.รายจ่าย'!Y2/'8.คำนวณ'!W3</f>
        <v>6.16630454261177</v>
      </c>
    </row>
    <row r="4" spans="1:34" s="63" customFormat="1">
      <c r="A4" s="65" t="s">
        <v>162</v>
      </c>
      <c r="B4" s="249">
        <v>25</v>
      </c>
      <c r="C4" s="208">
        <v>2</v>
      </c>
      <c r="D4" s="208">
        <v>1</v>
      </c>
      <c r="E4" s="191" t="s">
        <v>53</v>
      </c>
      <c r="F4" s="191" t="s">
        <v>160</v>
      </c>
      <c r="G4" s="242" t="s">
        <v>334</v>
      </c>
      <c r="H4" s="218">
        <f>+DATA!G6</f>
        <v>11706</v>
      </c>
      <c r="I4" s="219">
        <f>+DATA!H6</f>
        <v>8712</v>
      </c>
      <c r="J4" s="219">
        <f>+DATA!I6</f>
        <v>396</v>
      </c>
      <c r="K4" s="219">
        <f>+DATA!J6</f>
        <v>1125</v>
      </c>
      <c r="L4" s="219">
        <f>+DATA!K6</f>
        <v>209</v>
      </c>
      <c r="M4" s="226">
        <f>+'6.รายรับ'!G5/I4</f>
        <v>787.38276859504117</v>
      </c>
      <c r="N4" s="226">
        <f>+('6.รายรับ'!H5+'6.รายรับ'!I5+'6.รายรับ'!J5)/I4</f>
        <v>807.07696969696974</v>
      </c>
      <c r="O4" s="226">
        <f>+'6.รายรับ'!K5/'8.คำนวณ'!J4</f>
        <v>1334.5659090909091</v>
      </c>
      <c r="P4" s="226">
        <f>+'6.รายรับ'!L5/'8.คำนวณ'!K4</f>
        <v>2507.5498666666667</v>
      </c>
      <c r="Q4" s="226">
        <f>+'6.รายรับ'!M5/'8.คำนวณ'!H4</f>
        <v>18.577182641380489</v>
      </c>
      <c r="R4" s="227">
        <f>+'6.รายรับ'!Q5/'8.คำนวณ'!H4</f>
        <v>84.185289595079453</v>
      </c>
      <c r="S4" s="227">
        <f>+'6.รายรับ'!V5/'8.คำนวณ'!I4</f>
        <v>2202.043935950413</v>
      </c>
      <c r="T4" s="241">
        <f>+'2.Hosp. Group'!L5</f>
        <v>21</v>
      </c>
      <c r="U4" s="63">
        <f>+DATA!L6</f>
        <v>31233</v>
      </c>
      <c r="V4" s="63">
        <f>+DATA!M6</f>
        <v>644.28399999999999</v>
      </c>
      <c r="W4" s="63">
        <f t="shared" si="0"/>
        <v>2131.5697142857143</v>
      </c>
      <c r="X4" s="228">
        <f>+('7.รายจ่าย'!G3+'7.รายจ่าย'!K3)/'8.คำนวณ'!W4</f>
        <v>17329.351309712198</v>
      </c>
      <c r="Y4" s="228">
        <f>+'7.รายจ่าย'!L3/'8.คำนวณ'!W4</f>
        <v>126.66137456849371</v>
      </c>
      <c r="Z4" s="228">
        <f>+'7.รายจ่าย'!M3/'8.คำนวณ'!W4</f>
        <v>1669.3739811331527</v>
      </c>
      <c r="AA4" s="228">
        <f>+'7.รายจ่าย'!O3/'8.คำนวณ'!W4</f>
        <v>537.15850451726124</v>
      </c>
      <c r="AB4" s="228">
        <f>+'7.รายจ่าย'!P3/'8.คำนวณ'!W4</f>
        <v>1352.6338269288869</v>
      </c>
      <c r="AC4" s="228">
        <f>+'7.รายจ่าย'!R3/'8.คำนวณ'!W4</f>
        <v>867.63143968750592</v>
      </c>
      <c r="AD4" s="228">
        <f>+'7.รายจ่าย'!S3/'8.คำนวณ'!W4</f>
        <v>464.59462402891819</v>
      </c>
      <c r="AE4" s="228">
        <f>+'7.รายจ่าย'!T3/'8.คำนวณ'!W4</f>
        <v>181.43652417654914</v>
      </c>
      <c r="AF4" s="228">
        <f>+'7.รายจ่าย'!U3/'8.คำนวณ'!W4</f>
        <v>469.49353018714305</v>
      </c>
      <c r="AG4" s="228">
        <f>+'7.รายจ่าย'!V3/'8.คำนวณ'!W4</f>
        <v>191.24754741442052</v>
      </c>
      <c r="AH4" s="228">
        <f>+'7.รายจ่าย'!Y3/'8.คำนวณ'!W4</f>
        <v>359.67935970459865</v>
      </c>
    </row>
    <row r="5" spans="1:34" s="63" customFormat="1">
      <c r="A5" s="65" t="s">
        <v>161</v>
      </c>
      <c r="B5" s="249">
        <v>20</v>
      </c>
      <c r="C5" s="208">
        <v>3</v>
      </c>
      <c r="D5" s="208">
        <v>1</v>
      </c>
      <c r="E5" s="191" t="s">
        <v>55</v>
      </c>
      <c r="F5" s="191" t="s">
        <v>158</v>
      </c>
      <c r="G5" s="242" t="s">
        <v>302</v>
      </c>
      <c r="H5" s="218">
        <f>+DATA!G7</f>
        <v>14045</v>
      </c>
      <c r="I5" s="219">
        <f>+DATA!H7</f>
        <v>11249</v>
      </c>
      <c r="J5" s="219">
        <f>+DATA!I7</f>
        <v>420</v>
      </c>
      <c r="K5" s="219">
        <f>+DATA!J7</f>
        <v>1039</v>
      </c>
      <c r="L5" s="219">
        <f>+DATA!K7</f>
        <v>175</v>
      </c>
      <c r="M5" s="226">
        <f>+'6.รายรับ'!G6/I5</f>
        <v>975.60819450617771</v>
      </c>
      <c r="N5" s="226">
        <f>+('6.รายรับ'!H6+'6.รายรับ'!I6+'6.รายรับ'!J6)/I5</f>
        <v>538.99009778646996</v>
      </c>
      <c r="O5" s="226">
        <f>+'6.รายรับ'!K6/'8.คำนวณ'!J5</f>
        <v>673.81161904761905</v>
      </c>
      <c r="P5" s="226">
        <f>+'6.รายรับ'!L6/'8.คำนวณ'!K5</f>
        <v>3328.4957074109716</v>
      </c>
      <c r="Q5" s="226">
        <f>+'6.รายรับ'!M6/'8.คำนวณ'!H5</f>
        <v>6.6757208971164115</v>
      </c>
      <c r="R5" s="227">
        <f>+'6.รายรับ'!Q6/'8.คำนวณ'!H5</f>
        <v>97.438483446066215</v>
      </c>
      <c r="S5" s="227">
        <f>+'6.รายรับ'!V6/'8.คำนวณ'!I5</f>
        <v>1667.4936758823005</v>
      </c>
      <c r="T5" s="241">
        <f>+'2.Hosp. Group'!L6</f>
        <v>21</v>
      </c>
      <c r="U5" s="63">
        <f>+DATA!L7</f>
        <v>31288</v>
      </c>
      <c r="V5" s="63">
        <f>+DATA!M7</f>
        <v>543.13400000000001</v>
      </c>
      <c r="W5" s="63">
        <f t="shared" si="0"/>
        <v>2033.0387619047619</v>
      </c>
      <c r="X5" s="228">
        <f>+('7.รายจ่าย'!G4+'7.รายจ่าย'!K4)/'8.คำนวณ'!W5</f>
        <v>17874.478333090596</v>
      </c>
      <c r="Y5" s="228">
        <f>+'7.รายจ่าย'!L4/'8.คำนวณ'!W5</f>
        <v>104.81108574652056</v>
      </c>
      <c r="Z5" s="228">
        <f>+'7.รายจ่าย'!M4/'8.คำนวณ'!W5</f>
        <v>1510.3267175895785</v>
      </c>
      <c r="AA5" s="228">
        <f>+'7.รายจ่าย'!O4/'8.คำนวณ'!W5</f>
        <v>514.37716761496176</v>
      </c>
      <c r="AB5" s="228">
        <f>+'7.รายจ่าย'!P4/'8.คำนวณ'!W5</f>
        <v>995.00752661732213</v>
      </c>
      <c r="AC5" s="228">
        <f>+'7.รายจ่าย'!R4/'8.คำนวณ'!W5</f>
        <v>612.34056296774054</v>
      </c>
      <c r="AD5" s="228">
        <f>+'7.รายจ่าย'!S4/'8.คำนวณ'!W5</f>
        <v>552.30435889377316</v>
      </c>
      <c r="AE5" s="228">
        <f>+'7.รายจ่าย'!T4/'8.คำนวณ'!W5</f>
        <v>234.16130027642879</v>
      </c>
      <c r="AF5" s="228">
        <f>+'7.รายจ่าย'!U4/'8.คำนวณ'!W5</f>
        <v>527.25852063720515</v>
      </c>
      <c r="AG5" s="228">
        <f>+'7.รายจ่าย'!V4/'8.คำนวณ'!W5</f>
        <v>35.079114740135424</v>
      </c>
      <c r="AH5" s="228">
        <f>+'7.รายจ่าย'!Y4/'8.คำนวณ'!W5</f>
        <v>732.67925723384656</v>
      </c>
    </row>
    <row r="6" spans="1:34" s="63" customFormat="1">
      <c r="A6" s="65" t="s">
        <v>163</v>
      </c>
      <c r="B6" s="249">
        <v>41</v>
      </c>
      <c r="C6" s="208">
        <v>4</v>
      </c>
      <c r="D6" s="208">
        <v>1</v>
      </c>
      <c r="E6" s="191" t="s">
        <v>49</v>
      </c>
      <c r="F6" s="191" t="s">
        <v>162</v>
      </c>
      <c r="G6" s="242" t="s">
        <v>359</v>
      </c>
      <c r="H6" s="218">
        <f>+DATA!G8</f>
        <v>14869</v>
      </c>
      <c r="I6" s="219">
        <f>+DATA!H8</f>
        <v>10746</v>
      </c>
      <c r="J6" s="219">
        <f>+DATA!I8</f>
        <v>485</v>
      </c>
      <c r="K6" s="219">
        <f>+DATA!J8</f>
        <v>1100</v>
      </c>
      <c r="L6" s="219">
        <f>+DATA!K8</f>
        <v>136</v>
      </c>
      <c r="M6" s="226">
        <f>+'6.รายรับ'!G7/I6</f>
        <v>818.35059277870823</v>
      </c>
      <c r="N6" s="226">
        <f>+('6.รายรับ'!H7+'6.รายรับ'!I7+'6.รายรับ'!J7)/I6</f>
        <v>499.3107891308394</v>
      </c>
      <c r="O6" s="226">
        <f>+'6.รายรับ'!K7/'8.คำนวณ'!J6</f>
        <v>1016.1413608247423</v>
      </c>
      <c r="P6" s="226">
        <f>+'6.รายรับ'!L7/'8.คำนวณ'!K6</f>
        <v>3286.4348363636364</v>
      </c>
      <c r="Q6" s="226">
        <f>+'6.รายรับ'!M7/'8.คำนวณ'!H6</f>
        <v>15.558208352949089</v>
      </c>
      <c r="R6" s="227">
        <f>+'6.รายรับ'!Q7/'8.คำนวณ'!H6</f>
        <v>33.969096778532517</v>
      </c>
      <c r="S6" s="227">
        <f>+'6.รายรับ'!V7/'8.คำนวณ'!I6</f>
        <v>1482.4287660524847</v>
      </c>
      <c r="T6" s="241">
        <f>+'2.Hosp. Group'!L7</f>
        <v>21</v>
      </c>
      <c r="U6" s="63">
        <f>+DATA!L8</f>
        <v>31340</v>
      </c>
      <c r="V6" s="63">
        <f>+DATA!M8</f>
        <v>716.25699999999995</v>
      </c>
      <c r="W6" s="63">
        <f t="shared" si="0"/>
        <v>2208.6379523809524</v>
      </c>
      <c r="X6" s="228">
        <f>+('7.รายจ่าย'!G5+'7.รายจ่าย'!K5)/'8.คำนวณ'!W6</f>
        <v>14386.932749998883</v>
      </c>
      <c r="Y6" s="228">
        <f>+'7.รายจ่าย'!L5/'8.คำนวณ'!W6</f>
        <v>90.122289977595983</v>
      </c>
      <c r="Z6" s="228">
        <f>+'7.รายจ่าย'!M5/'8.คำนวณ'!W6</f>
        <v>1239.7957198227557</v>
      </c>
      <c r="AA6" s="228">
        <f>+'7.รายจ่าย'!O5/'8.คำนวณ'!W6</f>
        <v>528.47212407164022</v>
      </c>
      <c r="AB6" s="228">
        <f>+'7.รายจ่าย'!P5/'8.คำนวณ'!W6</f>
        <v>686.30102926826464</v>
      </c>
      <c r="AC6" s="228">
        <f>+'7.รายจ่าย'!R5/'8.คำนวณ'!W6</f>
        <v>733.56879440263515</v>
      </c>
      <c r="AD6" s="228">
        <f>+'7.รายจ่าย'!S5/'8.คำนวณ'!W6</f>
        <v>831.05421511991119</v>
      </c>
      <c r="AE6" s="228">
        <f>+'7.รายจ่าย'!T5/'8.คำนวณ'!W6</f>
        <v>220.41317341088282</v>
      </c>
      <c r="AF6" s="228">
        <f>+'7.รายจ่าย'!U5/'8.คำนวณ'!W6</f>
        <v>352.956644233894</v>
      </c>
      <c r="AG6" s="228">
        <f>+'7.รายจ่าย'!V5/'8.คำนวณ'!W6</f>
        <v>26.423918839702047</v>
      </c>
      <c r="AH6" s="228">
        <f>+'7.รายจ่าย'!Y5/'8.คำนวณ'!W6</f>
        <v>258.20347757097528</v>
      </c>
    </row>
    <row r="7" spans="1:34" s="63" customFormat="1">
      <c r="A7" s="65" t="s">
        <v>160</v>
      </c>
      <c r="B7" s="249">
        <v>88</v>
      </c>
      <c r="C7" s="208">
        <v>5</v>
      </c>
      <c r="D7" s="208">
        <v>1</v>
      </c>
      <c r="E7" s="191" t="s">
        <v>45</v>
      </c>
      <c r="F7" s="191" t="s">
        <v>166</v>
      </c>
      <c r="G7" s="242" t="s">
        <v>329</v>
      </c>
      <c r="H7" s="218">
        <f>+DATA!G9</f>
        <v>25442</v>
      </c>
      <c r="I7" s="219">
        <f>+DATA!H9</f>
        <v>18973</v>
      </c>
      <c r="J7" s="219">
        <f>+DATA!I9</f>
        <v>1185</v>
      </c>
      <c r="K7" s="219">
        <f>+DATA!J9</f>
        <v>1160</v>
      </c>
      <c r="L7" s="219">
        <f>+DATA!K9</f>
        <v>110</v>
      </c>
      <c r="M7" s="226">
        <f>+'6.รายรับ'!G8/I7</f>
        <v>1356.1958799346444</v>
      </c>
      <c r="N7" s="226">
        <f>+('6.รายรับ'!H8+'6.รายรับ'!I8+'6.รายรับ'!J8)/I7</f>
        <v>231.57421072049755</v>
      </c>
      <c r="O7" s="226">
        <f>+'6.รายรับ'!K8/'8.คำนวณ'!J7</f>
        <v>705.6303037974684</v>
      </c>
      <c r="P7" s="226">
        <f>+'6.รายรับ'!L8/'8.คำนวณ'!K7</f>
        <v>2850.2671551724138</v>
      </c>
      <c r="Q7" s="226">
        <f>+'6.รายรับ'!M8/'8.คำนวณ'!H7</f>
        <v>9.7141930665828156</v>
      </c>
      <c r="R7" s="227">
        <f>+'6.รายรับ'!Q8/'8.คำนวณ'!H7</f>
        <v>41.222675104158483</v>
      </c>
      <c r="S7" s="227">
        <f>+'6.รายรับ'!V8/'8.คำนวณ'!I7</f>
        <v>682.43809360670423</v>
      </c>
      <c r="T7" s="241">
        <f>+'2.Hosp. Group'!L8</f>
        <v>21</v>
      </c>
      <c r="U7" s="63">
        <f>+DATA!L9</f>
        <v>43481</v>
      </c>
      <c r="V7" s="63">
        <f>+DATA!M9</f>
        <v>1137.47</v>
      </c>
      <c r="W7" s="63">
        <f t="shared" si="0"/>
        <v>3207.9938095238094</v>
      </c>
      <c r="X7" s="228">
        <f>+('7.รายจ่าย'!G6+'7.รายจ่าย'!K6)/'8.คำนวณ'!W7</f>
        <v>9069.8484497134905</v>
      </c>
      <c r="Y7" s="228">
        <f>+'7.รายจ่าย'!L6/'8.คำนวณ'!W7</f>
        <v>33.194266049973081</v>
      </c>
      <c r="Z7" s="228">
        <f>+'7.รายจ่าย'!M6/'8.คำนวณ'!W7</f>
        <v>1228.657121562549</v>
      </c>
      <c r="AA7" s="228">
        <f>+'7.รายจ่าย'!O6/'8.คำนวณ'!W7</f>
        <v>758.65505499877008</v>
      </c>
      <c r="AB7" s="228">
        <f>+'7.รายจ่าย'!P6/'8.คำนวณ'!W7</f>
        <v>850.65344948563757</v>
      </c>
      <c r="AC7" s="228">
        <f>+'7.รายจ่าย'!R6/'8.คำนวณ'!W7</f>
        <v>400.16127717857188</v>
      </c>
      <c r="AD7" s="228">
        <f>+'7.รายจ่าย'!S6/'8.คำนวณ'!W7</f>
        <v>424.85348193434049</v>
      </c>
      <c r="AE7" s="228">
        <f>+'7.รายจ่าย'!T6/'8.คำนวณ'!W7</f>
        <v>139.04811744827319</v>
      </c>
      <c r="AF7" s="228">
        <f>+'7.รายจ่าย'!U6/'8.คำนวณ'!W7</f>
        <v>427.55376145928312</v>
      </c>
      <c r="AG7" s="228">
        <f>+'7.รายจ่าย'!V6/'8.คำนวณ'!W7</f>
        <v>11.157057065927718</v>
      </c>
      <c r="AH7" s="228">
        <f>+'7.รายจ่าย'!Y6/'8.คำนวณ'!W7</f>
        <v>370.53822437906973</v>
      </c>
    </row>
    <row r="8" spans="1:34" s="63" customFormat="1">
      <c r="A8" s="65" t="s">
        <v>158</v>
      </c>
      <c r="B8" s="249">
        <v>59</v>
      </c>
      <c r="C8" s="208">
        <v>6</v>
      </c>
      <c r="D8" s="208">
        <v>1</v>
      </c>
      <c r="E8" s="191" t="s">
        <v>47</v>
      </c>
      <c r="F8" s="191" t="s">
        <v>161</v>
      </c>
      <c r="G8" s="242" t="s">
        <v>350</v>
      </c>
      <c r="H8" s="218">
        <f>+DATA!G10</f>
        <v>15230</v>
      </c>
      <c r="I8" s="219">
        <f>+DATA!H10</f>
        <v>11895</v>
      </c>
      <c r="J8" s="219">
        <f>+DATA!I10</f>
        <v>361</v>
      </c>
      <c r="K8" s="219">
        <f>+DATA!J10</f>
        <v>767</v>
      </c>
      <c r="L8" s="219">
        <f>+DATA!K10</f>
        <v>158</v>
      </c>
      <c r="M8" s="226">
        <f>+'6.รายรับ'!G9/I8</f>
        <v>1293.3265279529219</v>
      </c>
      <c r="N8" s="226">
        <f>+('6.รายรับ'!H9+'6.รายรับ'!I9+'6.รายรับ'!J9)/I8</f>
        <v>182.30312820512819</v>
      </c>
      <c r="O8" s="226">
        <f>+'6.รายรับ'!K9/'8.คำนวณ'!J8</f>
        <v>816.40268698060936</v>
      </c>
      <c r="P8" s="226">
        <f>+'6.รายรับ'!L9/'8.คำนวณ'!K8</f>
        <v>3363.72777053455</v>
      </c>
      <c r="Q8" s="226">
        <f>+'6.รายรับ'!M9/'8.คำนวณ'!H8</f>
        <v>22.311359159553511</v>
      </c>
      <c r="R8" s="227">
        <f>+'6.รายรับ'!Q9/'8.คำนวณ'!H8</f>
        <v>61.074523965856862</v>
      </c>
      <c r="S8" s="227">
        <f>+'6.รายรับ'!V9/'8.คำนวณ'!I8</f>
        <v>1091.3073249264398</v>
      </c>
      <c r="T8" s="241">
        <f>+'2.Hosp. Group'!L9</f>
        <v>21</v>
      </c>
      <c r="U8" s="63">
        <f>+DATA!L10</f>
        <v>30485</v>
      </c>
      <c r="V8" s="63">
        <f>+DATA!M10</f>
        <v>983.59100000000001</v>
      </c>
      <c r="W8" s="63">
        <f t="shared" si="0"/>
        <v>2435.2576666666669</v>
      </c>
      <c r="X8" s="228">
        <f>+('7.รายจ่าย'!G7+'7.รายจ่าย'!K7)/'8.คำนวณ'!W8</f>
        <v>12553.441550948815</v>
      </c>
      <c r="Y8" s="228">
        <f>+'7.รายจ่าย'!L7/'8.คำนวณ'!W8</f>
        <v>43.923709373395532</v>
      </c>
      <c r="Z8" s="228">
        <f>+'7.รายจ่าย'!M7/'8.คำนวณ'!W8</f>
        <v>1052.801666572449</v>
      </c>
      <c r="AA8" s="228">
        <f>+'7.รายจ่าย'!O7/'8.คำนวณ'!W8</f>
        <v>595.3935716316397</v>
      </c>
      <c r="AB8" s="228">
        <f>+'7.รายจ่าย'!P7/'8.คำนวณ'!W8</f>
        <v>755.54277692449512</v>
      </c>
      <c r="AC8" s="228">
        <f>+'7.รายจ่าย'!R7/'8.คำนวณ'!W8</f>
        <v>694.26185702731243</v>
      </c>
      <c r="AD8" s="228">
        <f>+'7.รายจ่าย'!S7/'8.คำนวณ'!W8</f>
        <v>922.51064466415801</v>
      </c>
      <c r="AE8" s="228">
        <f>+'7.รายจ่าย'!T7/'8.คำนวณ'!W8</f>
        <v>160.31281015711821</v>
      </c>
      <c r="AF8" s="228">
        <f>+'7.รายจ่าย'!U7/'8.คำนวณ'!W8</f>
        <v>285.97222771635529</v>
      </c>
      <c r="AG8" s="228">
        <f>+'7.รายจ่าย'!V7/'8.คำนวณ'!W8</f>
        <v>54.022891212196157</v>
      </c>
      <c r="AH8" s="228">
        <f>+'7.รายจ่าย'!Y7/'8.คำนวณ'!W8</f>
        <v>31.002879503647318</v>
      </c>
    </row>
    <row r="9" spans="1:34" s="63" customFormat="1">
      <c r="A9" s="225" t="s">
        <v>166</v>
      </c>
      <c r="B9" s="249">
        <v>12</v>
      </c>
      <c r="C9" s="208">
        <v>7</v>
      </c>
      <c r="D9" s="208">
        <v>1</v>
      </c>
      <c r="E9" s="191" t="s">
        <v>51</v>
      </c>
      <c r="F9" s="191" t="s">
        <v>163</v>
      </c>
      <c r="G9" s="242" t="s">
        <v>382</v>
      </c>
      <c r="H9" s="218">
        <f>+DATA!G11</f>
        <v>15621</v>
      </c>
      <c r="I9" s="219">
        <f>+DATA!H11</f>
        <v>11725</v>
      </c>
      <c r="J9" s="219">
        <f>+DATA!I11</f>
        <v>312</v>
      </c>
      <c r="K9" s="219">
        <f>+DATA!J11</f>
        <v>828</v>
      </c>
      <c r="L9" s="219">
        <f>+DATA!K11</f>
        <v>81</v>
      </c>
      <c r="M9" s="226">
        <f>+'6.รายรับ'!G10/I9</f>
        <v>1220.20463880597</v>
      </c>
      <c r="N9" s="226">
        <f>+('6.รายรับ'!H10+'6.รายรับ'!I10+'6.รายรับ'!J10)/I9</f>
        <v>152.73122302771856</v>
      </c>
      <c r="O9" s="226">
        <f>+'6.รายรับ'!K10/'8.คำนวณ'!J9</f>
        <v>701.03201923076927</v>
      </c>
      <c r="P9" s="226">
        <f>+'6.รายรับ'!L10/'8.คำนวณ'!K9</f>
        <v>2759.4529951690824</v>
      </c>
      <c r="Q9" s="226">
        <f>+'6.รายรับ'!M10/'8.คำนวณ'!H9</f>
        <v>7.155111708597401</v>
      </c>
      <c r="R9" s="227">
        <f>+'6.รายรับ'!Q10/'8.คำนวณ'!H9</f>
        <v>25.004353114397286</v>
      </c>
      <c r="S9" s="227">
        <f>+'6.รายรับ'!V10/'8.คำนวณ'!I9</f>
        <v>992.12402217484009</v>
      </c>
      <c r="T9" s="241">
        <f>+'2.Hosp. Group'!L10</f>
        <v>21</v>
      </c>
      <c r="U9" s="63">
        <f>+DATA!L11</f>
        <v>34779</v>
      </c>
      <c r="V9" s="63">
        <f>+DATA!M11</f>
        <v>700.87229999999988</v>
      </c>
      <c r="W9" s="63">
        <f t="shared" si="0"/>
        <v>2357.0151571428569</v>
      </c>
      <c r="X9" s="228">
        <f>+('7.รายจ่าย'!G8+'7.รายจ่าย'!K8)/'8.คำนวณ'!W9</f>
        <v>10232.356706282411</v>
      </c>
      <c r="Y9" s="228">
        <f>+'7.รายจ่าย'!L8/'8.คำนวณ'!W9</f>
        <v>70.702519453463012</v>
      </c>
      <c r="Z9" s="228">
        <f>+'7.รายจ่าย'!M8/'8.คำนวณ'!W9</f>
        <v>1332.1330965924269</v>
      </c>
      <c r="AA9" s="228">
        <f>+'7.รายจ่าย'!O8/'8.คำนวณ'!W9</f>
        <v>865.54489215630906</v>
      </c>
      <c r="AB9" s="228">
        <f>+'7.รายจ่าย'!P8/'8.คำนวณ'!W9</f>
        <v>906.20477917891571</v>
      </c>
      <c r="AC9" s="228">
        <f>+'7.รายจ่าย'!R8/'8.คำนวณ'!W9</f>
        <v>467.24726680798784</v>
      </c>
      <c r="AD9" s="228">
        <f>+'7.รายจ่าย'!S8/'8.คำนวณ'!W9</f>
        <v>488.68157105796183</v>
      </c>
      <c r="AE9" s="228">
        <f>+'7.รายจ่าย'!T8/'8.คำนวณ'!W9</f>
        <v>157.62647892784932</v>
      </c>
      <c r="AF9" s="228">
        <f>+'7.รายจ่าย'!U8/'8.คำนวณ'!W9</f>
        <v>301.74014275840074</v>
      </c>
      <c r="AG9" s="228">
        <f>+'7.รายจ่าย'!V8/'8.คำนวณ'!W9</f>
        <v>31.035812297734122</v>
      </c>
      <c r="AH9" s="228">
        <f>+'7.รายจ่าย'!Y8/'8.คำนวณ'!W9</f>
        <v>1972.6689859882777</v>
      </c>
    </row>
    <row r="10" spans="1:34" s="63" customFormat="1">
      <c r="A10" s="65" t="s">
        <v>169</v>
      </c>
      <c r="B10" s="249">
        <v>83</v>
      </c>
      <c r="C10" s="208">
        <v>8</v>
      </c>
      <c r="D10" s="208">
        <v>2</v>
      </c>
      <c r="E10" s="191" t="s">
        <v>45</v>
      </c>
      <c r="F10" s="191" t="s">
        <v>197</v>
      </c>
      <c r="G10" s="242" t="s">
        <v>324</v>
      </c>
      <c r="H10" s="218">
        <f>+DATA!G12</f>
        <v>27187</v>
      </c>
      <c r="I10" s="219">
        <f>+DATA!H12</f>
        <v>20829</v>
      </c>
      <c r="J10" s="219">
        <f>+DATA!I12</f>
        <v>983</v>
      </c>
      <c r="K10" s="219">
        <f>+DATA!J12</f>
        <v>1592</v>
      </c>
      <c r="L10" s="219">
        <f>+DATA!K12</f>
        <v>165</v>
      </c>
      <c r="M10" s="226">
        <f>+'6.รายรับ'!G11/I10</f>
        <v>1231.8540453214266</v>
      </c>
      <c r="N10" s="226">
        <f>+('6.รายรับ'!H11+'6.รายรับ'!I11+'6.รายรับ'!J11)/I10</f>
        <v>240.34495223006388</v>
      </c>
      <c r="O10" s="226">
        <f>+'6.รายรับ'!K11/'8.คำนวณ'!J10</f>
        <v>769.06968463886074</v>
      </c>
      <c r="P10" s="226">
        <f>+'6.รายรับ'!L11/'8.คำนวณ'!K10</f>
        <v>3236.4887625628144</v>
      </c>
      <c r="Q10" s="226">
        <f>+'6.รายรับ'!M11/'8.คำนวณ'!H10</f>
        <v>10.377901202780741</v>
      </c>
      <c r="R10" s="227">
        <f>+'6.รายรับ'!Q11/'8.คำนวณ'!H10</f>
        <v>47.128094309780408</v>
      </c>
      <c r="S10" s="227">
        <f>+'6.รายรับ'!V11/'8.คำนวณ'!I10</f>
        <v>1056.8805569158385</v>
      </c>
      <c r="T10" s="241">
        <f>+'2.Hosp. Group'!L11</f>
        <v>21</v>
      </c>
      <c r="U10" s="63">
        <f>+DATA!L12</f>
        <v>63799</v>
      </c>
      <c r="V10" s="63">
        <f>+DATA!M12</f>
        <v>1375.66</v>
      </c>
      <c r="W10" s="63">
        <f t="shared" si="0"/>
        <v>4413.7076190476191</v>
      </c>
      <c r="X10" s="228">
        <f>+('7.รายจ่าย'!G9+'7.รายจ่าย'!K9)/'8.คำนวณ'!W10</f>
        <v>9721.3481348042769</v>
      </c>
      <c r="Y10" s="228">
        <f>+'7.รายจ่าย'!L9/'8.คำนวณ'!W10</f>
        <v>51.905567784173677</v>
      </c>
      <c r="Z10" s="228">
        <f>+'7.รายจ่าย'!M9/'8.คำนวณ'!W10</f>
        <v>986.36262203054412</v>
      </c>
      <c r="AA10" s="228">
        <f>+'7.รายจ่าย'!O9/'8.คำนวณ'!W10</f>
        <v>412.26537574607937</v>
      </c>
      <c r="AB10" s="228">
        <f>+'7.รายจ่าย'!P9/'8.คำนวณ'!W10</f>
        <v>571.58390807598755</v>
      </c>
      <c r="AC10" s="228">
        <f>+'7.รายจ่าย'!R9/'8.คำนวณ'!W10</f>
        <v>482.89166024547336</v>
      </c>
      <c r="AD10" s="228">
        <f>+'7.รายจ่าย'!S9/'8.คำนวณ'!W10</f>
        <v>327.74406119636376</v>
      </c>
      <c r="AE10" s="228">
        <f>+'7.รายจ่าย'!T9/'8.คำนวณ'!W10</f>
        <v>19.268380994015828</v>
      </c>
      <c r="AF10" s="228">
        <f>+'7.รายจ่าย'!U9/'8.คำนวณ'!W10</f>
        <v>320.18855392712697</v>
      </c>
      <c r="AG10" s="228">
        <f>+'7.รายจ่าย'!V9/'8.คำนวณ'!W10</f>
        <v>24.504282869407064</v>
      </c>
      <c r="AH10" s="228">
        <f>+'7.รายจ่าย'!Y9/'8.คำนวณ'!W10</f>
        <v>319.16247100752997</v>
      </c>
    </row>
    <row r="11" spans="1:34" s="63" customFormat="1">
      <c r="A11" s="65" t="s">
        <v>165</v>
      </c>
      <c r="B11" s="249">
        <v>84</v>
      </c>
      <c r="C11" s="208">
        <v>9</v>
      </c>
      <c r="D11" s="208">
        <v>2</v>
      </c>
      <c r="E11" s="191" t="s">
        <v>45</v>
      </c>
      <c r="F11" s="191" t="s">
        <v>198</v>
      </c>
      <c r="G11" s="242" t="s">
        <v>325</v>
      </c>
      <c r="H11" s="218">
        <f>+DATA!G13</f>
        <v>28676</v>
      </c>
      <c r="I11" s="219">
        <f>+DATA!H13</f>
        <v>23288</v>
      </c>
      <c r="J11" s="219">
        <f>+DATA!I13</f>
        <v>627</v>
      </c>
      <c r="K11" s="219">
        <f>+DATA!J13</f>
        <v>1357</v>
      </c>
      <c r="L11" s="219">
        <f>+DATA!K13</f>
        <v>90</v>
      </c>
      <c r="M11" s="226">
        <f>+'6.รายรับ'!G12/I11</f>
        <v>1177.5855109927859</v>
      </c>
      <c r="N11" s="226">
        <f>+('6.รายรับ'!H12+'6.รายรับ'!I12+'6.รายรับ'!J12)/I11</f>
        <v>393.59802172792854</v>
      </c>
      <c r="O11" s="226">
        <f>+'6.รายรับ'!K12/'8.คำนวณ'!J11</f>
        <v>1099.3042264752792</v>
      </c>
      <c r="P11" s="226">
        <f>+'6.รายรับ'!L12/'8.คำนวณ'!K11</f>
        <v>2145.6462122328667</v>
      </c>
      <c r="Q11" s="226">
        <f>+'6.รายรับ'!M12/'8.คำนวณ'!H11</f>
        <v>14.950760217603571</v>
      </c>
      <c r="R11" s="227">
        <f>+'6.รายรับ'!Q12/'8.คำนวณ'!H11</f>
        <v>33.032173594643602</v>
      </c>
      <c r="S11" s="227">
        <f>+'6.รายรับ'!V12/'8.คำนวณ'!I11</f>
        <v>798.60087469941607</v>
      </c>
      <c r="T11" s="241">
        <f>+'2.Hosp. Group'!L12</f>
        <v>21</v>
      </c>
      <c r="U11" s="63">
        <f>+DATA!L13</f>
        <v>48486</v>
      </c>
      <c r="V11" s="63">
        <f>+DATA!M13</f>
        <v>1760.73</v>
      </c>
      <c r="W11" s="63">
        <f t="shared" si="0"/>
        <v>4069.5871428571427</v>
      </c>
      <c r="X11" s="228">
        <f>+('7.รายจ่าย'!G10+'7.รายจ่าย'!K10)/'8.คำนวณ'!W11</f>
        <v>11014.425949490842</v>
      </c>
      <c r="Y11" s="228">
        <f>+'7.รายจ่าย'!L10/'8.คำนวณ'!W11</f>
        <v>114.35078391595357</v>
      </c>
      <c r="Z11" s="228">
        <f>+'7.รายจ่าย'!M10/'8.คำนวณ'!W11</f>
        <v>1420.3927295538228</v>
      </c>
      <c r="AA11" s="228">
        <f>+'7.รายจ่าย'!O10/'8.คำนวณ'!W11</f>
        <v>438.37295955960434</v>
      </c>
      <c r="AB11" s="228">
        <f>+'7.รายจ่าย'!P10/'8.คำนวณ'!W11</f>
        <v>868.84366297599161</v>
      </c>
      <c r="AC11" s="228">
        <f>+'7.รายจ่าย'!R10/'8.คำนวณ'!W11</f>
        <v>1027.3808529541959</v>
      </c>
      <c r="AD11" s="228">
        <f>+'7.รายจ่าย'!S10/'8.คำนวณ'!W11</f>
        <v>993.7566337898088</v>
      </c>
      <c r="AE11" s="228">
        <f>+'7.รายจ่าย'!T10/'8.คำนวณ'!W11</f>
        <v>41.694892883132056</v>
      </c>
      <c r="AF11" s="228">
        <f>+'7.รายจ่าย'!U10/'8.คำนวณ'!W11</f>
        <v>412.54066839352964</v>
      </c>
      <c r="AG11" s="228">
        <f>+'7.รายจ่าย'!V10/'8.คำนวณ'!W11</f>
        <v>53.755108889599548</v>
      </c>
      <c r="AH11" s="228">
        <f>+'7.รายจ่าย'!Y10/'8.คำนวณ'!W11</f>
        <v>16.090863200935441</v>
      </c>
    </row>
    <row r="12" spans="1:34" s="63" customFormat="1">
      <c r="A12" s="65" t="s">
        <v>220</v>
      </c>
      <c r="B12" s="249">
        <v>55</v>
      </c>
      <c r="C12" s="208">
        <v>10</v>
      </c>
      <c r="D12" s="208">
        <v>2</v>
      </c>
      <c r="E12" s="191" t="s">
        <v>47</v>
      </c>
      <c r="F12" s="191" t="s">
        <v>216</v>
      </c>
      <c r="G12" s="242" t="s">
        <v>346</v>
      </c>
      <c r="H12" s="218">
        <f>+DATA!G14</f>
        <v>29755</v>
      </c>
      <c r="I12" s="219">
        <f>+DATA!H14</f>
        <v>23019</v>
      </c>
      <c r="J12" s="219">
        <f>+DATA!I14</f>
        <v>1272</v>
      </c>
      <c r="K12" s="219">
        <f>+DATA!J14</f>
        <v>1985</v>
      </c>
      <c r="L12" s="219">
        <f>+DATA!K14</f>
        <v>644</v>
      </c>
      <c r="M12" s="226">
        <f>+'6.รายรับ'!G13/I12</f>
        <v>1102.5070441808944</v>
      </c>
      <c r="N12" s="226">
        <f>+('6.รายรับ'!H13+'6.รายรับ'!I13+'6.รายรับ'!J13)/I12</f>
        <v>138.71033450627743</v>
      </c>
      <c r="O12" s="226">
        <f>+'6.รายรับ'!K13/'8.คำนวณ'!J12</f>
        <v>504.47908018867923</v>
      </c>
      <c r="P12" s="226">
        <f>+'6.รายรับ'!L13/'8.คำนวณ'!K12</f>
        <v>2701.9400856423176</v>
      </c>
      <c r="Q12" s="226">
        <f>+'6.รายรับ'!M13/'8.คำนวณ'!H12</f>
        <v>22.171903881700555</v>
      </c>
      <c r="R12" s="227">
        <f>+'6.รายรับ'!Q13/'8.คำนวณ'!H12</f>
        <v>74.243984204335405</v>
      </c>
      <c r="S12" s="227">
        <f>+'6.รายรับ'!V13/'8.คำนวณ'!I12</f>
        <v>1177.5025048872672</v>
      </c>
      <c r="T12" s="241">
        <f>+'2.Hosp. Group'!L13</f>
        <v>21</v>
      </c>
      <c r="U12" s="63">
        <f>+DATA!L14</f>
        <v>53628</v>
      </c>
      <c r="V12" s="63">
        <f>+DATA!M14</f>
        <v>1230.1469999999999</v>
      </c>
      <c r="W12" s="63">
        <f t="shared" si="0"/>
        <v>3783.8612857142857</v>
      </c>
      <c r="X12" s="228">
        <f>+('7.รายจ่าย'!G11+'7.รายจ่าย'!K11)/'8.คำนวณ'!W12</f>
        <v>13196.176215157991</v>
      </c>
      <c r="Y12" s="228">
        <f>+'7.รายจ่าย'!L11/'8.คำนวณ'!W12</f>
        <v>22.484968019629534</v>
      </c>
      <c r="Z12" s="228">
        <f>+'7.รายจ่าย'!M11/'8.คำนวณ'!W12</f>
        <v>1497.5677626962238</v>
      </c>
      <c r="AA12" s="228">
        <f>+'7.รายจ่าย'!O11/'8.คำนวณ'!W12</f>
        <v>546.6957728630116</v>
      </c>
      <c r="AB12" s="228">
        <f>+'7.รายจ่าย'!P11/'8.คำนวณ'!W12</f>
        <v>906.93625925353876</v>
      </c>
      <c r="AC12" s="228">
        <f>+'7.รายจ่าย'!R11/'8.คำนวณ'!W12</f>
        <v>436.88389060169794</v>
      </c>
      <c r="AD12" s="228">
        <f>+'7.รายจ่าย'!S11/'8.คำนวณ'!W12</f>
        <v>964.58963593085502</v>
      </c>
      <c r="AE12" s="228">
        <f>+'7.รายจ่าย'!T11/'8.คำนวณ'!W12</f>
        <v>413.96496375641073</v>
      </c>
      <c r="AF12" s="228">
        <f>+'7.รายจ่าย'!U11/'8.คำนวณ'!W12</f>
        <v>327.48708169572359</v>
      </c>
      <c r="AG12" s="228">
        <f>+'7.รายจ่าย'!V11/'8.คำนวณ'!W12</f>
        <v>2.8498930552007176</v>
      </c>
      <c r="AH12" s="228">
        <f>+'7.รายจ่าย'!Y11/'8.คำนวณ'!W12</f>
        <v>118.59578512939295</v>
      </c>
    </row>
    <row r="13" spans="1:34" s="63" customFormat="1" ht="25.2" customHeight="1">
      <c r="A13" s="65" t="s">
        <v>167</v>
      </c>
      <c r="B13" s="249">
        <v>47</v>
      </c>
      <c r="C13" s="208">
        <v>11</v>
      </c>
      <c r="D13" s="208">
        <v>2</v>
      </c>
      <c r="E13" s="191" t="s">
        <v>49</v>
      </c>
      <c r="F13" s="191" t="s">
        <v>168</v>
      </c>
      <c r="G13" s="242" t="s">
        <v>365</v>
      </c>
      <c r="H13" s="218">
        <f>+DATA!G15</f>
        <v>24290</v>
      </c>
      <c r="I13" s="219">
        <f>+DATA!H15</f>
        <v>17701</v>
      </c>
      <c r="J13" s="219">
        <f>+DATA!I15</f>
        <v>1519</v>
      </c>
      <c r="K13" s="219">
        <f>+DATA!J15</f>
        <v>1368</v>
      </c>
      <c r="L13" s="219">
        <f>+DATA!K15</f>
        <v>196</v>
      </c>
      <c r="M13" s="226">
        <f>+'6.รายรับ'!G14/I13</f>
        <v>1068.1407039150331</v>
      </c>
      <c r="N13" s="226">
        <f>+('6.รายรับ'!H14+'6.รายรับ'!I14+'6.รายรับ'!J14)/I13</f>
        <v>270.85954352861421</v>
      </c>
      <c r="O13" s="226">
        <f>+'6.รายรับ'!K14/'8.คำนวณ'!J13</f>
        <v>656.9213495720868</v>
      </c>
      <c r="P13" s="226">
        <f>+'6.รายรับ'!L14/'8.คำนวณ'!K13</f>
        <v>2339.2962426900585</v>
      </c>
      <c r="Q13" s="226">
        <f>+'6.รายรับ'!M14/'8.คำนวณ'!H13</f>
        <v>12.848847262247839</v>
      </c>
      <c r="R13" s="227">
        <f>+'6.รายรับ'!Q14/'8.คำนวณ'!H13</f>
        <v>56.36838205022643</v>
      </c>
      <c r="S13" s="227">
        <f>+'6.รายรับ'!V14/'8.คำนวณ'!I13</f>
        <v>1166.3313117902944</v>
      </c>
      <c r="T13" s="241">
        <f>+'2.Hosp. Group'!L14</f>
        <v>21</v>
      </c>
      <c r="U13" s="63">
        <f>+DATA!L15</f>
        <v>44863</v>
      </c>
      <c r="V13" s="63">
        <f>+DATA!M15</f>
        <v>1287.94</v>
      </c>
      <c r="W13" s="63">
        <f t="shared" si="0"/>
        <v>3424.2733333333335</v>
      </c>
      <c r="X13" s="228">
        <f>+('7.รายจ่าย'!G12+'7.รายจ่าย'!K12)/'8.คำนวณ'!W13</f>
        <v>12011.413113439152</v>
      </c>
      <c r="Y13" s="228">
        <f>+'7.รายจ่าย'!L12/'8.คำนวณ'!W13</f>
        <v>50.741229769430397</v>
      </c>
      <c r="Z13" s="228">
        <f>+'7.รายจ่าย'!M12/'8.คำนวณ'!W13</f>
        <v>1245.2630047056214</v>
      </c>
      <c r="AA13" s="228">
        <f>+'7.รายจ่าย'!O12/'8.คำนวณ'!W13</f>
        <v>687.83628546007822</v>
      </c>
      <c r="AB13" s="228">
        <f>+'7.รายจ่าย'!P12/'8.คำนวณ'!W13</f>
        <v>658.36689146699734</v>
      </c>
      <c r="AC13" s="228">
        <f>+'7.รายจ่าย'!R12/'8.คำนวณ'!W13</f>
        <v>709.88046612322614</v>
      </c>
      <c r="AD13" s="228">
        <f>+'7.รายจ่าย'!S12/'8.คำนวณ'!W13</f>
        <v>191.67572682087297</v>
      </c>
      <c r="AE13" s="228">
        <f>+'7.รายจ่าย'!T12/'8.คำนวณ'!W13</f>
        <v>52.15121067048775</v>
      </c>
      <c r="AF13" s="228">
        <f>+'7.รายจ่าย'!U12/'8.คำนวณ'!W13</f>
        <v>263.9653795160433</v>
      </c>
      <c r="AG13" s="228">
        <f>+'7.รายจ่าย'!V12/'8.คำนวณ'!W13</f>
        <v>22.889834534236947</v>
      </c>
      <c r="AH13" s="228">
        <f>+'7.รายจ่าย'!Y12/'8.คำนวณ'!W13</f>
        <v>55.480968224888585</v>
      </c>
    </row>
    <row r="14" spans="1:34" s="63" customFormat="1" ht="24.6" customHeight="1">
      <c r="A14" s="65" t="s">
        <v>198</v>
      </c>
      <c r="B14" s="249">
        <v>5</v>
      </c>
      <c r="C14" s="208">
        <v>12</v>
      </c>
      <c r="D14" s="208">
        <v>2</v>
      </c>
      <c r="E14" s="191" t="s">
        <v>51</v>
      </c>
      <c r="F14" s="191" t="s">
        <v>169</v>
      </c>
      <c r="G14" s="242" t="s">
        <v>375</v>
      </c>
      <c r="H14" s="218">
        <f>+DATA!G16</f>
        <v>23716</v>
      </c>
      <c r="I14" s="219">
        <f>+DATA!H16</f>
        <v>17443</v>
      </c>
      <c r="J14" s="219">
        <f>+DATA!I16</f>
        <v>441</v>
      </c>
      <c r="K14" s="219">
        <f>+DATA!J16</f>
        <v>1297</v>
      </c>
      <c r="L14" s="219">
        <f>+DATA!K16</f>
        <v>102</v>
      </c>
      <c r="M14" s="226">
        <f>+'6.รายรับ'!G15/I14</f>
        <v>1294.8119939230639</v>
      </c>
      <c r="N14" s="226">
        <f>+('6.รายรับ'!H15+'6.รายรับ'!I15+'6.รายรับ'!J15)/I14</f>
        <v>469.60129851516371</v>
      </c>
      <c r="O14" s="226">
        <f>+'6.รายรับ'!K15/'8.คำนวณ'!J14</f>
        <v>725.1977097505669</v>
      </c>
      <c r="P14" s="226">
        <f>+'6.รายรับ'!L15/'8.คำนวณ'!K14</f>
        <v>2272.3936391673087</v>
      </c>
      <c r="Q14" s="226">
        <f>+'6.รายรับ'!M15/'8.คำนวณ'!H14</f>
        <v>8.3494054646652049</v>
      </c>
      <c r="R14" s="227">
        <f>+'6.รายรับ'!Q15/'8.คำนวณ'!H14</f>
        <v>28.891444594366671</v>
      </c>
      <c r="S14" s="227">
        <f>+'6.รายรับ'!V15/'8.คำนวณ'!I14</f>
        <v>1523.3027518202143</v>
      </c>
      <c r="T14" s="241">
        <f>+'2.Hosp. Group'!L15</f>
        <v>21</v>
      </c>
      <c r="U14" s="63">
        <f>+DATA!L16</f>
        <v>44947</v>
      </c>
      <c r="V14" s="63">
        <f>+DATA!M16</f>
        <v>1026.144</v>
      </c>
      <c r="W14" s="63">
        <f t="shared" si="0"/>
        <v>3166.4773333333333</v>
      </c>
      <c r="X14" s="228">
        <f>+('7.รายจ่าย'!G13+'7.รายจ่าย'!K13)/'8.คำนวณ'!W14</f>
        <v>14393.35598591579</v>
      </c>
      <c r="Y14" s="228">
        <f>+'7.รายจ่าย'!L13/'8.คำนวณ'!W14</f>
        <v>30.908511161509448</v>
      </c>
      <c r="Z14" s="228">
        <f>+'7.รายจ่าย'!M13/'8.คำนวณ'!W14</f>
        <v>1633.0585081297493</v>
      </c>
      <c r="AA14" s="228">
        <f>+'7.รายจ่าย'!O13/'8.คำนวณ'!W14</f>
        <v>672.68006866094731</v>
      </c>
      <c r="AB14" s="228">
        <f>+'7.รายจ่าย'!P13/'8.คำนวณ'!W14</f>
        <v>546.26571357108514</v>
      </c>
      <c r="AC14" s="228">
        <f>+'7.รายจ่าย'!R13/'8.คำนวณ'!W14</f>
        <v>791.28996870549736</v>
      </c>
      <c r="AD14" s="228">
        <f>+'7.รายจ่าย'!S13/'8.คำนวณ'!W14</f>
        <v>570.18784280997011</v>
      </c>
      <c r="AE14" s="228">
        <f>+'7.รายจ่าย'!T13/'8.คำนวณ'!W14</f>
        <v>304.2087147947372</v>
      </c>
      <c r="AF14" s="228">
        <f>+'7.รายจ่าย'!U13/'8.คำนวณ'!W14</f>
        <v>339.49010740852714</v>
      </c>
      <c r="AG14" s="228">
        <f>+'7.รายจ่าย'!V13/'8.คำนวณ'!W14</f>
        <v>93.169294753623177</v>
      </c>
      <c r="AH14" s="228">
        <f>+'7.รายจ่าย'!Y13/'8.คำนวณ'!W14</f>
        <v>696.37714023322667</v>
      </c>
    </row>
    <row r="15" spans="1:34" s="63" customFormat="1">
      <c r="A15" s="65" t="s">
        <v>197</v>
      </c>
      <c r="B15" s="249">
        <v>58</v>
      </c>
      <c r="C15" s="208">
        <v>13</v>
      </c>
      <c r="D15" s="208">
        <v>2</v>
      </c>
      <c r="E15" s="191" t="s">
        <v>47</v>
      </c>
      <c r="F15" s="191" t="s">
        <v>167</v>
      </c>
      <c r="G15" s="242" t="s">
        <v>349</v>
      </c>
      <c r="H15" s="218">
        <f>+DATA!G17</f>
        <v>26601</v>
      </c>
      <c r="I15" s="219">
        <f>+DATA!H17</f>
        <v>20109</v>
      </c>
      <c r="J15" s="219">
        <f>+DATA!I17</f>
        <v>1146</v>
      </c>
      <c r="K15" s="219">
        <f>+DATA!J17</f>
        <v>1088</v>
      </c>
      <c r="L15" s="219">
        <f>+DATA!K17</f>
        <v>142</v>
      </c>
      <c r="M15" s="226">
        <f>+'6.รายรับ'!G16/I15</f>
        <v>1378.8141294942561</v>
      </c>
      <c r="N15" s="226">
        <f>+('6.รายรับ'!H16+'6.รายรับ'!I16+'6.รายรับ'!J16)/I15</f>
        <v>236.72556666169376</v>
      </c>
      <c r="O15" s="226">
        <f>+'6.รายรับ'!K16/'8.คำนวณ'!J15</f>
        <v>571.19806282722516</v>
      </c>
      <c r="P15" s="226">
        <f>+'6.รายรับ'!L16/'8.คำนวณ'!K15</f>
        <v>2317.2970036764709</v>
      </c>
      <c r="Q15" s="226">
        <f>+'6.รายรับ'!M16/'8.คำนวณ'!H15</f>
        <v>14.541182662305928</v>
      </c>
      <c r="R15" s="227">
        <f>+'6.รายรับ'!Q16/'8.คำนวณ'!H15</f>
        <v>43.305514830269537</v>
      </c>
      <c r="S15" s="227">
        <f>+'6.รายรับ'!V16/'8.คำนวณ'!I15</f>
        <v>1050.3865706897409</v>
      </c>
      <c r="T15" s="241">
        <f>+'2.Hosp. Group'!L16</f>
        <v>21</v>
      </c>
      <c r="U15" s="63">
        <f>+DATA!L17</f>
        <v>49935</v>
      </c>
      <c r="V15" s="63">
        <f>+DATA!M17</f>
        <v>1863.11</v>
      </c>
      <c r="W15" s="63">
        <f t="shared" si="0"/>
        <v>4240.9671428571428</v>
      </c>
      <c r="X15" s="228">
        <f>+('7.รายจ่าย'!G14+'7.รายจ่าย'!K14)/'8.คำนวณ'!W15</f>
        <v>9909.2241449642388</v>
      </c>
      <c r="Y15" s="228">
        <f>+'7.รายจ่าย'!L14/'8.คำนวณ'!W15</f>
        <v>35.670335304244958</v>
      </c>
      <c r="Z15" s="228">
        <f>+'7.รายจ่าย'!M14/'8.คำนวณ'!W15</f>
        <v>1105.489621134263</v>
      </c>
      <c r="AA15" s="228">
        <f>+'7.รายจ่าย'!O14/'8.คำนวณ'!W15</f>
        <v>484.61828888760886</v>
      </c>
      <c r="AB15" s="228">
        <f>+'7.รายจ่าย'!P14/'8.คำนวณ'!W15</f>
        <v>608.17438171953359</v>
      </c>
      <c r="AC15" s="228">
        <f>+'7.รายจ่าย'!R14/'8.คำนวณ'!W15</f>
        <v>488.39821442346204</v>
      </c>
      <c r="AD15" s="228">
        <f>+'7.รายจ่าย'!S14/'8.คำนวณ'!W15</f>
        <v>262.22504031257023</v>
      </c>
      <c r="AE15" s="228">
        <f>+'7.รายจ่าย'!T14/'8.คำนวณ'!W15</f>
        <v>166.03712697609069</v>
      </c>
      <c r="AF15" s="228">
        <f>+'7.รายจ่าย'!U14/'8.คำนวณ'!W15</f>
        <v>191.9235100349415</v>
      </c>
      <c r="AG15" s="228">
        <f>+'7.รายจ่าย'!V14/'8.คำนวณ'!W15</f>
        <v>11.021872706259389</v>
      </c>
      <c r="AH15" s="228">
        <f>+'7.รายจ่าย'!Y14/'8.คำนวณ'!W15</f>
        <v>33.577246699455685</v>
      </c>
    </row>
    <row r="16" spans="1:34" s="63" customFormat="1">
      <c r="A16" s="65" t="s">
        <v>168</v>
      </c>
      <c r="B16" s="249">
        <v>87</v>
      </c>
      <c r="C16" s="208">
        <v>14</v>
      </c>
      <c r="D16" s="208">
        <v>2</v>
      </c>
      <c r="E16" s="191" t="s">
        <v>45</v>
      </c>
      <c r="F16" s="191" t="s">
        <v>165</v>
      </c>
      <c r="G16" s="242" t="s">
        <v>328</v>
      </c>
      <c r="H16" s="218">
        <f>+DATA!G18</f>
        <v>22059</v>
      </c>
      <c r="I16" s="219">
        <f>+DATA!H18</f>
        <v>18145</v>
      </c>
      <c r="J16" s="219">
        <f>+DATA!I18</f>
        <v>567</v>
      </c>
      <c r="K16" s="219">
        <f>+DATA!J18</f>
        <v>1060</v>
      </c>
      <c r="L16" s="219">
        <f>+DATA!K18</f>
        <v>100</v>
      </c>
      <c r="M16" s="226">
        <f>+'6.รายรับ'!G17/I16</f>
        <v>1469.1282083218516</v>
      </c>
      <c r="N16" s="226">
        <f>+('6.รายรับ'!H17+'6.รายรับ'!I17+'6.รายรับ'!J17)/I16</f>
        <v>359.12142243042166</v>
      </c>
      <c r="O16" s="226">
        <f>+'6.รายรับ'!K17/'8.คำนวณ'!J16</f>
        <v>1565.4168783068783</v>
      </c>
      <c r="P16" s="226">
        <f>+'6.รายรับ'!L17/'8.คำนวณ'!K16</f>
        <v>2434.300537735849</v>
      </c>
      <c r="Q16" s="226">
        <f>+'6.รายรับ'!M17/'8.คำนวณ'!H16</f>
        <v>12.818405186091844</v>
      </c>
      <c r="R16" s="227">
        <f>+'6.รายรับ'!Q17/'8.คำนวณ'!H16</f>
        <v>38.017679858561131</v>
      </c>
      <c r="S16" s="227">
        <f>+'6.รายรับ'!V17/'8.คำนวณ'!I16</f>
        <v>833.0633430697161</v>
      </c>
      <c r="T16" s="241">
        <f>+'2.Hosp. Group'!L17</f>
        <v>21</v>
      </c>
      <c r="U16" s="63">
        <f>+DATA!L18</f>
        <v>47677</v>
      </c>
      <c r="V16" s="63">
        <f>+DATA!M18</f>
        <v>1346.7</v>
      </c>
      <c r="W16" s="63">
        <f t="shared" si="0"/>
        <v>3617.0333333333338</v>
      </c>
      <c r="X16" s="228">
        <f>+('7.รายจ่าย'!G15+'7.รายจ่าย'!K15)/'8.คำนวณ'!W16</f>
        <v>9410.8538443107136</v>
      </c>
      <c r="Y16" s="228">
        <f>+'7.รายจ่าย'!L15/'8.คำนวณ'!W16</f>
        <v>134.88306715448201</v>
      </c>
      <c r="Z16" s="228">
        <f>+'7.รายจ่าย'!M15/'8.คำนวณ'!W16</f>
        <v>1020.5236031370091</v>
      </c>
      <c r="AA16" s="228">
        <f>+'7.รายจ่าย'!O15/'8.คำนวณ'!W16</f>
        <v>490.8725594640174</v>
      </c>
      <c r="AB16" s="228">
        <f>+'7.รายจ่าย'!P15/'8.คำนวณ'!W16</f>
        <v>595.24085115794708</v>
      </c>
      <c r="AC16" s="228">
        <f>+'7.รายจ่าย'!R15/'8.คำนวณ'!W16</f>
        <v>287.85941240980173</v>
      </c>
      <c r="AD16" s="228">
        <f>+'7.รายจ่าย'!S15/'8.คำนวณ'!W16</f>
        <v>314.51397462008453</v>
      </c>
      <c r="AE16" s="228">
        <f>+'7.รายจ่าย'!T15/'8.คำนวณ'!W16</f>
        <v>221.95328492042279</v>
      </c>
      <c r="AF16" s="228">
        <f>+'7.รายจ่าย'!U15/'8.คำนวณ'!W16</f>
        <v>203.9051930219056</v>
      </c>
      <c r="AG16" s="228">
        <f>+'7.รายจ่าย'!V15/'8.คำนวณ'!W16</f>
        <v>265.11740745177906</v>
      </c>
      <c r="AH16" s="228">
        <f>+'7.รายจ่าย'!Y15/'8.คำนวณ'!W16</f>
        <v>1845.9859931251208</v>
      </c>
    </row>
    <row r="17" spans="1:34" s="63" customFormat="1">
      <c r="A17" s="65" t="s">
        <v>216</v>
      </c>
      <c r="B17" s="249">
        <v>60</v>
      </c>
      <c r="C17" s="208">
        <v>15</v>
      </c>
      <c r="D17" s="208">
        <v>2</v>
      </c>
      <c r="E17" s="191" t="s">
        <v>47</v>
      </c>
      <c r="F17" s="191" t="s">
        <v>219</v>
      </c>
      <c r="G17" s="242" t="s">
        <v>351</v>
      </c>
      <c r="H17" s="218">
        <f>+DATA!G19</f>
        <v>50852</v>
      </c>
      <c r="I17" s="219">
        <f>+DATA!H19</f>
        <v>36390</v>
      </c>
      <c r="J17" s="219">
        <f>+DATA!I19</f>
        <v>843</v>
      </c>
      <c r="K17" s="219">
        <f>+DATA!J19</f>
        <v>2062</v>
      </c>
      <c r="L17" s="219">
        <f>+DATA!K19</f>
        <v>143</v>
      </c>
      <c r="M17" s="226">
        <f>+'6.รายรับ'!G18/I17</f>
        <v>1213.6454655125033</v>
      </c>
      <c r="N17" s="226">
        <f>+('6.รายรับ'!H18+'6.รายรับ'!I18+'6.รายรับ'!J18)/I17</f>
        <v>184.54283402033525</v>
      </c>
      <c r="O17" s="226">
        <f>+'6.รายรับ'!K18/'8.คำนวณ'!J17</f>
        <v>432.03406880189794</v>
      </c>
      <c r="P17" s="226">
        <f>+'6.รายรับ'!L18/'8.คำนวณ'!K17</f>
        <v>1295.1267167798251</v>
      </c>
      <c r="Q17" s="226">
        <f>+'6.รายรับ'!M18/'8.คำนวณ'!H17</f>
        <v>16.797097459293635</v>
      </c>
      <c r="R17" s="227">
        <f>+'6.รายรับ'!Q18/'8.คำนวณ'!H17</f>
        <v>35.092267757413673</v>
      </c>
      <c r="S17" s="227">
        <f>+'6.รายรับ'!V18/'8.คำนวณ'!I17</f>
        <v>444.35729046441332</v>
      </c>
      <c r="T17" s="241">
        <f>+'2.Hosp. Group'!L18</f>
        <v>21</v>
      </c>
      <c r="U17" s="63">
        <f>+DATA!L19</f>
        <v>52970</v>
      </c>
      <c r="V17" s="63">
        <f>+DATA!M19</f>
        <v>1173.01</v>
      </c>
      <c r="W17" s="63">
        <f t="shared" si="0"/>
        <v>3695.3909523809525</v>
      </c>
      <c r="X17" s="228">
        <f>+('7.รายจ่าย'!G16+'7.รายจ่าย'!K16)/'8.คำนวณ'!W17</f>
        <v>10679.998679049486</v>
      </c>
      <c r="Y17" s="228">
        <f>+'7.รายจ่าย'!L16/'8.คำนวณ'!W17</f>
        <v>102.52659458287872</v>
      </c>
      <c r="Z17" s="228">
        <f>+'7.รายจ่าย'!M16/'8.คำนวณ'!W17</f>
        <v>2251.0729682444835</v>
      </c>
      <c r="AA17" s="228">
        <f>+'7.รายจ่าย'!O16/'8.คำนวณ'!W17</f>
        <v>796.94774326989818</v>
      </c>
      <c r="AB17" s="228">
        <f>+'7.รายจ่าย'!P16/'8.คำนวณ'!W17</f>
        <v>798.93001526612102</v>
      </c>
      <c r="AC17" s="228">
        <f>+'7.รายจ่าย'!R16/'8.คำนวณ'!W17</f>
        <v>764.24578248760588</v>
      </c>
      <c r="AD17" s="228">
        <f>+'7.รายจ่าย'!S16/'8.คำนวณ'!W17</f>
        <v>676.27340441200818</v>
      </c>
      <c r="AE17" s="228">
        <f>+'7.รายจ่าย'!T16/'8.คำนวณ'!W17</f>
        <v>288.91516858645406</v>
      </c>
      <c r="AF17" s="228">
        <f>+'7.รายจ่าย'!U16/'8.คำนวณ'!W17</f>
        <v>403.63990149376554</v>
      </c>
      <c r="AG17" s="228">
        <f>+'7.รายจ่าย'!V16/'8.คำนวณ'!W17</f>
        <v>30.492827809571278</v>
      </c>
      <c r="AH17" s="228">
        <f>+'7.รายจ่าย'!Y16/'8.คำนวณ'!W17</f>
        <v>369.78310214229538</v>
      </c>
    </row>
    <row r="18" spans="1:34" s="63" customFormat="1">
      <c r="A18" s="65" t="s">
        <v>213</v>
      </c>
      <c r="B18" s="249">
        <v>61</v>
      </c>
      <c r="C18" s="208">
        <v>16</v>
      </c>
      <c r="D18" s="208">
        <v>2</v>
      </c>
      <c r="E18" s="191" t="s">
        <v>47</v>
      </c>
      <c r="F18" s="191" t="s">
        <v>220</v>
      </c>
      <c r="G18" s="242" t="s">
        <v>352</v>
      </c>
      <c r="H18" s="218">
        <f>+DATA!G20</f>
        <v>37916</v>
      </c>
      <c r="I18" s="219">
        <f>+DATA!H20</f>
        <v>28641</v>
      </c>
      <c r="J18" s="219">
        <f>+DATA!I20</f>
        <v>930</v>
      </c>
      <c r="K18" s="219">
        <f>+DATA!J20</f>
        <v>1975</v>
      </c>
      <c r="L18" s="219">
        <f>+DATA!K20</f>
        <v>216</v>
      </c>
      <c r="M18" s="226">
        <f>+'6.รายรับ'!G19/I18</f>
        <v>1483.5459795398208</v>
      </c>
      <c r="N18" s="226">
        <f>+('6.รายรับ'!H19+'6.รายรับ'!I19+'6.รายรับ'!J19)/I18</f>
        <v>96.129773750916527</v>
      </c>
      <c r="O18" s="226">
        <f>+'6.รายรับ'!K19/'8.คำนวณ'!J18</f>
        <v>558.79639784946221</v>
      </c>
      <c r="P18" s="226">
        <f>+'6.รายรับ'!L19/'8.คำนวณ'!K18</f>
        <v>2302.3876556962027</v>
      </c>
      <c r="Q18" s="226">
        <f>+'6.รายรับ'!M19/'8.คำนวณ'!H18</f>
        <v>18.155369764743117</v>
      </c>
      <c r="R18" s="227">
        <f>+'6.รายรับ'!Q19/'8.คำนวณ'!H18</f>
        <v>37.608885430952633</v>
      </c>
      <c r="S18" s="227">
        <f>+'6.รายรับ'!V19/'8.คำนวณ'!I18</f>
        <v>504.56562934255089</v>
      </c>
      <c r="T18" s="241">
        <f>+'2.Hosp. Group'!L19</f>
        <v>21</v>
      </c>
      <c r="U18" s="63">
        <f>+DATA!L20</f>
        <v>48952</v>
      </c>
      <c r="V18" s="63">
        <f>+DATA!M20</f>
        <v>1719.6</v>
      </c>
      <c r="W18" s="63">
        <f t="shared" si="0"/>
        <v>4050.6476190476192</v>
      </c>
      <c r="X18" s="228">
        <f>+('7.รายจ่าย'!G17+'7.รายจ่าย'!K17)/'8.คำนวณ'!W18</f>
        <v>8826.9856335729983</v>
      </c>
      <c r="Y18" s="228">
        <f>+'7.รายจ่าย'!L17/'8.คำนวณ'!W18</f>
        <v>84.962836160237757</v>
      </c>
      <c r="Z18" s="228">
        <f>+'7.รายจ่าย'!M17/'8.คำนวณ'!W18</f>
        <v>1742.0328287305028</v>
      </c>
      <c r="AA18" s="228">
        <f>+'7.รายจ่าย'!O17/'8.คำนวณ'!W18</f>
        <v>720.08121523189698</v>
      </c>
      <c r="AB18" s="228">
        <f>+'7.รายจ่าย'!P17/'8.คำนวณ'!W18</f>
        <v>755.38035834363927</v>
      </c>
      <c r="AC18" s="228">
        <f>+'7.รายจ่าย'!R17/'8.คำนวณ'!W18</f>
        <v>563.80989530186821</v>
      </c>
      <c r="AD18" s="228">
        <f>+'7.รายจ่าย'!S17/'8.คำนวณ'!W18</f>
        <v>480.44329772076424</v>
      </c>
      <c r="AE18" s="228">
        <f>+'7.รายจ่าย'!T17/'8.คำนวณ'!W18</f>
        <v>278.74061290610791</v>
      </c>
      <c r="AF18" s="228">
        <f>+'7.รายจ่าย'!U17/'8.คำนวณ'!W18</f>
        <v>312.84349298642422</v>
      </c>
      <c r="AG18" s="228">
        <f>+'7.รายจ่าย'!V17/'8.คำนวณ'!W18</f>
        <v>176.48101420584129</v>
      </c>
      <c r="AH18" s="228">
        <f>+'7.รายจ่าย'!Y17/'8.คำนวณ'!W18</f>
        <v>75.044049393630175</v>
      </c>
    </row>
    <row r="19" spans="1:34" s="63" customFormat="1">
      <c r="A19" s="65" t="s">
        <v>219</v>
      </c>
      <c r="B19" s="249">
        <v>34</v>
      </c>
      <c r="C19" s="208">
        <v>17</v>
      </c>
      <c r="D19" s="208">
        <v>2</v>
      </c>
      <c r="E19" s="191" t="s">
        <v>53</v>
      </c>
      <c r="F19" s="191" t="s">
        <v>213</v>
      </c>
      <c r="G19" s="242" t="s">
        <v>343</v>
      </c>
      <c r="H19" s="218">
        <f>+DATA!G21</f>
        <v>25000</v>
      </c>
      <c r="I19" s="219">
        <f>+DATA!H21</f>
        <v>19546</v>
      </c>
      <c r="J19" s="219">
        <f>+DATA!I21</f>
        <v>819</v>
      </c>
      <c r="K19" s="219">
        <f>+DATA!J21</f>
        <v>1572</v>
      </c>
      <c r="L19" s="219">
        <f>+DATA!K21</f>
        <v>102</v>
      </c>
      <c r="M19" s="226">
        <f>+'6.รายรับ'!G20/I19</f>
        <v>1701.1025329990791</v>
      </c>
      <c r="N19" s="226">
        <f>+('6.รายรับ'!H20+'6.รายรับ'!I20+'6.รายรับ'!J20)/I19</f>
        <v>277.56094239230532</v>
      </c>
      <c r="O19" s="226">
        <f>+'6.รายรับ'!K20/'8.คำนวณ'!J19</f>
        <v>877.34938949938942</v>
      </c>
      <c r="P19" s="226">
        <f>+'6.รายรับ'!L20/'8.คำนวณ'!K19</f>
        <v>2315.4237404580153</v>
      </c>
      <c r="Q19" s="226">
        <f>+'6.รายรับ'!M20/'8.คำนวณ'!H19</f>
        <v>18.99804</v>
      </c>
      <c r="R19" s="227">
        <f>+'6.รายรับ'!Q20/'8.คำนวณ'!H19</f>
        <v>71.880920000000003</v>
      </c>
      <c r="S19" s="227">
        <f>+'6.รายรับ'!V20/'8.คำนวณ'!I19</f>
        <v>961.17561086667342</v>
      </c>
      <c r="T19" s="241">
        <f>+'2.Hosp. Group'!L20</f>
        <v>21</v>
      </c>
      <c r="U19" s="63">
        <f>+DATA!L21</f>
        <v>59263</v>
      </c>
      <c r="V19" s="63">
        <f>+DATA!M21</f>
        <v>2068.16</v>
      </c>
      <c r="W19" s="63">
        <f t="shared" si="0"/>
        <v>4890.2076190476191</v>
      </c>
      <c r="X19" s="228">
        <f>+('7.รายจ่าย'!G18+'7.รายจ่าย'!K18)/'8.คำนวณ'!W19</f>
        <v>8328.4736769380506</v>
      </c>
      <c r="Y19" s="228">
        <f>+'7.รายจ่าย'!L18/'8.คำนวณ'!W19</f>
        <v>139.42218063387318</v>
      </c>
      <c r="Z19" s="228">
        <f>+'7.รายจ่าย'!M18/'8.คำนวณ'!W19</f>
        <v>1132.964268923824</v>
      </c>
      <c r="AA19" s="228">
        <f>+'7.รายจ่าย'!O18/'8.คำนวณ'!W19</f>
        <v>521.83524888805971</v>
      </c>
      <c r="AB19" s="228">
        <f>+'7.รายจ่าย'!P18/'8.คำนวณ'!W19</f>
        <v>1011.9273220067782</v>
      </c>
      <c r="AC19" s="228">
        <f>+'7.รายจ่าย'!R18/'8.คำนวณ'!W19</f>
        <v>954.30759050448341</v>
      </c>
      <c r="AD19" s="228">
        <f>+'7.รายจ่าย'!S18/'8.คำนวณ'!W19</f>
        <v>658.45493705788715</v>
      </c>
      <c r="AE19" s="228">
        <f>+'7.รายจ่าย'!T18/'8.คำนวณ'!W19</f>
        <v>156.7168737406806</v>
      </c>
      <c r="AF19" s="228">
        <f>+'7.รายจ่าย'!U18/'8.คำนวณ'!W19</f>
        <v>277.16460027600345</v>
      </c>
      <c r="AG19" s="228">
        <f>+'7.รายจ่าย'!V18/'8.คำนวณ'!W19</f>
        <v>187.67502967056808</v>
      </c>
      <c r="AH19" s="228">
        <f>+'7.รายจ่าย'!Y18/'8.คำนวณ'!W19</f>
        <v>342.62060233882363</v>
      </c>
    </row>
    <row r="20" spans="1:34" s="63" customFormat="1">
      <c r="A20" s="65" t="s">
        <v>199</v>
      </c>
      <c r="B20" s="249">
        <v>75</v>
      </c>
      <c r="C20" s="208">
        <v>18</v>
      </c>
      <c r="D20" s="208">
        <v>3</v>
      </c>
      <c r="E20" s="191" t="s">
        <v>45</v>
      </c>
      <c r="F20" s="191" t="s">
        <v>189</v>
      </c>
      <c r="G20" s="242" t="s">
        <v>316</v>
      </c>
      <c r="H20" s="218">
        <f>+DATA!G22</f>
        <v>32172</v>
      </c>
      <c r="I20" s="219">
        <f>+DATA!H22</f>
        <v>24618</v>
      </c>
      <c r="J20" s="219">
        <f>+DATA!I22</f>
        <v>834</v>
      </c>
      <c r="K20" s="219">
        <f>+DATA!J22</f>
        <v>1770</v>
      </c>
      <c r="L20" s="219">
        <f>+DATA!K22</f>
        <v>162</v>
      </c>
      <c r="M20" s="226">
        <f>+'6.รายรับ'!G21/I20</f>
        <v>1185.499722966935</v>
      </c>
      <c r="N20" s="226">
        <f>+('6.รายรับ'!H21+'6.รายรับ'!I21+'6.รายรับ'!J21)/I20</f>
        <v>186.88590056056543</v>
      </c>
      <c r="O20" s="226">
        <f>+'6.รายรับ'!K21/'8.คำนวณ'!J20</f>
        <v>1089.8093525179854</v>
      </c>
      <c r="P20" s="226">
        <f>+'6.รายรับ'!L21/'8.คำนวณ'!K20</f>
        <v>2177.9783389830509</v>
      </c>
      <c r="Q20" s="226">
        <f>+'6.รายรับ'!M21/'8.คำนวณ'!H20</f>
        <v>7.2289879398234493</v>
      </c>
      <c r="R20" s="227">
        <f>+'6.รายรับ'!Q21/'8.คำนวณ'!H20</f>
        <v>28.120259853288573</v>
      </c>
      <c r="S20" s="227">
        <f>+'6.รายรับ'!V21/'8.คำนวณ'!I20</f>
        <v>930.17010561377856</v>
      </c>
      <c r="T20" s="241">
        <f>+'2.Hosp. Group'!L21</f>
        <v>21</v>
      </c>
      <c r="U20" s="63">
        <f>+DATA!L22</f>
        <v>57865</v>
      </c>
      <c r="V20" s="63">
        <f>+DATA!M22</f>
        <v>1248.02</v>
      </c>
      <c r="W20" s="63">
        <f t="shared" si="0"/>
        <v>4003.4961904761903</v>
      </c>
      <c r="X20" s="228">
        <f>+('7.รายจ่าย'!G19+'7.รายจ่าย'!K19)/'8.คำนวณ'!W20</f>
        <v>10818.791708366331</v>
      </c>
      <c r="Y20" s="228">
        <f>+'7.รายจ่าย'!L19/'8.คำนวณ'!W20</f>
        <v>45.777488295349471</v>
      </c>
      <c r="Z20" s="228">
        <f>+'7.รายจ่าย'!M19/'8.คำนวณ'!W20</f>
        <v>1599.670279500941</v>
      </c>
      <c r="AA20" s="228">
        <f>+'7.รายจ่าย'!O19/'8.คำนวณ'!W20</f>
        <v>589.5043626154378</v>
      </c>
      <c r="AB20" s="228">
        <f>+'7.รายจ่าย'!P19/'8.คำนวณ'!W20</f>
        <v>520.61650638215974</v>
      </c>
      <c r="AC20" s="228">
        <f>+'7.รายจ่าย'!R19/'8.คำนวณ'!W20</f>
        <v>759.86978512352664</v>
      </c>
      <c r="AD20" s="228">
        <f>+'7.รายจ่าย'!S19/'8.คำนวณ'!W20</f>
        <v>423.13148793043035</v>
      </c>
      <c r="AE20" s="228">
        <f>+'7.รายจ่าย'!T19/'8.คำนวณ'!W20</f>
        <v>187.1264425784035</v>
      </c>
      <c r="AF20" s="228">
        <f>+'7.รายจ่าย'!U19/'8.คำนวณ'!W20</f>
        <v>411.5204939920369</v>
      </c>
      <c r="AG20" s="228">
        <f>+'7.รายจ่าย'!V19/'8.คำนวณ'!W20</f>
        <v>140.5344137302848</v>
      </c>
      <c r="AH20" s="228">
        <f>+'7.รายจ่าย'!Y19/'8.คำนวณ'!W20</f>
        <v>138.38104837414727</v>
      </c>
    </row>
    <row r="21" spans="1:34" s="63" customFormat="1">
      <c r="A21" s="65" t="s">
        <v>223</v>
      </c>
      <c r="B21" s="249">
        <v>76</v>
      </c>
      <c r="C21" s="208">
        <v>19</v>
      </c>
      <c r="D21" s="208">
        <v>3</v>
      </c>
      <c r="E21" s="191" t="s">
        <v>45</v>
      </c>
      <c r="F21" s="191" t="s">
        <v>190</v>
      </c>
      <c r="G21" s="242" t="s">
        <v>317</v>
      </c>
      <c r="H21" s="218">
        <f>+DATA!G23</f>
        <v>39520</v>
      </c>
      <c r="I21" s="219">
        <f>+DATA!H23</f>
        <v>29397</v>
      </c>
      <c r="J21" s="219">
        <f>+DATA!I23</f>
        <v>1040</v>
      </c>
      <c r="K21" s="219">
        <f>+DATA!J23</f>
        <v>2111</v>
      </c>
      <c r="L21" s="219">
        <f>+DATA!K23</f>
        <v>171</v>
      </c>
      <c r="M21" s="226">
        <f>+'6.รายรับ'!G22/I21</f>
        <v>1292.6578154233425</v>
      </c>
      <c r="N21" s="226">
        <f>+('6.รายรับ'!H22+'6.รายรับ'!I22+'6.รายรับ'!J22)/I21</f>
        <v>227.43353675545123</v>
      </c>
      <c r="O21" s="226">
        <f>+'6.รายรับ'!K22/'8.คำนวณ'!J21</f>
        <v>759.48846153846159</v>
      </c>
      <c r="P21" s="226">
        <f>+'6.รายรับ'!L22/'8.คำนวณ'!K21</f>
        <v>1317.3736238749411</v>
      </c>
      <c r="Q21" s="226">
        <f>+'6.รายรับ'!M22/'8.คำนวณ'!H21</f>
        <v>4.6528846153846155</v>
      </c>
      <c r="R21" s="227">
        <f>+'6.รายรับ'!Q22/'8.คำนวณ'!H21</f>
        <v>40.549049089068824</v>
      </c>
      <c r="S21" s="227">
        <f>+'6.รายรับ'!V22/'8.คำนวณ'!I21</f>
        <v>810.16626152328467</v>
      </c>
      <c r="T21" s="241">
        <f>+'2.Hosp. Group'!L22</f>
        <v>21</v>
      </c>
      <c r="U21" s="63">
        <f>+DATA!L23</f>
        <v>73201</v>
      </c>
      <c r="V21" s="63">
        <f>+DATA!M23</f>
        <v>1410.47</v>
      </c>
      <c r="W21" s="63">
        <f t="shared" si="0"/>
        <v>4896.2319047619048</v>
      </c>
      <c r="X21" s="228">
        <f>+('7.รายจ่าย'!G20+'7.รายจ่าย'!K20)/'8.คำนวณ'!W21</f>
        <v>9757.9938204179762</v>
      </c>
      <c r="Y21" s="228">
        <f>+'7.รายจ่าย'!L20/'8.คำนวณ'!W21</f>
        <v>55.874479665460903</v>
      </c>
      <c r="Z21" s="228">
        <f>+'7.รายจ่าย'!M20/'8.คำนวณ'!W21</f>
        <v>1006.6939589209856</v>
      </c>
      <c r="AA21" s="228">
        <f>+'7.รายจ่าย'!O20/'8.คำนวณ'!W21</f>
        <v>515.54383842502011</v>
      </c>
      <c r="AB21" s="228">
        <f>+'7.รายจ่าย'!P20/'8.คำนวณ'!W21</f>
        <v>843.31156699996802</v>
      </c>
      <c r="AC21" s="228">
        <f>+'7.รายจ่าย'!R20/'8.คำนวณ'!W21</f>
        <v>455.07068769209985</v>
      </c>
      <c r="AD21" s="228">
        <f>+'7.รายจ่าย'!S20/'8.คำนวณ'!W21</f>
        <v>656.91313699251907</v>
      </c>
      <c r="AE21" s="228">
        <f>+'7.รายจ่าย'!T20/'8.คำนวณ'!W21</f>
        <v>85.18081008262233</v>
      </c>
      <c r="AF21" s="228">
        <f>+'7.รายจ่าย'!U20/'8.คำนวณ'!W21</f>
        <v>280.12708888769373</v>
      </c>
      <c r="AG21" s="228">
        <f>+'7.รายจ่าย'!V20/'8.คำนวณ'!W21</f>
        <v>164.12381105120002</v>
      </c>
      <c r="AH21" s="228">
        <f>+'7.รายจ่าย'!Y20/'8.คำนวณ'!W21</f>
        <v>500.1002909234283</v>
      </c>
    </row>
    <row r="22" spans="1:34" s="63" customFormat="1">
      <c r="A22" s="65" t="s">
        <v>205</v>
      </c>
      <c r="B22" s="249">
        <v>82</v>
      </c>
      <c r="C22" s="208">
        <v>20</v>
      </c>
      <c r="D22" s="208">
        <v>3</v>
      </c>
      <c r="E22" s="191" t="s">
        <v>45</v>
      </c>
      <c r="F22" s="191" t="s">
        <v>196</v>
      </c>
      <c r="G22" s="242" t="s">
        <v>323</v>
      </c>
      <c r="H22" s="218">
        <f>+DATA!G24</f>
        <v>29222</v>
      </c>
      <c r="I22" s="219">
        <f>+DATA!H24</f>
        <v>22227</v>
      </c>
      <c r="J22" s="219">
        <f>+DATA!I24</f>
        <v>847</v>
      </c>
      <c r="K22" s="219">
        <f>+DATA!J24</f>
        <v>1614</v>
      </c>
      <c r="L22" s="219">
        <f>+DATA!K24</f>
        <v>135</v>
      </c>
      <c r="M22" s="226">
        <f>+'6.รายรับ'!G23/I22</f>
        <v>1326.0188977369864</v>
      </c>
      <c r="N22" s="226">
        <f>+('6.รายรับ'!H23+'6.รายรับ'!I23+'6.รายรับ'!J23)/I22</f>
        <v>230.46098753767944</v>
      </c>
      <c r="O22" s="226">
        <f>+'6.รายรับ'!K23/'8.คำนวณ'!J22</f>
        <v>837.46318772136965</v>
      </c>
      <c r="P22" s="226">
        <f>+'6.รายรับ'!L23/'8.คำนวณ'!K22</f>
        <v>4089.2681908302361</v>
      </c>
      <c r="Q22" s="226">
        <f>+'6.รายรับ'!M23/'8.คำนวณ'!H22</f>
        <v>4.6509136951611803</v>
      </c>
      <c r="R22" s="227">
        <f>+'6.รายรับ'!Q23/'8.คำนวณ'!H22</f>
        <v>36.85026007802341</v>
      </c>
      <c r="S22" s="227">
        <f>+'6.รายรับ'!V23/'8.คำนวณ'!I22</f>
        <v>852.73973635668335</v>
      </c>
      <c r="T22" s="241">
        <f>+'2.Hosp. Group'!L23</f>
        <v>21</v>
      </c>
      <c r="U22" s="63">
        <f>+DATA!L24</f>
        <v>62789</v>
      </c>
      <c r="V22" s="63">
        <f>+DATA!M24</f>
        <v>1737.8</v>
      </c>
      <c r="W22" s="63">
        <f t="shared" si="0"/>
        <v>4727.7523809523809</v>
      </c>
      <c r="X22" s="228">
        <f>+('7.รายจ่าย'!G21+'7.รายจ่าย'!K21)/'8.คำนวณ'!W22</f>
        <v>8989.9395199369883</v>
      </c>
      <c r="Y22" s="228">
        <f>+'7.รายจ่าย'!L21/'8.คำนวณ'!W22</f>
        <v>10.852514232072423</v>
      </c>
      <c r="Z22" s="228">
        <f>+'7.รายจ่าย'!M21/'8.คำนวณ'!W22</f>
        <v>1080.5908089820189</v>
      </c>
      <c r="AA22" s="228">
        <f>+'7.รายจ่าย'!O21/'8.คำนวณ'!W22</f>
        <v>722.27232622367626</v>
      </c>
      <c r="AB22" s="228">
        <f>+'7.รายจ่าย'!P21/'8.คำนวณ'!W22</f>
        <v>198.19354409827281</v>
      </c>
      <c r="AC22" s="228">
        <f>+'7.รายจ่าย'!R21/'8.คำนวณ'!W22</f>
        <v>398.80755760312968</v>
      </c>
      <c r="AD22" s="228">
        <f>+'7.รายจ่าย'!S21/'8.คำนวณ'!W22</f>
        <v>723.88447283920277</v>
      </c>
      <c r="AE22" s="228">
        <f>+'7.รายจ่าย'!T21/'8.คำนวณ'!W22</f>
        <v>101.59637419573178</v>
      </c>
      <c r="AF22" s="228">
        <f>+'7.รายจ่าย'!U21/'8.คำนวณ'!W22</f>
        <v>418.64835137606917</v>
      </c>
      <c r="AG22" s="228">
        <f>+'7.รายจ่าย'!V21/'8.คำนวณ'!W22</f>
        <v>45.054540262764547</v>
      </c>
      <c r="AH22" s="228">
        <f>+'7.รายจ่าย'!Y21/'8.คำนวณ'!W22</f>
        <v>121.91670661987776</v>
      </c>
    </row>
    <row r="23" spans="1:34" s="63" customFormat="1">
      <c r="A23" s="65" t="s">
        <v>196</v>
      </c>
      <c r="B23" s="249">
        <v>85</v>
      </c>
      <c r="C23" s="208">
        <v>21</v>
      </c>
      <c r="D23" s="208">
        <v>3</v>
      </c>
      <c r="E23" s="191" t="s">
        <v>45</v>
      </c>
      <c r="F23" s="191" t="s">
        <v>199</v>
      </c>
      <c r="G23" s="242" t="s">
        <v>326</v>
      </c>
      <c r="H23" s="218">
        <f>+DATA!G25</f>
        <v>24684</v>
      </c>
      <c r="I23" s="219">
        <f>+DATA!H25</f>
        <v>19370</v>
      </c>
      <c r="J23" s="219">
        <f>+DATA!I25</f>
        <v>781</v>
      </c>
      <c r="K23" s="219">
        <f>+DATA!J25</f>
        <v>1269</v>
      </c>
      <c r="L23" s="219">
        <f>+DATA!K25</f>
        <v>134</v>
      </c>
      <c r="M23" s="226">
        <f>+'6.รายรับ'!G24/I23</f>
        <v>1276.4430092927205</v>
      </c>
      <c r="N23" s="226">
        <f>+('6.รายรับ'!H24+'6.รายรับ'!I24+'6.รายรับ'!J24)/I23</f>
        <v>364.74572225090344</v>
      </c>
      <c r="O23" s="226">
        <f>+'6.รายรับ'!K24/'8.คำนวณ'!J23</f>
        <v>1369.4677336747759</v>
      </c>
      <c r="P23" s="226">
        <f>+'6.รายรับ'!L24/'8.คำนวณ'!K23</f>
        <v>3852.1866036249012</v>
      </c>
      <c r="Q23" s="226">
        <f>+'6.รายรับ'!M24/'8.คำนวณ'!H23</f>
        <v>10.404715605250365</v>
      </c>
      <c r="R23" s="227">
        <f>+'6.รายรับ'!Q24/'8.คำนวณ'!H23</f>
        <v>40.322152001296388</v>
      </c>
      <c r="S23" s="227">
        <f>+'6.รายรับ'!V24/'8.คำนวณ'!I23</f>
        <v>1178.2092359318533</v>
      </c>
      <c r="T23" s="241">
        <f>+'2.Hosp. Group'!L24</f>
        <v>21</v>
      </c>
      <c r="U23" s="63">
        <f>+DATA!L25</f>
        <v>60463</v>
      </c>
      <c r="V23" s="63">
        <f>+DATA!M25</f>
        <v>1578.51</v>
      </c>
      <c r="W23" s="63">
        <f t="shared" si="0"/>
        <v>4457.7004761904764</v>
      </c>
      <c r="X23" s="228">
        <f>+('7.รายจ่าย'!G22+'7.รายจ่าย'!K22)/'8.คำนวณ'!W23</f>
        <v>9497.8625652709488</v>
      </c>
      <c r="Y23" s="228">
        <f>+'7.รายจ่าย'!L22/'8.คำนวณ'!W23</f>
        <v>14.486630572179484</v>
      </c>
      <c r="Z23" s="228">
        <f>+'7.รายจ่าย'!M22/'8.คำนวณ'!W23</f>
        <v>1092.948325268281</v>
      </c>
      <c r="AA23" s="228">
        <f>+'7.รายจ่าย'!O22/'8.คำนวณ'!W23</f>
        <v>553.77377712681448</v>
      </c>
      <c r="AB23" s="228">
        <f>+'7.รายจ่าย'!P22/'8.คำนวณ'!W23</f>
        <v>580.35653445493085</v>
      </c>
      <c r="AC23" s="228">
        <f>+'7.รายจ่าย'!R22/'8.คำนวณ'!W23</f>
        <v>626.00225270962369</v>
      </c>
      <c r="AD23" s="228">
        <f>+'7.รายจ่าย'!S22/'8.คำนวณ'!W23</f>
        <v>475.92199416077329</v>
      </c>
      <c r="AE23" s="228">
        <f>+'7.รายจ่าย'!T22/'8.คำนวณ'!W23</f>
        <v>94.767717628488995</v>
      </c>
      <c r="AF23" s="228">
        <f>+'7.รายจ่าย'!U22/'8.คำนวณ'!W23</f>
        <v>334.33513264526408</v>
      </c>
      <c r="AG23" s="228">
        <f>+'7.รายจ่าย'!V22/'8.คำนวณ'!W23</f>
        <v>22.599389649008653</v>
      </c>
      <c r="AH23" s="228">
        <f>+'7.รายจ่าย'!Y22/'8.คำนวณ'!W23</f>
        <v>299.96974833597204</v>
      </c>
    </row>
    <row r="24" spans="1:34" s="63" customFormat="1">
      <c r="A24" s="65" t="s">
        <v>190</v>
      </c>
      <c r="B24" s="249">
        <v>22</v>
      </c>
      <c r="C24" s="208">
        <v>22</v>
      </c>
      <c r="D24" s="208">
        <v>3</v>
      </c>
      <c r="E24" s="191" t="s">
        <v>53</v>
      </c>
      <c r="F24" s="191" t="s">
        <v>202</v>
      </c>
      <c r="G24" s="242" t="s">
        <v>331</v>
      </c>
      <c r="H24" s="218">
        <f>+DATA!G26</f>
        <v>26261</v>
      </c>
      <c r="I24" s="219">
        <f>+DATA!H26</f>
        <v>21702</v>
      </c>
      <c r="J24" s="219">
        <f>+DATA!I26</f>
        <v>998</v>
      </c>
      <c r="K24" s="219">
        <f>+DATA!J26</f>
        <v>1343</v>
      </c>
      <c r="L24" s="219">
        <f>+DATA!K26</f>
        <v>218</v>
      </c>
      <c r="M24" s="226">
        <f>+'6.รายรับ'!G25/I24</f>
        <v>1804.5256934844715</v>
      </c>
      <c r="N24" s="226">
        <f>+('6.รายรับ'!H25+'6.รายรับ'!I25+'6.รายรับ'!J25)/I24</f>
        <v>187.33128974288087</v>
      </c>
      <c r="O24" s="226">
        <f>+'6.รายรับ'!K25/'8.คำนวณ'!J24</f>
        <v>1240.6172344689378</v>
      </c>
      <c r="P24" s="226">
        <f>+'6.รายรับ'!L25/'8.คำนวณ'!K24</f>
        <v>2775.6238198064034</v>
      </c>
      <c r="Q24" s="226">
        <f>+'6.รายรับ'!M25/'8.คำนวณ'!H24</f>
        <v>10.995963596207304</v>
      </c>
      <c r="R24" s="227">
        <f>+'6.รายรับ'!Q25/'8.คำนวณ'!H24</f>
        <v>66.681294314763335</v>
      </c>
      <c r="S24" s="227">
        <f>+'6.รายรับ'!V25/'8.คำนวณ'!I24</f>
        <v>983.83235231775882</v>
      </c>
      <c r="T24" s="241">
        <f>+'2.Hosp. Group'!L25</f>
        <v>21</v>
      </c>
      <c r="U24" s="63">
        <f>+DATA!L26</f>
        <v>60948</v>
      </c>
      <c r="V24" s="63">
        <f>+DATA!M26</f>
        <v>2642.67</v>
      </c>
      <c r="W24" s="63">
        <f t="shared" si="0"/>
        <v>5544.9557142857138</v>
      </c>
      <c r="X24" s="228">
        <f>+('7.รายจ่าย'!G23+'7.รายจ่าย'!K23)/'8.คำนวณ'!W24</f>
        <v>8056.2980917791701</v>
      </c>
      <c r="Y24" s="228">
        <f>+'7.รายจ่าย'!L23/'8.คำนวณ'!W24</f>
        <v>87.136062918446598</v>
      </c>
      <c r="Z24" s="228">
        <f>+'7.รายจ่าย'!M23/'8.คำนวณ'!W24</f>
        <v>1152.520445480822</v>
      </c>
      <c r="AA24" s="228">
        <f>+'7.รายจ่าย'!O23/'8.คำนวณ'!W24</f>
        <v>426.05492843044738</v>
      </c>
      <c r="AB24" s="228">
        <f>+'7.รายจ่าย'!P23/'8.คำนวณ'!W24</f>
        <v>556.39618402208043</v>
      </c>
      <c r="AC24" s="228">
        <f>+'7.รายจ่าย'!R23/'8.คำนวณ'!W24</f>
        <v>482.02240878389091</v>
      </c>
      <c r="AD24" s="228">
        <f>+'7.รายจ่าย'!S23/'8.คำนวณ'!W24</f>
        <v>436.9765070904856</v>
      </c>
      <c r="AE24" s="228">
        <f>+'7.รายจ่าย'!T23/'8.คำนวณ'!W24</f>
        <v>147.82859273125717</v>
      </c>
      <c r="AF24" s="228">
        <f>+'7.รายจ่าย'!U23/'8.คำนวณ'!W24</f>
        <v>267.95926181556518</v>
      </c>
      <c r="AG24" s="228">
        <f>+'7.รายจ่าย'!V23/'8.คำนวณ'!W24</f>
        <v>102.35579673572043</v>
      </c>
      <c r="AH24" s="228">
        <f>+'7.รายจ่าย'!Y23/'8.คำนวณ'!W24</f>
        <v>307.47458552419204</v>
      </c>
    </row>
    <row r="25" spans="1:34" s="63" customFormat="1" ht="25.2" customHeight="1">
      <c r="A25" s="65" t="s">
        <v>236</v>
      </c>
      <c r="B25" s="249">
        <v>26</v>
      </c>
      <c r="C25" s="208">
        <v>23</v>
      </c>
      <c r="D25" s="208">
        <v>3</v>
      </c>
      <c r="E25" s="191" t="s">
        <v>53</v>
      </c>
      <c r="F25" s="191" t="s">
        <v>205</v>
      </c>
      <c r="G25" s="242" t="s">
        <v>335</v>
      </c>
      <c r="H25" s="218">
        <f>+DATA!G27</f>
        <v>22553</v>
      </c>
      <c r="I25" s="219">
        <f>+DATA!H27</f>
        <v>17905</v>
      </c>
      <c r="J25" s="219">
        <f>+DATA!I27</f>
        <v>967</v>
      </c>
      <c r="K25" s="219">
        <f>+DATA!J27</f>
        <v>1838</v>
      </c>
      <c r="L25" s="219">
        <f>+DATA!K27</f>
        <v>422</v>
      </c>
      <c r="M25" s="226">
        <f>+'6.รายรับ'!G26/I25</f>
        <v>1356.6367048310528</v>
      </c>
      <c r="N25" s="226">
        <f>+('6.รายรับ'!H26+'6.รายรับ'!I26+'6.รายรับ'!J26)/I25</f>
        <v>290.44729014241835</v>
      </c>
      <c r="O25" s="226">
        <f>+'6.รายรับ'!K26/'8.คำนวณ'!J25</f>
        <v>1266.7571871768355</v>
      </c>
      <c r="P25" s="226">
        <f>+'6.รายรับ'!L26/'8.คำนวณ'!K25</f>
        <v>2226.9510119695319</v>
      </c>
      <c r="Q25" s="226">
        <f>+'6.รายรับ'!M26/'8.คำนวณ'!H25</f>
        <v>12.324036713519266</v>
      </c>
      <c r="R25" s="227">
        <f>+'6.รายรับ'!Q26/'8.คำนวณ'!H25</f>
        <v>74.713231055735378</v>
      </c>
      <c r="S25" s="227">
        <f>+'6.รายรับ'!V26/'8.คำนวณ'!I25</f>
        <v>1277.2504322814855</v>
      </c>
      <c r="T25" s="241">
        <f>+'2.Hosp. Group'!L26</f>
        <v>21</v>
      </c>
      <c r="U25" s="63">
        <f>+DATA!L27</f>
        <v>61507</v>
      </c>
      <c r="V25" s="63">
        <f>+DATA!M27</f>
        <v>1741.14</v>
      </c>
      <c r="W25" s="63">
        <f t="shared" si="0"/>
        <v>4670.0447619047618</v>
      </c>
      <c r="X25" s="228">
        <f>+('7.รายจ่าย'!G24+'7.รายจ่าย'!K24)/'8.คำนวณ'!W25</f>
        <v>9138.3920595642321</v>
      </c>
      <c r="Y25" s="228">
        <f>+'7.รายจ่าย'!L24/'8.คำนวณ'!W25</f>
        <v>81.532409090807121</v>
      </c>
      <c r="Z25" s="228">
        <f>+'7.รายจ่าย'!M24/'8.คำนวณ'!W25</f>
        <v>1143.6594555940831</v>
      </c>
      <c r="AA25" s="228">
        <f>+'7.รายจ่าย'!O24/'8.คำนวณ'!W25</f>
        <v>434.04728291581586</v>
      </c>
      <c r="AB25" s="228">
        <f>+'7.รายจ่าย'!P24/'8.คำนวณ'!W25</f>
        <v>447.0299507682908</v>
      </c>
      <c r="AC25" s="228">
        <f>+'7.รายจ่าย'!R24/'8.คำนวณ'!W25</f>
        <v>597.572554928096</v>
      </c>
      <c r="AD25" s="228">
        <f>+'7.รายจ่าย'!S24/'8.คำนวณ'!W25</f>
        <v>549.93761750422709</v>
      </c>
      <c r="AE25" s="228">
        <f>+'7.รายจ่าย'!T24/'8.คำนวณ'!W25</f>
        <v>149.10985558005257</v>
      </c>
      <c r="AF25" s="228">
        <f>+'7.รายจ่าย'!U24/'8.คำนวณ'!W25</f>
        <v>271.35536908282921</v>
      </c>
      <c r="AG25" s="228">
        <f>+'7.รายจ่าย'!V24/'8.คำนวณ'!W25</f>
        <v>28.336781925410317</v>
      </c>
      <c r="AH25" s="228">
        <f>+'7.รายจ่าย'!Y24/'8.คำนวณ'!W25</f>
        <v>609.50366754922516</v>
      </c>
    </row>
    <row r="26" spans="1:34" s="63" customFormat="1" ht="24.6" customHeight="1">
      <c r="A26" s="65" t="s">
        <v>189</v>
      </c>
      <c r="B26" s="249">
        <v>37</v>
      </c>
      <c r="C26" s="208">
        <v>24</v>
      </c>
      <c r="D26" s="208">
        <v>3</v>
      </c>
      <c r="E26" s="191" t="s">
        <v>49</v>
      </c>
      <c r="F26" s="191" t="s">
        <v>223</v>
      </c>
      <c r="G26" s="242" t="s">
        <v>355</v>
      </c>
      <c r="H26" s="218">
        <f>+DATA!G28</f>
        <v>32760</v>
      </c>
      <c r="I26" s="219">
        <f>+DATA!H28</f>
        <v>23666</v>
      </c>
      <c r="J26" s="219">
        <f>+DATA!I28</f>
        <v>1096</v>
      </c>
      <c r="K26" s="219">
        <f>+DATA!J28</f>
        <v>2491</v>
      </c>
      <c r="L26" s="219">
        <f>+DATA!K28</f>
        <v>266</v>
      </c>
      <c r="M26" s="226">
        <f>+'6.รายรับ'!G27/I26</f>
        <v>965.41813741232113</v>
      </c>
      <c r="N26" s="226">
        <f>+('6.รายรับ'!H27+'6.รายรับ'!I27+'6.รายรับ'!J27)/I26</f>
        <v>243.07367066677935</v>
      </c>
      <c r="O26" s="226">
        <f>+'6.รายรับ'!K27/'8.คำนวณ'!J26</f>
        <v>552.95432481751823</v>
      </c>
      <c r="P26" s="226">
        <f>+'6.รายรับ'!L27/'8.คำนวณ'!K26</f>
        <v>2988.0440104375753</v>
      </c>
      <c r="Q26" s="226">
        <f>+'6.รายรับ'!M27/'8.คำนวณ'!H26</f>
        <v>9.9583180708180716</v>
      </c>
      <c r="R26" s="227">
        <f>+'6.รายรับ'!Q27/'8.คำนวณ'!H26</f>
        <v>30.864697802197803</v>
      </c>
      <c r="S26" s="227">
        <f>+'6.รายรับ'!V27/'8.คำนวณ'!I26</f>
        <v>1053.6581230457195</v>
      </c>
      <c r="T26" s="241">
        <f>+'2.Hosp. Group'!L27</f>
        <v>21</v>
      </c>
      <c r="U26" s="63">
        <f>+DATA!L28</f>
        <v>60303</v>
      </c>
      <c r="V26" s="63">
        <f>+DATA!M28</f>
        <v>1403.14</v>
      </c>
      <c r="W26" s="63">
        <f t="shared" si="0"/>
        <v>4274.7114285714288</v>
      </c>
      <c r="X26" s="228">
        <f>+('7.รายจ่าย'!G25+'7.รายจ่าย'!K25)/'8.คำนวณ'!W26</f>
        <v>11027.088730467351</v>
      </c>
      <c r="Y26" s="228">
        <f>+'7.รายจ่าย'!L25/'8.คำนวณ'!W26</f>
        <v>55.787859364274546</v>
      </c>
      <c r="Z26" s="228">
        <f>+'7.รายจ่าย'!M25/'8.คำนวณ'!W26</f>
        <v>1097.0902102664907</v>
      </c>
      <c r="AA26" s="228">
        <f>+'7.รายจ่าย'!O25/'8.คำนวณ'!W26</f>
        <v>681.02202654949463</v>
      </c>
      <c r="AB26" s="228">
        <f>+'7.รายจ่าย'!P25/'8.คำนวณ'!W26</f>
        <v>732.58512354050299</v>
      </c>
      <c r="AC26" s="228">
        <f>+'7.รายจ่าย'!R25/'8.คำนวณ'!W26</f>
        <v>695.34356872209923</v>
      </c>
      <c r="AD26" s="228">
        <f>+'7.รายจ่าย'!S25/'8.คำนวณ'!W26</f>
        <v>886.46293283623481</v>
      </c>
      <c r="AE26" s="228">
        <f>+'7.รายจ่าย'!T25/'8.คำนวณ'!W26</f>
        <v>169.79356668353219</v>
      </c>
      <c r="AF26" s="228">
        <f>+'7.รายจ่าย'!U25/'8.คำนวณ'!W26</f>
        <v>358.31059373097202</v>
      </c>
      <c r="AG26" s="228">
        <f>+'7.รายจ่าย'!V25/'8.คำนวณ'!W26</f>
        <v>18.156587011053041</v>
      </c>
      <c r="AH26" s="228">
        <f>+'7.รายจ่าย'!Y25/'8.คำนวณ'!W26</f>
        <v>98.555892494664633</v>
      </c>
    </row>
    <row r="27" spans="1:34" s="63" customFormat="1">
      <c r="A27" s="65" t="s">
        <v>234</v>
      </c>
      <c r="B27" s="249">
        <v>46</v>
      </c>
      <c r="C27" s="208">
        <v>25</v>
      </c>
      <c r="D27" s="208">
        <v>3</v>
      </c>
      <c r="E27" s="191" t="s">
        <v>49</v>
      </c>
      <c r="F27" s="191" t="s">
        <v>231</v>
      </c>
      <c r="G27" s="242" t="s">
        <v>364</v>
      </c>
      <c r="H27" s="218">
        <f>+DATA!G29</f>
        <v>34562</v>
      </c>
      <c r="I27" s="219">
        <f>+DATA!H29</f>
        <v>26258</v>
      </c>
      <c r="J27" s="219">
        <f>+DATA!I29</f>
        <v>713</v>
      </c>
      <c r="K27" s="219">
        <f>+DATA!J29</f>
        <v>1893</v>
      </c>
      <c r="L27" s="219">
        <f>+DATA!K29</f>
        <v>179</v>
      </c>
      <c r="M27" s="226">
        <f>+'6.รายรับ'!G28/I27</f>
        <v>1225.3563493030697</v>
      </c>
      <c r="N27" s="226">
        <f>+('6.รายรับ'!H28+'6.รายรับ'!I28+'6.รายรับ'!J28)/I27</f>
        <v>325.02194493106862</v>
      </c>
      <c r="O27" s="226">
        <f>+'6.รายรับ'!K28/'8.คำนวณ'!J27</f>
        <v>928.02072931276302</v>
      </c>
      <c r="P27" s="226">
        <f>+'6.รายรับ'!L28/'8.คำนวณ'!K27</f>
        <v>2554.8456418383512</v>
      </c>
      <c r="Q27" s="226">
        <f>+'6.รายรับ'!M28/'8.คำนวณ'!H27</f>
        <v>10.066518141311267</v>
      </c>
      <c r="R27" s="227">
        <f>+'6.รายรับ'!Q28/'8.คำนวณ'!H27</f>
        <v>66.66670765580696</v>
      </c>
      <c r="S27" s="227">
        <f>+'6.รายรับ'!V28/'8.คำนวณ'!I27</f>
        <v>1111.6561478406582</v>
      </c>
      <c r="T27" s="241">
        <f>+'2.Hosp. Group'!L28</f>
        <v>21</v>
      </c>
      <c r="U27" s="63">
        <f>+DATA!L29</f>
        <v>73428</v>
      </c>
      <c r="V27" s="63">
        <f>+DATA!M29</f>
        <v>1981.17</v>
      </c>
      <c r="W27" s="63">
        <f t="shared" si="0"/>
        <v>5477.7414285714285</v>
      </c>
      <c r="X27" s="228">
        <f>+('7.รายจ่าย'!G26+'7.รายจ่าย'!K26)/'8.คำนวณ'!W27</f>
        <v>10284.163200213645</v>
      </c>
      <c r="Y27" s="228">
        <f>+'7.รายจ่าย'!L26/'8.คำนวณ'!W27</f>
        <v>55.425033101494648</v>
      </c>
      <c r="Z27" s="228">
        <f>+'7.รายจ่าย'!M26/'8.คำนวณ'!W27</f>
        <v>1188.9422556585496</v>
      </c>
      <c r="AA27" s="228">
        <f>+'7.รายจ่าย'!O26/'8.คำนวณ'!W27</f>
        <v>578.95791383257801</v>
      </c>
      <c r="AB27" s="228">
        <f>+'7.รายจ่าย'!P26/'8.คำนวณ'!W27</f>
        <v>698.30422809818128</v>
      </c>
      <c r="AC27" s="228">
        <f>+'7.รายจ่าย'!R26/'8.คำนวณ'!W27</f>
        <v>702.6564926785519</v>
      </c>
      <c r="AD27" s="228">
        <f>+'7.รายจ่าย'!S26/'8.คำนวณ'!W27</f>
        <v>571.00072735921663</v>
      </c>
      <c r="AE27" s="228">
        <f>+'7.รายจ่าย'!T26/'8.คำนวณ'!W27</f>
        <v>156.72503187575484</v>
      </c>
      <c r="AF27" s="228">
        <f>+'7.รายจ่าย'!U26/'8.คำนวณ'!W27</f>
        <v>313.12009563900034</v>
      </c>
      <c r="AG27" s="228">
        <f>+'7.รายจ่าย'!V26/'8.คำนวณ'!W27</f>
        <v>84.477125478462312</v>
      </c>
      <c r="AH27" s="228">
        <f>+'7.รายจ่าย'!Y26/'8.คำนวณ'!W27</f>
        <v>105.06082251313694</v>
      </c>
    </row>
    <row r="28" spans="1:34" s="63" customFormat="1">
      <c r="A28" s="65" t="s">
        <v>233</v>
      </c>
      <c r="B28" s="249">
        <v>49</v>
      </c>
      <c r="C28" s="208">
        <v>26</v>
      </c>
      <c r="D28" s="208">
        <v>3</v>
      </c>
      <c r="E28" s="191" t="s">
        <v>49</v>
      </c>
      <c r="F28" s="191" t="s">
        <v>233</v>
      </c>
      <c r="G28" s="242" t="s">
        <v>367</v>
      </c>
      <c r="H28" s="218">
        <f>+DATA!G30</f>
        <v>45186</v>
      </c>
      <c r="I28" s="219">
        <f>+DATA!H30</f>
        <v>32937</v>
      </c>
      <c r="J28" s="219">
        <f>+DATA!I30</f>
        <v>1111</v>
      </c>
      <c r="K28" s="219">
        <f>+DATA!J30</f>
        <v>2187</v>
      </c>
      <c r="L28" s="219">
        <f>+DATA!K30</f>
        <v>156</v>
      </c>
      <c r="M28" s="226">
        <f>+'6.รายรับ'!G29/I28</f>
        <v>1210.892277074415</v>
      </c>
      <c r="N28" s="226">
        <f>+('6.รายรับ'!H29+'6.รายรับ'!I29+'6.รายรับ'!J29)/I28</f>
        <v>201.78568539939883</v>
      </c>
      <c r="O28" s="226">
        <f>+'6.รายรับ'!K29/'8.คำนวณ'!J28</f>
        <v>458.00524752475263</v>
      </c>
      <c r="P28" s="226">
        <f>+'6.รายรับ'!L29/'8.คำนวณ'!K28</f>
        <v>3983.2456927297676</v>
      </c>
      <c r="Q28" s="226">
        <f>+'6.รายรับ'!M29/'8.คำนวณ'!H28</f>
        <v>11.912616739698137</v>
      </c>
      <c r="R28" s="227">
        <f>+'6.รายรับ'!Q29/'8.คำนวณ'!H28</f>
        <v>26.740868853184612</v>
      </c>
      <c r="S28" s="227">
        <f>+'6.รายรับ'!V29/'8.คำนวณ'!I28</f>
        <v>839.88600661869623</v>
      </c>
      <c r="T28" s="241">
        <f>+'2.Hosp. Group'!L29</f>
        <v>21</v>
      </c>
      <c r="U28" s="63">
        <f>+DATA!L30</f>
        <v>72615</v>
      </c>
      <c r="V28" s="63">
        <f>+DATA!M30</f>
        <v>1739.55</v>
      </c>
      <c r="W28" s="63">
        <f t="shared" si="0"/>
        <v>5197.4071428571424</v>
      </c>
      <c r="X28" s="228">
        <f>+('7.รายจ่าย'!G27+'7.รายจ่าย'!K27)/'8.คำนวณ'!W28</f>
        <v>10523.283113420568</v>
      </c>
      <c r="Y28" s="228">
        <f>+'7.รายจ่าย'!L27/'8.คำนวณ'!W28</f>
        <v>106.84756547564241</v>
      </c>
      <c r="Z28" s="228">
        <f>+'7.รายจ่าย'!M27/'8.คำนวณ'!W28</f>
        <v>1831.2658462942375</v>
      </c>
      <c r="AA28" s="228">
        <f>+'7.รายจ่าย'!O27/'8.คำนวณ'!W28</f>
        <v>823.44340790806416</v>
      </c>
      <c r="AB28" s="228">
        <f>+'7.รายจ่าย'!P27/'8.คำนวณ'!W28</f>
        <v>776.38067195593419</v>
      </c>
      <c r="AC28" s="228">
        <f>+'7.รายจ่าย'!R27/'8.คำนวณ'!W28</f>
        <v>789.47335223469952</v>
      </c>
      <c r="AD28" s="228">
        <f>+'7.รายจ่าย'!S27/'8.คำนวณ'!W28</f>
        <v>775.36057099900086</v>
      </c>
      <c r="AE28" s="228">
        <f>+'7.รายจ่าย'!T27/'8.คำนวณ'!W28</f>
        <v>203.86703809729303</v>
      </c>
      <c r="AF28" s="228">
        <f>+'7.รายจ่าย'!U27/'8.คำนวณ'!W28</f>
        <v>324.30842411806987</v>
      </c>
      <c r="AG28" s="228">
        <f>+'7.รายจ่าย'!V27/'8.คำนวณ'!W28</f>
        <v>24.725128601211871</v>
      </c>
      <c r="AH28" s="228">
        <f>+'7.รายจ่าย'!Y27/'8.คำนวณ'!W28</f>
        <v>241.86540816368603</v>
      </c>
    </row>
    <row r="29" spans="1:34" s="63" customFormat="1">
      <c r="A29" s="65" t="s">
        <v>238</v>
      </c>
      <c r="B29" s="249">
        <v>50</v>
      </c>
      <c r="C29" s="208">
        <v>27</v>
      </c>
      <c r="D29" s="208">
        <v>3</v>
      </c>
      <c r="E29" s="191" t="s">
        <v>49</v>
      </c>
      <c r="F29" s="191" t="s">
        <v>234</v>
      </c>
      <c r="G29" s="242" t="s">
        <v>368</v>
      </c>
      <c r="H29" s="218">
        <f>+DATA!G31</f>
        <v>37009</v>
      </c>
      <c r="I29" s="219">
        <f>+DATA!H31</f>
        <v>27810</v>
      </c>
      <c r="J29" s="219">
        <f>+DATA!I31</f>
        <v>1467</v>
      </c>
      <c r="K29" s="219">
        <f>+DATA!J31</f>
        <v>1955</v>
      </c>
      <c r="L29" s="219">
        <f>+DATA!K31</f>
        <v>208</v>
      </c>
      <c r="M29" s="226">
        <f>+'6.รายรับ'!G30/I29</f>
        <v>1159.3439421071557</v>
      </c>
      <c r="N29" s="226">
        <f>+('6.รายรับ'!H30+'6.รายรับ'!I30+'6.รายรับ'!J30)/I29</f>
        <v>124.00525530384753</v>
      </c>
      <c r="O29" s="226">
        <f>+'6.รายรับ'!K30/'8.คำนวณ'!J29</f>
        <v>668.59699386503064</v>
      </c>
      <c r="P29" s="226">
        <f>+'6.รายรับ'!L30/'8.คำนวณ'!K29</f>
        <v>2133.0358363171354</v>
      </c>
      <c r="Q29" s="226">
        <f>+'6.รายรับ'!M30/'8.คำนวณ'!H29</f>
        <v>8.8772730957334698</v>
      </c>
      <c r="R29" s="227">
        <f>+'6.รายรับ'!Q30/'8.คำนวณ'!H29</f>
        <v>32.868829203707207</v>
      </c>
      <c r="S29" s="227">
        <f>+'6.รายรับ'!V30/'8.คำนวณ'!I29</f>
        <v>852.08646997482924</v>
      </c>
      <c r="T29" s="241">
        <f>+'2.Hosp. Group'!L30</f>
        <v>21</v>
      </c>
      <c r="U29" s="63">
        <f>+DATA!L31</f>
        <v>54777</v>
      </c>
      <c r="V29" s="63">
        <f>+DATA!M31</f>
        <v>1496.79</v>
      </c>
      <c r="W29" s="63">
        <f t="shared" si="0"/>
        <v>4105.2185714285715</v>
      </c>
      <c r="X29" s="228">
        <f>+('7.รายจ่าย'!G28+'7.รายจ่าย'!K28)/'8.คำนวณ'!W29</f>
        <v>12263.478339590758</v>
      </c>
      <c r="Y29" s="228">
        <f>+'7.รายจ่าย'!L28/'8.คำนวณ'!W29</f>
        <v>60.213115501419274</v>
      </c>
      <c r="Z29" s="228">
        <f>+'7.รายจ่าย'!M28/'8.คำนวณ'!W29</f>
        <v>1751.0304640121824</v>
      </c>
      <c r="AA29" s="228">
        <f>+'7.รายจ่าย'!O28/'8.คำนวณ'!W29</f>
        <v>804.90698911803202</v>
      </c>
      <c r="AB29" s="228">
        <f>+'7.รายจ่าย'!P28/'8.คำนวณ'!W29</f>
        <v>763.97443776266653</v>
      </c>
      <c r="AC29" s="228">
        <f>+'7.รายจ่าย'!R28/'8.คำนวณ'!W29</f>
        <v>965.44460935262532</v>
      </c>
      <c r="AD29" s="228">
        <f>+'7.รายจ่าย'!S28/'8.คำนวณ'!W29</f>
        <v>847.48812260909733</v>
      </c>
      <c r="AE29" s="228">
        <f>+'7.รายจ่าย'!T28/'8.คำนวณ'!W29</f>
        <v>143.97162775046257</v>
      </c>
      <c r="AF29" s="228">
        <f>+'7.รายจ่าย'!U28/'8.คำนวณ'!W29</f>
        <v>374.80598979765472</v>
      </c>
      <c r="AG29" s="228">
        <f>+'7.รายจ่าย'!V28/'8.คำนวณ'!W29</f>
        <v>67.322912334927011</v>
      </c>
      <c r="AH29" s="228">
        <f>+'7.รายจ่าย'!Y28/'8.คำนวณ'!W29</f>
        <v>144.65563517933447</v>
      </c>
    </row>
    <row r="30" spans="1:34" s="63" customFormat="1">
      <c r="A30" s="65" t="s">
        <v>202</v>
      </c>
      <c r="B30" s="249">
        <v>2</v>
      </c>
      <c r="C30" s="208">
        <v>28</v>
      </c>
      <c r="D30" s="208">
        <v>3</v>
      </c>
      <c r="E30" s="191" t="s">
        <v>51</v>
      </c>
      <c r="F30" s="191" t="s">
        <v>238</v>
      </c>
      <c r="G30" s="242" t="s">
        <v>372</v>
      </c>
      <c r="H30" s="218">
        <f>+DATA!G32</f>
        <v>54482</v>
      </c>
      <c r="I30" s="219">
        <f>+DATA!H32</f>
        <v>39082</v>
      </c>
      <c r="J30" s="219">
        <f>+DATA!I32</f>
        <v>1582</v>
      </c>
      <c r="K30" s="219">
        <f>+DATA!J32</f>
        <v>3024</v>
      </c>
      <c r="L30" s="219">
        <f>+DATA!K32</f>
        <v>332</v>
      </c>
      <c r="M30" s="293">
        <f>+'6.รายรับ'!G31/I30</f>
        <v>865.98096489432498</v>
      </c>
      <c r="N30" s="226">
        <f>+('6.รายรับ'!H31+'6.รายรับ'!I31+'6.รายรับ'!J31)/I30</f>
        <v>265.57361163707077</v>
      </c>
      <c r="O30" s="226">
        <f>+'6.รายรับ'!K31/'8.คำนวณ'!J30</f>
        <v>670.35179519595454</v>
      </c>
      <c r="P30" s="226">
        <f>+'6.รายรับ'!L31/'8.คำนวณ'!K30</f>
        <v>2265.4236210317463</v>
      </c>
      <c r="Q30" s="226">
        <f>+'6.รายรับ'!M31/'8.คำนวณ'!H30</f>
        <v>2.626215997944275</v>
      </c>
      <c r="R30" s="227">
        <f>+'6.รายรับ'!Q31/'8.คำนวณ'!H30</f>
        <v>19.47283506479204</v>
      </c>
      <c r="S30" s="227">
        <f>+'6.รายรับ'!V31/'8.คำนวณ'!I30</f>
        <v>735.15380507650582</v>
      </c>
      <c r="T30" s="241">
        <f>+'2.Hosp. Group'!L31</f>
        <v>21</v>
      </c>
      <c r="U30" s="63">
        <f>+DATA!L32</f>
        <v>82442</v>
      </c>
      <c r="V30" s="63">
        <f>+DATA!M32</f>
        <v>1005.23</v>
      </c>
      <c r="W30" s="63">
        <f t="shared" si="0"/>
        <v>4931.0395238095243</v>
      </c>
      <c r="X30" s="228">
        <f>+('7.รายจ่าย'!G29+'7.รายจ่าย'!K29)/'8.คำนวณ'!W30</f>
        <v>11896.204225652022</v>
      </c>
      <c r="Y30" s="228">
        <f>+'7.รายจ่าย'!L29/'8.คำนวณ'!W30</f>
        <v>106.5005416128329</v>
      </c>
      <c r="Z30" s="228">
        <f>+'7.รายจ่าย'!M29/'8.คำนวณ'!W30</f>
        <v>1755.0263160969728</v>
      </c>
      <c r="AA30" s="228">
        <f>+'7.รายจ่าย'!O29/'8.คำนวณ'!W30</f>
        <v>939.86173252563481</v>
      </c>
      <c r="AB30" s="228">
        <f>+'7.รายจ่าย'!P29/'8.คำนวณ'!W30</f>
        <v>751.45469471664569</v>
      </c>
      <c r="AC30" s="228">
        <f>+'7.รายจ่าย'!R29/'8.คำนวณ'!W30</f>
        <v>789.70959595788884</v>
      </c>
      <c r="AD30" s="228">
        <f>+'7.รายจ่าย'!S29/'8.คำนวณ'!W30</f>
        <v>696.90023440435573</v>
      </c>
      <c r="AE30" s="228">
        <f>+'7.รายจ่าย'!T29/'8.คำนวณ'!W30</f>
        <v>362.41344068955613</v>
      </c>
      <c r="AF30" s="228">
        <f>+'7.รายจ่าย'!U29/'8.คำนวณ'!W30</f>
        <v>535.61982970267161</v>
      </c>
      <c r="AG30" s="228">
        <f>+'7.รายจ่าย'!V29/'8.คำนวณ'!W30</f>
        <v>28.634084013773581</v>
      </c>
      <c r="AH30" s="228">
        <f>+'7.รายจ่าย'!Y29/'8.คำนวณ'!W30</f>
        <v>1685.6489143649126</v>
      </c>
    </row>
    <row r="31" spans="1:34" s="63" customFormat="1">
      <c r="A31" s="65" t="s">
        <v>231</v>
      </c>
      <c r="B31" s="249">
        <v>3</v>
      </c>
      <c r="C31" s="208">
        <v>29</v>
      </c>
      <c r="D31" s="208">
        <v>3</v>
      </c>
      <c r="E31" s="191" t="s">
        <v>51</v>
      </c>
      <c r="F31" s="191" t="s">
        <v>239</v>
      </c>
      <c r="G31" s="242" t="s">
        <v>373</v>
      </c>
      <c r="H31" s="218">
        <f>+DATA!G33</f>
        <v>59559</v>
      </c>
      <c r="I31" s="219">
        <f>+DATA!H33</f>
        <v>44083</v>
      </c>
      <c r="J31" s="219">
        <f>+DATA!I33</f>
        <v>2011</v>
      </c>
      <c r="K31" s="219">
        <f>+DATA!J33</f>
        <v>3849</v>
      </c>
      <c r="L31" s="219">
        <f>+DATA!K33</f>
        <v>593</v>
      </c>
      <c r="M31" s="226">
        <f>+'6.รายรับ'!G32/I31</f>
        <v>792.01596737971556</v>
      </c>
      <c r="N31" s="226">
        <f>+('6.รายรับ'!H32+'6.รายรับ'!I32+'6.รายรับ'!J32)/I31</f>
        <v>130.20611641675927</v>
      </c>
      <c r="O31" s="226">
        <f>+'6.รายรับ'!K32/'8.คำนวณ'!J31</f>
        <v>406.19308801591251</v>
      </c>
      <c r="P31" s="226">
        <f>+'6.รายรับ'!L32/'8.คำนวณ'!K31</f>
        <v>1485.2556897895558</v>
      </c>
      <c r="Q31" s="226">
        <f>+'6.รายรับ'!M32/'8.คำนวณ'!H31</f>
        <v>1.7963028257694051</v>
      </c>
      <c r="R31" s="227">
        <f>+'6.รายรับ'!Q32/'8.คำนวณ'!H31</f>
        <v>30.564893634883056</v>
      </c>
      <c r="S31" s="227">
        <f>+'6.รายรับ'!V32/'8.คำนวณ'!I31</f>
        <v>672.20678560896488</v>
      </c>
      <c r="T31" s="241">
        <f>+'2.Hosp. Group'!L32</f>
        <v>21</v>
      </c>
      <c r="U31" s="63">
        <f>+DATA!L33</f>
        <v>76524</v>
      </c>
      <c r="V31" s="63">
        <f>+DATA!M33</f>
        <v>1327.67</v>
      </c>
      <c r="W31" s="63">
        <f t="shared" si="0"/>
        <v>4971.67</v>
      </c>
      <c r="X31" s="228">
        <f>+('7.รายจ่าย'!G30+'7.รายจ่าย'!K30)/'8.คำนวณ'!W31</f>
        <v>10885.826004139453</v>
      </c>
      <c r="Y31" s="228">
        <f>+'7.รายจ่าย'!L30/'8.คำนวณ'!W31</f>
        <v>102.75969040583949</v>
      </c>
      <c r="Z31" s="228">
        <f>+'7.รายจ่าย'!M30/'8.คำนวณ'!W31</f>
        <v>1463.086345232085</v>
      </c>
      <c r="AA31" s="228">
        <f>+'7.รายจ่าย'!O30/'8.คำนวณ'!W31</f>
        <v>584.50399563929227</v>
      </c>
      <c r="AB31" s="228">
        <f>+'7.รายจ่าย'!P30/'8.คำนวณ'!W31</f>
        <v>1162.3778931425456</v>
      </c>
      <c r="AC31" s="228">
        <f>+'7.รายจ่าย'!R30/'8.คำนวณ'!W31</f>
        <v>865.01697216428272</v>
      </c>
      <c r="AD31" s="228">
        <f>+'7.รายจ่าย'!S30/'8.คำนวณ'!W31</f>
        <v>964.69995997320814</v>
      </c>
      <c r="AE31" s="228">
        <f>+'7.รายจ่าย'!T30/'8.คำนวณ'!W31</f>
        <v>430.17939646034432</v>
      </c>
      <c r="AF31" s="228">
        <f>+'7.รายจ่าย'!U30/'8.คำนวณ'!W31</f>
        <v>461.88817640752501</v>
      </c>
      <c r="AG31" s="228">
        <f>+'7.รายจ่าย'!V30/'8.คำนวณ'!W31</f>
        <v>2.0031498470332907</v>
      </c>
      <c r="AH31" s="228">
        <f>+'7.รายจ่าย'!Y30/'8.คำนวณ'!W31</f>
        <v>1031.5422242425584</v>
      </c>
    </row>
    <row r="32" spans="1:34" s="63" customFormat="1">
      <c r="A32" s="65" t="s">
        <v>239</v>
      </c>
      <c r="B32" s="249">
        <v>52</v>
      </c>
      <c r="C32" s="208">
        <v>30</v>
      </c>
      <c r="D32" s="208">
        <v>3</v>
      </c>
      <c r="E32" s="191" t="s">
        <v>49</v>
      </c>
      <c r="F32" s="191" t="s">
        <v>236</v>
      </c>
      <c r="G32" s="242" t="s">
        <v>370</v>
      </c>
      <c r="H32" s="218">
        <f>+DATA!G34</f>
        <v>35858</v>
      </c>
      <c r="I32" s="219">
        <f>+DATA!H34</f>
        <v>28357</v>
      </c>
      <c r="J32" s="219">
        <f>+DATA!I34</f>
        <v>1010</v>
      </c>
      <c r="K32" s="219">
        <f>+DATA!J34</f>
        <v>1963</v>
      </c>
      <c r="L32" s="219">
        <f>+DATA!K34</f>
        <v>211</v>
      </c>
      <c r="M32" s="226">
        <f>+'6.รายรับ'!G33/I32</f>
        <v>1156.4166075395844</v>
      </c>
      <c r="N32" s="226">
        <f>+('6.รายรับ'!H33+'6.รายรับ'!I33+'6.รายรับ'!J33)/I32</f>
        <v>258.48343865712172</v>
      </c>
      <c r="O32" s="226">
        <f>+'6.รายรับ'!K33/'8.คำนวณ'!J32</f>
        <v>839.57364356435653</v>
      </c>
      <c r="P32" s="226">
        <f>+'6.รายรับ'!L33/'8.คำนวณ'!K32</f>
        <v>2176.3430208863988</v>
      </c>
      <c r="Q32" s="226">
        <f>+'6.รายรับ'!M33/'8.คำนวณ'!H32</f>
        <v>6.0761336382397237</v>
      </c>
      <c r="R32" s="227">
        <f>+'6.รายรับ'!Q33/'8.คำนวณ'!H32</f>
        <v>40.522003458084669</v>
      </c>
      <c r="S32" s="227">
        <f>+'6.รายรับ'!V33/'8.คำนวณ'!I32</f>
        <v>823.1524985012519</v>
      </c>
      <c r="T32" s="241">
        <f>+'2.Hosp. Group'!L33</f>
        <v>21</v>
      </c>
      <c r="U32" s="63">
        <f>+DATA!L34</f>
        <v>51436</v>
      </c>
      <c r="V32" s="63">
        <f>+DATA!M34</f>
        <v>1900.32</v>
      </c>
      <c r="W32" s="63">
        <f t="shared" si="0"/>
        <v>4349.6533333333336</v>
      </c>
      <c r="X32" s="228">
        <f>+('7.รายจ่าย'!G31+'7.รายจ่าย'!K31)/'8.คำนวณ'!W32</f>
        <v>11624.044785944627</v>
      </c>
      <c r="Y32" s="228">
        <f>+'7.รายจ่าย'!L31/'8.คำนวณ'!W32</f>
        <v>89.610083868752753</v>
      </c>
      <c r="Z32" s="228">
        <f>+'7.รายจ่าย'!M31/'8.คำนวณ'!W32</f>
        <v>1657.3605613014367</v>
      </c>
      <c r="AA32" s="228">
        <f>+'7.รายจ่าย'!O31/'8.คำนวณ'!W32</f>
        <v>782.56957949139235</v>
      </c>
      <c r="AB32" s="228">
        <f>+'7.รายจ่าย'!P31/'8.คำนวณ'!W32</f>
        <v>651.39018741723476</v>
      </c>
      <c r="AC32" s="228">
        <f>+'7.รายจ่าย'!R31/'8.คำนวณ'!W32</f>
        <v>1041.4373934781011</v>
      </c>
      <c r="AD32" s="228">
        <f>+'7.รายจ่าย'!S31/'8.คำนวณ'!W32</f>
        <v>918.41251563342973</v>
      </c>
      <c r="AE32" s="228">
        <f>+'7.รายจ่าย'!T31/'8.คำนวณ'!W32</f>
        <v>160.93300922065819</v>
      </c>
      <c r="AF32" s="228">
        <f>+'7.รายจ่าย'!U31/'8.คำนวณ'!W32</f>
        <v>402.70606776325468</v>
      </c>
      <c r="AG32" s="228">
        <f>+'7.รายจ่าย'!V31/'8.คำนวณ'!W32</f>
        <v>13.405808585511796</v>
      </c>
      <c r="AH32" s="228">
        <f>+'7.รายจ่าย'!Y31/'8.คำนวณ'!W32</f>
        <v>184.09973591765166</v>
      </c>
    </row>
    <row r="33" spans="1:34" s="63" customFormat="1">
      <c r="A33" s="65" t="s">
        <v>240</v>
      </c>
      <c r="B33" s="249">
        <v>27</v>
      </c>
      <c r="C33" s="208">
        <v>31</v>
      </c>
      <c r="D33" s="208">
        <v>4</v>
      </c>
      <c r="E33" s="191" t="s">
        <v>53</v>
      </c>
      <c r="F33" s="191" t="s">
        <v>206</v>
      </c>
      <c r="G33" s="242" t="s">
        <v>336</v>
      </c>
      <c r="H33" s="218">
        <f>+DATA!G35</f>
        <v>27820</v>
      </c>
      <c r="I33" s="219">
        <f>+DATA!H35</f>
        <v>20551</v>
      </c>
      <c r="J33" s="219">
        <f>+DATA!I35</f>
        <v>1080</v>
      </c>
      <c r="K33" s="219">
        <f>+DATA!J35</f>
        <v>2423</v>
      </c>
      <c r="L33" s="219">
        <f>+DATA!K35</f>
        <v>1423</v>
      </c>
      <c r="M33" s="226">
        <f>+'6.รายรับ'!G34/I33</f>
        <v>1005.2903430489998</v>
      </c>
      <c r="N33" s="226">
        <f>+('6.รายรับ'!H34+'6.รายรับ'!I34+'6.รายรับ'!J34)/I33</f>
        <v>179.03798452630042</v>
      </c>
      <c r="O33" s="226">
        <f>+'6.รายรับ'!K34/'8.คำนวณ'!J33</f>
        <v>715.51185185185193</v>
      </c>
      <c r="P33" s="226">
        <f>+'6.รายรับ'!L34/'8.คำนวณ'!K33</f>
        <v>2035.8266529096163</v>
      </c>
      <c r="Q33" s="226">
        <f>+'6.รายรับ'!M34/'8.คำนวณ'!H33</f>
        <v>7.6738677210639832</v>
      </c>
      <c r="R33" s="227">
        <f>+'6.รายรับ'!Q34/'8.คำนวณ'!H33</f>
        <v>266.73698777857658</v>
      </c>
      <c r="S33" s="227">
        <f>+'6.รายรับ'!V34/'8.คำนวณ'!I33</f>
        <v>1281.6735964186657</v>
      </c>
      <c r="T33" s="241">
        <f>+'2.Hosp. Group'!L34</f>
        <v>21</v>
      </c>
      <c r="U33" s="63">
        <f>+DATA!L35</f>
        <v>56005</v>
      </c>
      <c r="V33" s="63">
        <f>+DATA!M35</f>
        <v>1877.47</v>
      </c>
      <c r="W33" s="63">
        <f t="shared" si="0"/>
        <v>4544.3747619047617</v>
      </c>
      <c r="X33" s="228">
        <f>+('7.รายจ่าย'!G32+'7.รายจ่าย'!K32)/'8.คำนวณ'!W33</f>
        <v>11075.841387892746</v>
      </c>
      <c r="Y33" s="228">
        <f>+'7.รายจ่าย'!L32/'8.คำนวณ'!W33</f>
        <v>98.288799538351284</v>
      </c>
      <c r="Z33" s="228">
        <f>+'7.รายจ่าย'!M32/'8.คำนวณ'!W33</f>
        <v>1674.0384164116244</v>
      </c>
      <c r="AA33" s="228">
        <f>+'7.รายจ่าย'!O32/'8.คำนวณ'!W33</f>
        <v>668.04548899649569</v>
      </c>
      <c r="AB33" s="228">
        <f>+'7.รายจ่าย'!P32/'8.คำนวณ'!W33</f>
        <v>692.60033225797633</v>
      </c>
      <c r="AC33" s="228">
        <f>+'7.รายจ่าย'!R32/'8.คำนวณ'!W33</f>
        <v>760.98880070148482</v>
      </c>
      <c r="AD33" s="228">
        <f>+'7.รายจ่าย'!S32/'8.คำนวณ'!W33</f>
        <v>430.21605664858089</v>
      </c>
      <c r="AE33" s="228">
        <f>+'7.รายจ่าย'!T32/'8.คำนวณ'!W33</f>
        <v>116.05776979954391</v>
      </c>
      <c r="AF33" s="228">
        <f>+'7.รายจ่าย'!U32/'8.คำนวณ'!W33</f>
        <v>600.10073175764035</v>
      </c>
      <c r="AG33" s="228">
        <f>+'7.รายจ่าย'!V32/'8.คำนวณ'!W33</f>
        <v>31.961611356876897</v>
      </c>
      <c r="AH33" s="228">
        <f>+'7.รายจ่าย'!Y32/'8.คำนวณ'!W33</f>
        <v>726.04389445580387</v>
      </c>
    </row>
    <row r="34" spans="1:34" s="63" customFormat="1">
      <c r="A34" s="65" t="s">
        <v>217</v>
      </c>
      <c r="B34" s="249">
        <v>29</v>
      </c>
      <c r="C34" s="208">
        <v>32</v>
      </c>
      <c r="D34" s="208">
        <v>4</v>
      </c>
      <c r="E34" s="191" t="s">
        <v>53</v>
      </c>
      <c r="F34" s="191" t="s">
        <v>208</v>
      </c>
      <c r="G34" s="242" t="s">
        <v>338</v>
      </c>
      <c r="H34" s="218">
        <f>+DATA!G36</f>
        <v>34393</v>
      </c>
      <c r="I34" s="219">
        <f>+DATA!H36</f>
        <v>26550</v>
      </c>
      <c r="J34" s="219">
        <f>+DATA!I36</f>
        <v>937</v>
      </c>
      <c r="K34" s="219">
        <f>+DATA!J36</f>
        <v>1844</v>
      </c>
      <c r="L34" s="219">
        <f>+DATA!K36</f>
        <v>142</v>
      </c>
      <c r="M34" s="226">
        <f>+'6.รายรับ'!G35/I34</f>
        <v>1413.6871804143127</v>
      </c>
      <c r="N34" s="226">
        <f>+('6.รายรับ'!H35+'6.รายรับ'!I35+'6.รายรับ'!J35)/I34</f>
        <v>147.17872542372882</v>
      </c>
      <c r="O34" s="226">
        <f>+'6.รายรับ'!K35/'8.คำนวณ'!J34</f>
        <v>1129.3826787620062</v>
      </c>
      <c r="P34" s="226">
        <f>+'6.รายรับ'!L35/'8.คำนวณ'!K34</f>
        <v>1947.1933893709329</v>
      </c>
      <c r="Q34" s="226">
        <f>+'6.รายรับ'!M35/'8.คำนวณ'!H34</f>
        <v>9.7360800162823828</v>
      </c>
      <c r="R34" s="227">
        <f>+'6.รายรับ'!Q35/'8.คำนวณ'!H34</f>
        <v>45.609353647544559</v>
      </c>
      <c r="S34" s="227">
        <f>+'6.รายรับ'!V35/'8.คำนวณ'!I34</f>
        <v>1031.2102090395481</v>
      </c>
      <c r="T34" s="241">
        <f>+'2.Hosp. Group'!L35</f>
        <v>21</v>
      </c>
      <c r="U34" s="63">
        <f>+DATA!L36</f>
        <v>67152</v>
      </c>
      <c r="V34" s="63">
        <f>+DATA!M36</f>
        <v>2066.13</v>
      </c>
      <c r="W34" s="63">
        <f t="shared" si="0"/>
        <v>5263.8442857142854</v>
      </c>
      <c r="X34" s="228">
        <f>+('7.รายจ่าย'!G33+'7.รายจ่าย'!K33)/'8.คำนวณ'!W34</f>
        <v>9438.419410474311</v>
      </c>
      <c r="Y34" s="228">
        <f>+'7.รายจ่าย'!L33/'8.คำนวณ'!W34</f>
        <v>12.923744759058495</v>
      </c>
      <c r="Z34" s="228">
        <f>+'7.รายจ่าย'!M33/'8.คำนวณ'!W34</f>
        <v>929.3412541241587</v>
      </c>
      <c r="AA34" s="228">
        <f>+'7.รายจ่าย'!O33/'8.คำนวณ'!W34</f>
        <v>563.3885671824313</v>
      </c>
      <c r="AB34" s="228">
        <f>+'7.รายจ่าย'!P33/'8.คำนวณ'!W34</f>
        <v>497.90796568830331</v>
      </c>
      <c r="AC34" s="228">
        <f>+'7.รายจ่าย'!R33/'8.คำนวณ'!W34</f>
        <v>782.78185796312368</v>
      </c>
      <c r="AD34" s="228">
        <f>+'7.รายจ่าย'!S33/'8.คำนวณ'!W34</f>
        <v>272.81457088260589</v>
      </c>
      <c r="AE34" s="228">
        <f>+'7.รายจ่าย'!T33/'8.คำนวณ'!W34</f>
        <v>246.20551628345498</v>
      </c>
      <c r="AF34" s="228">
        <f>+'7.รายจ่าย'!U33/'8.คำนวณ'!W34</f>
        <v>372.26455298422587</v>
      </c>
      <c r="AG34" s="228">
        <f>+'7.รายจ่าย'!V33/'8.คำนวณ'!W34</f>
        <v>7.6648847895250922</v>
      </c>
      <c r="AH34" s="228">
        <f>+'7.รายจ่าย'!Y33/'8.คำนวณ'!W34</f>
        <v>389.7532124131983</v>
      </c>
    </row>
    <row r="35" spans="1:34" s="63" customFormat="1">
      <c r="A35" s="65" t="s">
        <v>176</v>
      </c>
      <c r="B35" s="249">
        <v>30</v>
      </c>
      <c r="C35" s="208">
        <v>33</v>
      </c>
      <c r="D35" s="208">
        <v>4</v>
      </c>
      <c r="E35" s="191" t="s">
        <v>53</v>
      </c>
      <c r="F35" s="191" t="s">
        <v>209</v>
      </c>
      <c r="G35" s="242" t="s">
        <v>339</v>
      </c>
      <c r="H35" s="218">
        <f>+DATA!G37</f>
        <v>24981</v>
      </c>
      <c r="I35" s="219">
        <f>+DATA!H37</f>
        <v>20198</v>
      </c>
      <c r="J35" s="219">
        <f>+DATA!I37</f>
        <v>791</v>
      </c>
      <c r="K35" s="219">
        <f>+DATA!J37</f>
        <v>1689</v>
      </c>
      <c r="L35" s="219">
        <f>+DATA!K37</f>
        <v>156</v>
      </c>
      <c r="M35" s="226">
        <f>+'6.รายรับ'!G36/I35</f>
        <v>1864.9934122190314</v>
      </c>
      <c r="N35" s="226">
        <f>+('6.รายรับ'!H36+'6.รายรับ'!I36+'6.รายรับ'!J36)/I35</f>
        <v>341.14267353203286</v>
      </c>
      <c r="O35" s="226">
        <f>+'6.รายรับ'!K36/'8.คำนวณ'!J35</f>
        <v>1716.5034260429838</v>
      </c>
      <c r="P35" s="226">
        <f>+'6.รายรับ'!L36/'8.คำนวณ'!K35</f>
        <v>2650.592013025459</v>
      </c>
      <c r="Q35" s="226">
        <f>+'6.รายรับ'!M36/'8.คำนวณ'!H35</f>
        <v>12.580611264561066</v>
      </c>
      <c r="R35" s="227">
        <f>+'6.รายรับ'!Q36/'8.คำนวณ'!H35</f>
        <v>81.788110964332901</v>
      </c>
      <c r="S35" s="227">
        <f>+'6.รายรับ'!V36/'8.คำนวณ'!I35</f>
        <v>1145.4419472224972</v>
      </c>
      <c r="T35" s="241">
        <f>+'2.Hosp. Group'!L36</f>
        <v>21</v>
      </c>
      <c r="U35" s="63">
        <f>+DATA!L37</f>
        <v>58420</v>
      </c>
      <c r="V35" s="63">
        <f>+DATA!M37</f>
        <v>2626.78</v>
      </c>
      <c r="W35" s="63">
        <f t="shared" ref="W35:W66" si="1">+(U35/T35)+V35</f>
        <v>5408.6847619047621</v>
      </c>
      <c r="X35" s="228">
        <f>+('7.รายจ่าย'!G34+'7.รายจ่าย'!K34)/'8.คำนวณ'!W35</f>
        <v>9300.3565181500853</v>
      </c>
      <c r="Y35" s="228">
        <f>+'7.รายจ่าย'!L34/'8.คำนวณ'!W35</f>
        <v>58.496733296132724</v>
      </c>
      <c r="Z35" s="228">
        <f>+'7.รายจ่าย'!M34/'8.คำนวณ'!W35</f>
        <v>1080.3273211918961</v>
      </c>
      <c r="AA35" s="228">
        <f>+'7.รายจ่าย'!O34/'8.คำนวณ'!W35</f>
        <v>486.41591363026549</v>
      </c>
      <c r="AB35" s="228">
        <f>+'7.รายจ่าย'!P34/'8.คำนวณ'!W35</f>
        <v>555.19205540507255</v>
      </c>
      <c r="AC35" s="228">
        <f>+'7.รายจ่าย'!R34/'8.คำนวณ'!W35</f>
        <v>712.10947384620749</v>
      </c>
      <c r="AD35" s="228">
        <f>+'7.รายจ่าย'!S34/'8.คำนวณ'!W35</f>
        <v>371.35389071790883</v>
      </c>
      <c r="AE35" s="228">
        <f>+'7.รายจ่าย'!T34/'8.คำนวณ'!W35</f>
        <v>168.06627489228524</v>
      </c>
      <c r="AF35" s="228">
        <f>+'7.รายจ่าย'!U34/'8.คำนวณ'!W35</f>
        <v>299.32888146911517</v>
      </c>
      <c r="AG35" s="228">
        <f>+'7.รายจ่าย'!V34/'8.คำนวณ'!W35</f>
        <v>54.257190595935739</v>
      </c>
      <c r="AH35" s="228">
        <f>+'7.รายจ่าย'!Y34/'8.คำนวณ'!W35</f>
        <v>212.84870364575914</v>
      </c>
    </row>
    <row r="36" spans="1:34" s="63" customFormat="1">
      <c r="A36" s="65" t="s">
        <v>209</v>
      </c>
      <c r="B36" s="249">
        <v>56</v>
      </c>
      <c r="C36" s="208">
        <v>34</v>
      </c>
      <c r="D36" s="208">
        <v>4</v>
      </c>
      <c r="E36" s="191" t="s">
        <v>47</v>
      </c>
      <c r="F36" s="191" t="s">
        <v>217</v>
      </c>
      <c r="G36" s="242" t="s">
        <v>347</v>
      </c>
      <c r="H36" s="218">
        <f>+DATA!G38</f>
        <v>25633</v>
      </c>
      <c r="I36" s="219">
        <f>+DATA!H38</f>
        <v>20622</v>
      </c>
      <c r="J36" s="219">
        <f>+DATA!I38</f>
        <v>616</v>
      </c>
      <c r="K36" s="219">
        <f>+DATA!J38</f>
        <v>1481</v>
      </c>
      <c r="L36" s="219">
        <f>+DATA!K38</f>
        <v>240</v>
      </c>
      <c r="M36" s="226">
        <f>+'6.รายรับ'!G37/I36</f>
        <v>1369.8910799146543</v>
      </c>
      <c r="N36" s="226">
        <f>+('6.รายรับ'!H37+'6.รายรับ'!I37+'6.รายรับ'!J37)/I36</f>
        <v>794.10375812239351</v>
      </c>
      <c r="O36" s="226">
        <f>+'6.รายรับ'!K37/'8.คำนวณ'!J36</f>
        <v>2048.5661850649353</v>
      </c>
      <c r="P36" s="226">
        <f>+'6.รายรับ'!L37/'8.คำนวณ'!K36</f>
        <v>4156.1886428089138</v>
      </c>
      <c r="Q36" s="226">
        <f>+'6.รายรับ'!M37/'8.คำนวณ'!H36</f>
        <v>19.678129754613195</v>
      </c>
      <c r="R36" s="227">
        <f>+'6.รายรับ'!Q37/'8.คำนวณ'!H36</f>
        <v>75.50469121835134</v>
      </c>
      <c r="S36" s="227">
        <f>+'6.รายรับ'!V37/'8.คำนวณ'!I36</f>
        <v>1274.1819959266802</v>
      </c>
      <c r="T36" s="241">
        <f>+'2.Hosp. Group'!L37</f>
        <v>21</v>
      </c>
      <c r="U36" s="63">
        <f>+DATA!L38</f>
        <v>109928</v>
      </c>
      <c r="V36" s="63">
        <f>+DATA!M38</f>
        <v>1996.14</v>
      </c>
      <c r="W36" s="63">
        <f t="shared" si="1"/>
        <v>7230.8066666666673</v>
      </c>
      <c r="X36" s="228">
        <f>+('7.รายจ่าย'!G35+'7.รายจ่าย'!K35)/'8.คำนวณ'!W36</f>
        <v>7914.2022305487344</v>
      </c>
      <c r="Y36" s="228">
        <f>+'7.รายจ่าย'!L35/'8.คำนวณ'!W36</f>
        <v>59.828521206946931</v>
      </c>
      <c r="Z36" s="228">
        <f>+'7.รายจ่าย'!M35/'8.คำนวณ'!W36</f>
        <v>979.20079271930001</v>
      </c>
      <c r="AA36" s="228">
        <f>+'7.รายจ่าย'!O35/'8.คำนวณ'!W36</f>
        <v>454.06215535196162</v>
      </c>
      <c r="AB36" s="228">
        <f>+'7.รายจ่าย'!P35/'8.คำนวณ'!W36</f>
        <v>546.45517328172696</v>
      </c>
      <c r="AC36" s="228">
        <f>+'7.รายจ่าย'!R35/'8.คำนวณ'!W36</f>
        <v>503.15558798879971</v>
      </c>
      <c r="AD36" s="228">
        <f>+'7.รายจ่าย'!S35/'8.คำนวณ'!W36</f>
        <v>320.66842841877485</v>
      </c>
      <c r="AE36" s="228">
        <f>+'7.รายจ่าย'!T35/'8.คำนวณ'!W36</f>
        <v>53.292532598944696</v>
      </c>
      <c r="AF36" s="228">
        <f>+'7.รายจ่าย'!U35/'8.คำนวณ'!W36</f>
        <v>331.27609137200915</v>
      </c>
      <c r="AG36" s="228">
        <f>+'7.รายจ่าย'!V35/'8.คำนวณ'!W36</f>
        <v>1.244674407004843E-2</v>
      </c>
      <c r="AH36" s="228">
        <f>+'7.รายจ่าย'!Y35/'8.คำนวณ'!W36</f>
        <v>403.01921131897683</v>
      </c>
    </row>
    <row r="37" spans="1:34" s="63" customFormat="1">
      <c r="A37" s="65" t="s">
        <v>226</v>
      </c>
      <c r="B37" s="249">
        <v>19</v>
      </c>
      <c r="C37" s="208">
        <v>35</v>
      </c>
      <c r="D37" s="208">
        <v>4</v>
      </c>
      <c r="E37" s="191" t="s">
        <v>55</v>
      </c>
      <c r="F37" s="191" t="s">
        <v>176</v>
      </c>
      <c r="G37" s="242" t="s">
        <v>301</v>
      </c>
      <c r="H37" s="218">
        <f>+DATA!G39</f>
        <v>39590</v>
      </c>
      <c r="I37" s="219">
        <f>+DATA!H39</f>
        <v>31290</v>
      </c>
      <c r="J37" s="219">
        <f>+DATA!I39</f>
        <v>1097</v>
      </c>
      <c r="K37" s="219">
        <f>+DATA!J39</f>
        <v>2693</v>
      </c>
      <c r="L37" s="219">
        <f>+DATA!K39</f>
        <v>219</v>
      </c>
      <c r="M37" s="226">
        <f>+'6.รายรับ'!G38/I37</f>
        <v>1102.741079897731</v>
      </c>
      <c r="N37" s="226">
        <f>+('6.รายรับ'!H38+'6.รายรับ'!I38+'6.รายรับ'!J38)/I37</f>
        <v>183.2343355704698</v>
      </c>
      <c r="O37" s="226">
        <f>+'6.รายรับ'!K38/'8.คำนวณ'!J37</f>
        <v>1262.111713764813</v>
      </c>
      <c r="P37" s="226">
        <f>+'6.รายรับ'!L38/'8.คำนวณ'!K37</f>
        <v>2480.5402339398438</v>
      </c>
      <c r="Q37" s="226">
        <f>+'6.รายรับ'!M38/'8.คำนวณ'!H37</f>
        <v>12.317100277847942</v>
      </c>
      <c r="R37" s="227">
        <f>+'6.รายรับ'!Q38/'8.คำนวณ'!H37</f>
        <v>52.493341752967922</v>
      </c>
      <c r="S37" s="227">
        <f>+'6.รายรับ'!V38/'8.คำนวณ'!I37</f>
        <v>932.35427932246716</v>
      </c>
      <c r="T37" s="241">
        <f>+'2.Hosp. Group'!L38</f>
        <v>21</v>
      </c>
      <c r="U37" s="63">
        <f>+DATA!L39</f>
        <v>73234</v>
      </c>
      <c r="V37" s="63">
        <f>+DATA!M39</f>
        <v>1687.63</v>
      </c>
      <c r="W37" s="63">
        <f t="shared" si="1"/>
        <v>5174.9633333333331</v>
      </c>
      <c r="X37" s="228">
        <f>+('7.รายจ่าย'!G36+'7.รายจ่าย'!K36)/'8.คำนวณ'!W37</f>
        <v>10704.130916869621</v>
      </c>
      <c r="Y37" s="228">
        <f>+'7.รายจ่าย'!L36/'8.คำนวณ'!W37</f>
        <v>74.628801234662532</v>
      </c>
      <c r="Z37" s="228">
        <f>+'7.รายจ่าย'!M36/'8.คำนวณ'!W37</f>
        <v>1432.4807331968213</v>
      </c>
      <c r="AA37" s="228">
        <f>+'7.รายจ่าย'!O36/'8.คำนวณ'!W37</f>
        <v>507.68042221233128</v>
      </c>
      <c r="AB37" s="228">
        <f>+'7.รายจ่าย'!P36/'8.คำนวณ'!W37</f>
        <v>605.71849462379441</v>
      </c>
      <c r="AC37" s="228">
        <f>+'7.รายจ่าย'!R36/'8.คำนวณ'!W37</f>
        <v>673.65859339422059</v>
      </c>
      <c r="AD37" s="228">
        <f>+'7.รายจ่าย'!S36/'8.คำนวณ'!W37</f>
        <v>359.157862632199</v>
      </c>
      <c r="AE37" s="228">
        <f>+'7.รายจ่าย'!T36/'8.คำนวณ'!W37</f>
        <v>330.19799174100427</v>
      </c>
      <c r="AF37" s="228">
        <f>+'7.รายจ่าย'!U36/'8.คำนวณ'!W37</f>
        <v>346.80230842215315</v>
      </c>
      <c r="AG37" s="228">
        <f>+'7.รายจ่าย'!V36/'8.คำนวณ'!W37</f>
        <v>16.4481919034531</v>
      </c>
      <c r="AH37" s="228">
        <f>+'7.รายจ่าย'!Y36/'8.คำนวณ'!W37</f>
        <v>285.84213157065847</v>
      </c>
    </row>
    <row r="38" spans="1:34" s="63" customFormat="1">
      <c r="A38" s="65" t="s">
        <v>208</v>
      </c>
      <c r="B38" s="249">
        <v>36</v>
      </c>
      <c r="C38" s="208">
        <v>36</v>
      </c>
      <c r="D38" s="208">
        <v>4</v>
      </c>
      <c r="E38" s="191" t="s">
        <v>49</v>
      </c>
      <c r="F38" s="191" t="s">
        <v>222</v>
      </c>
      <c r="G38" s="242" t="s">
        <v>354</v>
      </c>
      <c r="H38" s="218">
        <f>+DATA!G40</f>
        <v>47794</v>
      </c>
      <c r="I38" s="219">
        <f>+DATA!H40</f>
        <v>35641</v>
      </c>
      <c r="J38" s="219">
        <f>+DATA!I40</f>
        <v>1544</v>
      </c>
      <c r="K38" s="219">
        <f>+DATA!J40</f>
        <v>1745</v>
      </c>
      <c r="L38" s="219">
        <f>+DATA!K40</f>
        <v>191</v>
      </c>
      <c r="M38" s="226">
        <f>+'6.รายรับ'!G39/I38</f>
        <v>1223.2527148508743</v>
      </c>
      <c r="N38" s="226">
        <f>+('6.รายรับ'!H39+'6.รายรับ'!I39+'6.รายรับ'!J39)/I38</f>
        <v>145.69384332650597</v>
      </c>
      <c r="O38" s="226">
        <f>+'6.รายรับ'!K39/'8.คำนวณ'!J38</f>
        <v>675.04150906735754</v>
      </c>
      <c r="P38" s="226">
        <f>+'6.รายรับ'!L39/'8.คำนวณ'!K38</f>
        <v>2181.9269856733522</v>
      </c>
      <c r="Q38" s="226">
        <f>+'6.รายรับ'!M39/'8.คำนวณ'!H38</f>
        <v>6.8421559191530319</v>
      </c>
      <c r="R38" s="227">
        <f>+'6.รายรับ'!Q39/'8.คำนวณ'!H38</f>
        <v>19.097564547851196</v>
      </c>
      <c r="S38" s="227">
        <f>+'6.รายรับ'!V39/'8.คำนวณ'!I38</f>
        <v>838.09755899104971</v>
      </c>
      <c r="T38" s="241">
        <f>+'2.Hosp. Group'!L39</f>
        <v>21</v>
      </c>
      <c r="U38" s="63">
        <f>+DATA!L40</f>
        <v>70331</v>
      </c>
      <c r="V38" s="63">
        <f>+DATA!M40</f>
        <v>1947.01</v>
      </c>
      <c r="W38" s="63">
        <f t="shared" si="1"/>
        <v>5296.1052380952378</v>
      </c>
      <c r="X38" s="228">
        <f>+('7.รายจ่าย'!G37+'7.รายจ่าย'!K37)/'8.คำนวณ'!W38</f>
        <v>11300.326666379544</v>
      </c>
      <c r="Y38" s="228">
        <f>+'7.รายจ่าย'!L37/'8.คำนวณ'!W38</f>
        <v>111.52067103040051</v>
      </c>
      <c r="Z38" s="228">
        <f>+'7.รายจ่าย'!M37/'8.คำนวณ'!W38</f>
        <v>1509.3520333585661</v>
      </c>
      <c r="AA38" s="228">
        <f>+'7.รายจ่าย'!O37/'8.คำนวณ'!W38</f>
        <v>1162.6510828577443</v>
      </c>
      <c r="AB38" s="228">
        <f>+'7.รายจ่าย'!P37/'8.คำนวณ'!W38</f>
        <v>565.76056654751051</v>
      </c>
      <c r="AC38" s="228">
        <f>+'7.รายจ่าย'!R37/'8.คำนวณ'!W38</f>
        <v>1411.965454577987</v>
      </c>
      <c r="AD38" s="228">
        <f>+'7.รายจ่าย'!S37/'8.คำนวณ'!W38</f>
        <v>519.07290856416409</v>
      </c>
      <c r="AE38" s="228">
        <f>+'7.รายจ่าย'!T37/'8.คำนวณ'!W38</f>
        <v>228.19573925888574</v>
      </c>
      <c r="AF38" s="228">
        <f>+'7.รายจ่าย'!U37/'8.คำนวณ'!W38</f>
        <v>424.14731184758324</v>
      </c>
      <c r="AG38" s="228">
        <f>+'7.รายจ่าย'!V37/'8.คำนวณ'!W38</f>
        <v>188.60940730838954</v>
      </c>
      <c r="AH38" s="228">
        <f>+'7.รายจ่าย'!Y37/'8.คำนวณ'!W38</f>
        <v>115.32040481500287</v>
      </c>
    </row>
    <row r="39" spans="1:34" s="63" customFormat="1">
      <c r="A39" s="65" t="s">
        <v>182</v>
      </c>
      <c r="B39" s="249">
        <v>40</v>
      </c>
      <c r="C39" s="208">
        <v>37</v>
      </c>
      <c r="D39" s="208">
        <v>4</v>
      </c>
      <c r="E39" s="191" t="s">
        <v>49</v>
      </c>
      <c r="F39" s="191" t="s">
        <v>226</v>
      </c>
      <c r="G39" s="242" t="s">
        <v>358</v>
      </c>
      <c r="H39" s="218">
        <f>+DATA!G41</f>
        <v>52531</v>
      </c>
      <c r="I39" s="219">
        <f>+DATA!H41</f>
        <v>37338</v>
      </c>
      <c r="J39" s="219">
        <f>+DATA!I41</f>
        <v>1538</v>
      </c>
      <c r="K39" s="219">
        <f>+DATA!J41</f>
        <v>4588</v>
      </c>
      <c r="L39" s="219">
        <f>+DATA!K41</f>
        <v>411</v>
      </c>
      <c r="M39" s="226">
        <f>+'6.รายรับ'!G40/I39</f>
        <v>982.79184369810912</v>
      </c>
      <c r="N39" s="226">
        <f>+('6.รายรับ'!H40+'6.รายรับ'!I40+'6.รายรับ'!J40)/I39</f>
        <v>281.82310568321822</v>
      </c>
      <c r="O39" s="226">
        <f>+'6.รายรับ'!K40/'8.คำนวณ'!J39</f>
        <v>596.552945383615</v>
      </c>
      <c r="P39" s="226">
        <f>+'6.รายรับ'!L40/'8.คำนวณ'!K39</f>
        <v>2455.5923278116825</v>
      </c>
      <c r="Q39" s="226">
        <f>+'6.รายรับ'!M40/'8.คำนวณ'!H39</f>
        <v>19.798461860615635</v>
      </c>
      <c r="R39" s="227">
        <f>+'6.รายรับ'!Q40/'8.คำนวณ'!H39</f>
        <v>43.208909976965984</v>
      </c>
      <c r="S39" s="227">
        <f>+'6.รายรับ'!V40/'8.คำนวณ'!I39</f>
        <v>821.27877979538266</v>
      </c>
      <c r="T39" s="241">
        <f>+'2.Hosp. Group'!L40</f>
        <v>21</v>
      </c>
      <c r="U39" s="63">
        <f>+DATA!L41</f>
        <v>77479</v>
      </c>
      <c r="V39" s="63">
        <f>+DATA!M41</f>
        <v>1906.84</v>
      </c>
      <c r="W39" s="63">
        <f t="shared" si="1"/>
        <v>5596.3161904761901</v>
      </c>
      <c r="X39" s="228">
        <f>+('7.รายจ่าย'!G38+'7.รายจ่าย'!K38)/'8.คำนวณ'!W39</f>
        <v>10767.436920835</v>
      </c>
      <c r="Y39" s="228">
        <f>+'7.รายจ่าย'!L38/'8.คำนวณ'!W39</f>
        <v>63.54984026907497</v>
      </c>
      <c r="Z39" s="228">
        <f>+'7.รายจ่าย'!M38/'8.คำนวณ'!W39</f>
        <v>1754.4095197316876</v>
      </c>
      <c r="AA39" s="228">
        <f>+'7.รายจ่าย'!O38/'8.คำนวณ'!W39</f>
        <v>578.86150098398059</v>
      </c>
      <c r="AB39" s="228">
        <f>+'7.รายจ่าย'!P38/'8.คำนวณ'!W39</f>
        <v>644.40523323846367</v>
      </c>
      <c r="AC39" s="228">
        <f>+'7.รายจ่าย'!R38/'8.คำนวณ'!W39</f>
        <v>945.83484918310216</v>
      </c>
      <c r="AD39" s="228">
        <f>+'7.รายจ่าย'!S38/'8.คำนวณ'!W39</f>
        <v>722.0972158215643</v>
      </c>
      <c r="AE39" s="228">
        <f>+'7.รายจ่าย'!T38/'8.คำนวณ'!W39</f>
        <v>217.21967784249912</v>
      </c>
      <c r="AF39" s="228">
        <f>+'7.รายจ่าย'!U38/'8.คำนวณ'!W39</f>
        <v>402.41668328757765</v>
      </c>
      <c r="AG39" s="228">
        <f>+'7.รายจ่าย'!V38/'8.คำนวณ'!W39</f>
        <v>26.738101441560538</v>
      </c>
      <c r="AH39" s="228">
        <f>+'7.รายจ่าย'!Y38/'8.คำนวณ'!W39</f>
        <v>211.02059994567855</v>
      </c>
    </row>
    <row r="40" spans="1:34" s="63" customFormat="1">
      <c r="A40" s="65" t="s">
        <v>206</v>
      </c>
      <c r="B40" s="249">
        <v>43</v>
      </c>
      <c r="C40" s="208">
        <v>38</v>
      </c>
      <c r="D40" s="208">
        <v>4</v>
      </c>
      <c r="E40" s="191" t="s">
        <v>49</v>
      </c>
      <c r="F40" s="191" t="s">
        <v>228</v>
      </c>
      <c r="G40" s="242" t="s">
        <v>361</v>
      </c>
      <c r="H40" s="218">
        <f>+DATA!G42</f>
        <v>40126</v>
      </c>
      <c r="I40" s="219">
        <f>+DATA!H42</f>
        <v>30224</v>
      </c>
      <c r="J40" s="219">
        <f>+DATA!I42</f>
        <v>835</v>
      </c>
      <c r="K40" s="219">
        <f>+DATA!J42</f>
        <v>2153</v>
      </c>
      <c r="L40" s="219">
        <f>+DATA!K42</f>
        <v>175</v>
      </c>
      <c r="M40" s="226">
        <f>+'6.รายรับ'!G41/I40</f>
        <v>1466.7529728030704</v>
      </c>
      <c r="N40" s="226">
        <f>+('6.รายรับ'!H41+'6.รายรับ'!I41+'6.รายรับ'!J41)/I40</f>
        <v>187.56395116463736</v>
      </c>
      <c r="O40" s="226">
        <f>+'6.รายรับ'!K41/'8.คำนวณ'!J40</f>
        <v>1326.9005389221556</v>
      </c>
      <c r="P40" s="226">
        <f>+'6.รายรับ'!L41/'8.คำนวณ'!K40</f>
        <v>3099.4924013005111</v>
      </c>
      <c r="Q40" s="226">
        <f>+'6.รายรับ'!M41/'8.คำนวณ'!H40</f>
        <v>15.59367367791457</v>
      </c>
      <c r="R40" s="227">
        <f>+'6.รายรับ'!Q41/'8.คำนวณ'!H40</f>
        <v>55.495127847281061</v>
      </c>
      <c r="S40" s="227">
        <f>+'6.รายรับ'!V41/'8.คำนวณ'!I40</f>
        <v>943.76980412916885</v>
      </c>
      <c r="T40" s="241">
        <f>+'2.Hosp. Group'!L41</f>
        <v>21</v>
      </c>
      <c r="U40" s="63">
        <f>+DATA!L42</f>
        <v>64909</v>
      </c>
      <c r="V40" s="63">
        <f>+DATA!M42</f>
        <v>2600.5</v>
      </c>
      <c r="W40" s="63">
        <f t="shared" si="1"/>
        <v>5691.4047619047615</v>
      </c>
      <c r="X40" s="228">
        <f>+('7.รายจ่าย'!G39+'7.รายจ่าย'!K39)/'8.คำนวณ'!W40</f>
        <v>10044.507077171509</v>
      </c>
      <c r="Y40" s="228">
        <f>+'7.รายจ่าย'!L39/'8.คำนวณ'!W40</f>
        <v>133.14726885570974</v>
      </c>
      <c r="Z40" s="228">
        <f>+'7.รายจ่าย'!M39/'8.คำนวณ'!W40</f>
        <v>1494.2870355883349</v>
      </c>
      <c r="AA40" s="228">
        <f>+'7.รายจ่าย'!O39/'8.คำนวณ'!W40</f>
        <v>663.04743343136488</v>
      </c>
      <c r="AB40" s="228">
        <f>+'7.รายจ่าย'!P39/'8.คำนวณ'!W40</f>
        <v>846.61982438012205</v>
      </c>
      <c r="AC40" s="228">
        <f>+'7.รายจ่าย'!R39/'8.คำนวณ'!W40</f>
        <v>710.5348133149821</v>
      </c>
      <c r="AD40" s="228">
        <f>+'7.รายจ่าย'!S39/'8.คำนวณ'!W40</f>
        <v>933.26717255343283</v>
      </c>
      <c r="AE40" s="228">
        <f>+'7.รายจ่าย'!T39/'8.คำนวณ'!W40</f>
        <v>464.27915612096774</v>
      </c>
      <c r="AF40" s="228">
        <f>+'7.รายจ่าย'!U39/'8.คำนวณ'!W40</f>
        <v>395.88868728533845</v>
      </c>
      <c r="AG40" s="228">
        <f>+'7.รายจ่าย'!V39/'8.คำนวณ'!W40</f>
        <v>23.493981818866381</v>
      </c>
      <c r="AH40" s="228">
        <f>+'7.รายจ่าย'!Y39/'8.คำนวณ'!W40</f>
        <v>192.8558283794695</v>
      </c>
    </row>
    <row r="41" spans="1:34" s="63" customFormat="1">
      <c r="A41" s="65" t="s">
        <v>222</v>
      </c>
      <c r="B41" s="249">
        <v>4</v>
      </c>
      <c r="C41" s="208">
        <v>39</v>
      </c>
      <c r="D41" s="208">
        <v>4</v>
      </c>
      <c r="E41" s="191" t="s">
        <v>51</v>
      </c>
      <c r="F41" s="191" t="s">
        <v>240</v>
      </c>
      <c r="G41" s="242" t="s">
        <v>374</v>
      </c>
      <c r="H41" s="218">
        <f>+DATA!G43</f>
        <v>35340</v>
      </c>
      <c r="I41" s="219">
        <f>+DATA!H43</f>
        <v>26804</v>
      </c>
      <c r="J41" s="219">
        <f>+DATA!I43</f>
        <v>970</v>
      </c>
      <c r="K41" s="219">
        <f>+DATA!J43</f>
        <v>2411</v>
      </c>
      <c r="L41" s="219">
        <f>+DATA!K43</f>
        <v>316</v>
      </c>
      <c r="M41" s="226">
        <f>+'6.รายรับ'!G42/I41</f>
        <v>1077.4154383674079</v>
      </c>
      <c r="N41" s="226">
        <f>+('6.รายรับ'!H42+'6.รายรับ'!I42+'6.รายรับ'!J42)/I41</f>
        <v>247.24142478734518</v>
      </c>
      <c r="O41" s="226">
        <f>+'6.รายรับ'!K42/'8.คำนวณ'!J41</f>
        <v>632.27315463917546</v>
      </c>
      <c r="P41" s="226">
        <f>+'6.รายรับ'!L42/'8.คำนวณ'!K41</f>
        <v>2216.2249481542931</v>
      </c>
      <c r="Q41" s="226">
        <f>+'6.รายรับ'!M42/'8.คำนวณ'!H41</f>
        <v>4.7747877758913413</v>
      </c>
      <c r="R41" s="227">
        <f>+'6.รายรับ'!Q42/'8.คำนวณ'!H41</f>
        <v>151.11121250707413</v>
      </c>
      <c r="S41" s="227">
        <f>+'6.รายรับ'!V42/'8.คำนวณ'!I41</f>
        <v>1276.2596735561856</v>
      </c>
      <c r="T41" s="241">
        <f>+'2.Hosp. Group'!L42</f>
        <v>21</v>
      </c>
      <c r="U41" s="63">
        <f>+DATA!L43</f>
        <v>81252</v>
      </c>
      <c r="V41" s="63">
        <f>+DATA!M43</f>
        <v>1957.31</v>
      </c>
      <c r="W41" s="63">
        <f t="shared" si="1"/>
        <v>5826.4528571428573</v>
      </c>
      <c r="X41" s="228">
        <f>+('7.รายจ่าย'!G40+'7.รายจ่าย'!K40)/'8.คำนวณ'!W41</f>
        <v>10018.154391902743</v>
      </c>
      <c r="Y41" s="228">
        <f>+'7.รายจ่าย'!L40/'8.คำนวณ'!W41</f>
        <v>59.258352974868068</v>
      </c>
      <c r="Z41" s="228">
        <f>+'7.รายจ่าย'!M40/'8.คำนวณ'!W41</f>
        <v>1598.811726173999</v>
      </c>
      <c r="AA41" s="228">
        <f>+'7.รายจ่าย'!O40/'8.คำนวณ'!W41</f>
        <v>438.48793985657039</v>
      </c>
      <c r="AB41" s="228">
        <f>+'7.รายจ่าย'!P40/'8.คำนวณ'!W41</f>
        <v>947.0211525414752</v>
      </c>
      <c r="AC41" s="228">
        <f>+'7.รายจ่าย'!R40/'8.คำนวณ'!W41</f>
        <v>690.95464233690825</v>
      </c>
      <c r="AD41" s="228">
        <f>+'7.รายจ่าย'!S40/'8.คำนวณ'!W41</f>
        <v>675.89750514709147</v>
      </c>
      <c r="AE41" s="228">
        <f>+'7.รายจ่าย'!T40/'8.คำนวณ'!W41</f>
        <v>200.99690647360302</v>
      </c>
      <c r="AF41" s="228">
        <f>+'7.รายจ่าย'!U40/'8.คำนวณ'!W41</f>
        <v>333.92084475803335</v>
      </c>
      <c r="AG41" s="228">
        <f>+'7.รายจ่าย'!V40/'8.คำนวณ'!W41</f>
        <v>63.336858470860847</v>
      </c>
      <c r="AH41" s="228">
        <f>+'7.รายจ่าย'!Y40/'8.คำนวณ'!W41</f>
        <v>278.85582014246847</v>
      </c>
    </row>
    <row r="42" spans="1:34" s="63" customFormat="1">
      <c r="A42" s="65" t="s">
        <v>244</v>
      </c>
      <c r="B42" s="249">
        <v>9</v>
      </c>
      <c r="C42" s="208">
        <v>40</v>
      </c>
      <c r="D42" s="208">
        <v>4</v>
      </c>
      <c r="E42" s="191" t="s">
        <v>51</v>
      </c>
      <c r="F42" s="191" t="s">
        <v>244</v>
      </c>
      <c r="G42" s="242" t="s">
        <v>379</v>
      </c>
      <c r="H42" s="218">
        <f>+DATA!G44</f>
        <v>52073</v>
      </c>
      <c r="I42" s="219">
        <f>+DATA!H44</f>
        <v>37353</v>
      </c>
      <c r="J42" s="219">
        <f>+DATA!I44</f>
        <v>652</v>
      </c>
      <c r="K42" s="219">
        <f>+DATA!J44</f>
        <v>3139</v>
      </c>
      <c r="L42" s="219">
        <f>+DATA!K44</f>
        <v>250</v>
      </c>
      <c r="M42" s="293">
        <f>+'6.รายรับ'!G43/I42</f>
        <v>1061.4173022247207</v>
      </c>
      <c r="N42" s="226">
        <f>+('6.รายรับ'!H43+'6.รายรับ'!I43+'6.รายรับ'!J43)/I42</f>
        <v>167.41311728642947</v>
      </c>
      <c r="O42" s="226">
        <f>+'6.รายรับ'!K43/'8.คำนวณ'!J42</f>
        <v>715.18673312883448</v>
      </c>
      <c r="P42" s="226">
        <f>+'6.รายรับ'!L43/'8.คำนวณ'!K42</f>
        <v>1622.663883402357</v>
      </c>
      <c r="Q42" s="226">
        <f>+'6.รายรับ'!M43/'8.คำนวณ'!H42</f>
        <v>4.7977560347973034</v>
      </c>
      <c r="R42" s="227">
        <f>+'6.รายรับ'!Q43/'8.คำนวณ'!H42</f>
        <v>29.37567933478002</v>
      </c>
      <c r="S42" s="227">
        <f>+'6.รายรับ'!V43/'8.คำนวณ'!I42</f>
        <v>853.58842770326339</v>
      </c>
      <c r="T42" s="241">
        <f>+'2.Hosp. Group'!L43</f>
        <v>21</v>
      </c>
      <c r="U42" s="63">
        <f>+DATA!L44</f>
        <v>93988</v>
      </c>
      <c r="V42" s="63">
        <f>+DATA!M44</f>
        <v>1719.32</v>
      </c>
      <c r="W42" s="63">
        <f t="shared" si="1"/>
        <v>6194.9390476190474</v>
      </c>
      <c r="X42" s="228">
        <f>+('7.รายจ่าย'!G41+'7.รายจ่าย'!K41)/'8.คำนวณ'!W42</f>
        <v>9787.0629789816139</v>
      </c>
      <c r="Y42" s="228">
        <f>+'7.รายจ่าย'!L41/'8.คำนวณ'!W42</f>
        <v>48.576264865052671</v>
      </c>
      <c r="Z42" s="228">
        <f>+'7.รายจ่าย'!M41/'8.คำนวณ'!W42</f>
        <v>1543.5530126281269</v>
      </c>
      <c r="AA42" s="228">
        <f>+'7.รายจ่าย'!O41/'8.คำนวณ'!W42</f>
        <v>410.60905207415084</v>
      </c>
      <c r="AB42" s="228">
        <f>+'7.รายจ่าย'!P41/'8.คำนวณ'!W42</f>
        <v>708.57145909887117</v>
      </c>
      <c r="AC42" s="228">
        <f>+'7.รายจ่าย'!R41/'8.คำนวณ'!W42</f>
        <v>840.90242857226337</v>
      </c>
      <c r="AD42" s="228">
        <f>+'7.รายจ่าย'!S41/'8.คำนวณ'!W42</f>
        <v>1293.2660835588376</v>
      </c>
      <c r="AE42" s="228">
        <f>+'7.รายจ่าย'!T41/'8.คำนวณ'!W42</f>
        <v>366.39652667323219</v>
      </c>
      <c r="AF42" s="228">
        <f>+'7.รายจ่าย'!U41/'8.คำนวณ'!W42</f>
        <v>213.60753670507697</v>
      </c>
      <c r="AG42" s="228">
        <f>+'7.รายจ่าย'!V41/'8.คำนวณ'!W42</f>
        <v>34.866711091050362</v>
      </c>
      <c r="AH42" s="228">
        <f>+'7.รายจ่าย'!Y41/'8.คำนวณ'!W42</f>
        <v>332.83307941382571</v>
      </c>
    </row>
    <row r="43" spans="1:34" s="63" customFormat="1">
      <c r="A43" s="65" t="s">
        <v>212</v>
      </c>
      <c r="B43" s="249">
        <v>33</v>
      </c>
      <c r="C43" s="208">
        <v>41</v>
      </c>
      <c r="D43" s="208">
        <v>4</v>
      </c>
      <c r="E43" s="191" t="s">
        <v>53</v>
      </c>
      <c r="F43" s="191" t="s">
        <v>212</v>
      </c>
      <c r="G43" s="242" t="s">
        <v>342</v>
      </c>
      <c r="H43" s="218">
        <f>+DATA!G45</f>
        <v>33966</v>
      </c>
      <c r="I43" s="219">
        <f>+DATA!H45</f>
        <v>30645</v>
      </c>
      <c r="J43" s="219">
        <f>+DATA!I45</f>
        <v>1059</v>
      </c>
      <c r="K43" s="219">
        <f>+DATA!J45</f>
        <v>1715</v>
      </c>
      <c r="L43" s="219">
        <f>+DATA!K45</f>
        <v>145</v>
      </c>
      <c r="M43" s="226">
        <f>+'6.รายรับ'!G44/I43</f>
        <v>1272.4205168869307</v>
      </c>
      <c r="N43" s="226">
        <f>+('6.รายรับ'!H44+'6.รายรับ'!I44+'6.รายรับ'!J44)/I43</f>
        <v>113.42742763909284</v>
      </c>
      <c r="O43" s="226">
        <f>+'6.รายรับ'!K44/'8.คำนวณ'!J43</f>
        <v>788.5594806421152</v>
      </c>
      <c r="P43" s="226">
        <f>+'6.รายรับ'!L44/'8.คำนวณ'!K43</f>
        <v>2396.8074868804665</v>
      </c>
      <c r="Q43" s="226">
        <f>+'6.รายรับ'!M44/'8.คำนวณ'!H43</f>
        <v>9.0370664782429486</v>
      </c>
      <c r="R43" s="227">
        <f>+'6.รายรับ'!Q44/'8.คำนวณ'!H43</f>
        <v>52.715509627274336</v>
      </c>
      <c r="S43" s="227">
        <f>+'6.รายรับ'!V44/'8.คำนวณ'!I43</f>
        <v>800.70960026105399</v>
      </c>
      <c r="T43" s="241">
        <f>+'2.Hosp. Group'!L44</f>
        <v>21</v>
      </c>
      <c r="U43" s="63">
        <f>+DATA!L45</f>
        <v>64570</v>
      </c>
      <c r="V43" s="63">
        <f>+DATA!M45</f>
        <v>1626.33</v>
      </c>
      <c r="W43" s="63">
        <f t="shared" si="1"/>
        <v>4701.0919047619045</v>
      </c>
      <c r="X43" s="228">
        <f>+('7.รายจ่าย'!G42+'7.รายจ่าย'!K42)/'8.คำนวณ'!W43</f>
        <v>10583.483970947782</v>
      </c>
      <c r="Y43" s="228">
        <f>+'7.รายจ่าย'!L42/'8.คำนวณ'!W43</f>
        <v>77.399076080906426</v>
      </c>
      <c r="Z43" s="228">
        <f>+'7.รายจ่าย'!M42/'8.คำนวณ'!W43</f>
        <v>1583.7338411653707</v>
      </c>
      <c r="AA43" s="228">
        <f>+'7.รายจ่าย'!O42/'8.คำนวณ'!W43</f>
        <v>791.90965320822647</v>
      </c>
      <c r="AB43" s="228">
        <f>+'7.รายจ่าย'!P42/'8.คำนวณ'!W43</f>
        <v>768.82023862136191</v>
      </c>
      <c r="AC43" s="228">
        <f>+'7.รายจ่าย'!R42/'8.คำนวณ'!W43</f>
        <v>648.71833220509154</v>
      </c>
      <c r="AD43" s="228">
        <f>+'7.รายจ่าย'!S42/'8.คำนวณ'!W43</f>
        <v>846.89641271789651</v>
      </c>
      <c r="AE43" s="228">
        <f>+'7.รายจ่าย'!T42/'8.คำนวณ'!W43</f>
        <v>389.8405811091709</v>
      </c>
      <c r="AF43" s="228">
        <f>+'7.รายจ่าย'!U42/'8.คำนวณ'!W43</f>
        <v>423.60021040704527</v>
      </c>
      <c r="AG43" s="228">
        <f>+'7.รายจ่าย'!V42/'8.คำนวณ'!W43</f>
        <v>158.80247081402467</v>
      </c>
      <c r="AH43" s="228">
        <f>+'7.รายจ่าย'!Y42/'8.คำนวณ'!W43</f>
        <v>737.97469615215027</v>
      </c>
    </row>
    <row r="44" spans="1:34" s="63" customFormat="1">
      <c r="A44" s="65" t="s">
        <v>228</v>
      </c>
      <c r="B44" s="249">
        <v>67</v>
      </c>
      <c r="C44" s="208">
        <v>42</v>
      </c>
      <c r="D44" s="208">
        <v>4</v>
      </c>
      <c r="E44" s="191" t="s">
        <v>88</v>
      </c>
      <c r="F44" s="191" t="s">
        <v>182</v>
      </c>
      <c r="G44" s="242" t="s">
        <v>308</v>
      </c>
      <c r="H44" s="218">
        <f>+DATA!G46</f>
        <v>37197</v>
      </c>
      <c r="I44" s="219">
        <f>+DATA!H46</f>
        <v>28535</v>
      </c>
      <c r="J44" s="219">
        <f>+DATA!I46</f>
        <v>894</v>
      </c>
      <c r="K44" s="219">
        <f>+DATA!J46</f>
        <v>2018</v>
      </c>
      <c r="L44" s="219">
        <f>+DATA!K46</f>
        <v>182</v>
      </c>
      <c r="M44" s="226">
        <f>+'6.รายรับ'!G45/I44</f>
        <v>1496.1967744874712</v>
      </c>
      <c r="N44" s="226">
        <f>+('6.รายรับ'!H45+'6.รายรับ'!I45+'6.รายรับ'!J45)/I44</f>
        <v>249.55339582968287</v>
      </c>
      <c r="O44" s="226">
        <f>+'6.รายรับ'!K45/'8.คำนวณ'!J44</f>
        <v>806.47416107382537</v>
      </c>
      <c r="P44" s="226">
        <f>+'6.รายรับ'!L45/'8.คำนวณ'!K44</f>
        <v>2160.7757779980175</v>
      </c>
      <c r="Q44" s="226">
        <f>+'6.รายรับ'!M45/'8.คำนวณ'!H44</f>
        <v>5.5812431110035758</v>
      </c>
      <c r="R44" s="227">
        <f>+'6.รายรับ'!Q45/'8.คำนวณ'!H44</f>
        <v>62.349552383256707</v>
      </c>
      <c r="S44" s="227">
        <f>+'6.รายรับ'!V45/'8.คำนวณ'!I44</f>
        <v>828.15258139127388</v>
      </c>
      <c r="T44" s="241">
        <f>+'2.Hosp. Group'!L45</f>
        <v>21</v>
      </c>
      <c r="U44" s="63">
        <f>+DATA!L46</f>
        <v>53443</v>
      </c>
      <c r="V44" s="63">
        <f>+DATA!M46</f>
        <v>2177.54</v>
      </c>
      <c r="W44" s="63">
        <f t="shared" si="1"/>
        <v>4722.4447619047623</v>
      </c>
      <c r="X44" s="228">
        <f>+('7.รายจ่าย'!G43+'7.รายจ่าย'!K43)/'8.คำนวณ'!W44</f>
        <v>11164.320708482912</v>
      </c>
      <c r="Y44" s="228">
        <f>+'7.รายจ่าย'!L43/'8.คำนวณ'!W44</f>
        <v>208.08231531408165</v>
      </c>
      <c r="Z44" s="228">
        <f>+'7.รายจ่าย'!M43/'8.คำนวณ'!W44</f>
        <v>1775.2179776939586</v>
      </c>
      <c r="AA44" s="228">
        <f>+'7.รายจ่าย'!O43/'8.คำนวณ'!W44</f>
        <v>685.83962826356878</v>
      </c>
      <c r="AB44" s="228">
        <f>+'7.รายจ่าย'!P43/'8.คำนวณ'!W44</f>
        <v>1395.1938227314463</v>
      </c>
      <c r="AC44" s="228">
        <f>+'7.รายจ่าย'!R43/'8.คำนวณ'!W44</f>
        <v>732.81964416332369</v>
      </c>
      <c r="AD44" s="228">
        <f>+'7.รายจ่าย'!S43/'8.คำนวณ'!W44</f>
        <v>620.25964043644058</v>
      </c>
      <c r="AE44" s="228">
        <f>+'7.รายจ่าย'!T43/'8.คำนวณ'!W44</f>
        <v>307.85526846768431</v>
      </c>
      <c r="AF44" s="228">
        <f>+'7.รายจ่าย'!U43/'8.คำนวณ'!W44</f>
        <v>485.4324286633618</v>
      </c>
      <c r="AG44" s="228">
        <f>+'7.รายจ่าย'!V43/'8.คำนวณ'!W44</f>
        <v>235.45904633334584</v>
      </c>
      <c r="AH44" s="228">
        <f>+'7.รายจ่าย'!Y43/'8.คำนวณ'!W44</f>
        <v>314.67179499641725</v>
      </c>
    </row>
    <row r="45" spans="1:34" s="63" customFormat="1">
      <c r="A45" s="65" t="s">
        <v>232</v>
      </c>
      <c r="B45" s="249">
        <v>77</v>
      </c>
      <c r="C45" s="208">
        <v>43</v>
      </c>
      <c r="D45" s="208">
        <v>5</v>
      </c>
      <c r="E45" s="191" t="s">
        <v>45</v>
      </c>
      <c r="F45" s="191" t="s">
        <v>191</v>
      </c>
      <c r="G45" s="242" t="s">
        <v>318</v>
      </c>
      <c r="H45" s="218">
        <f>+DATA!G47</f>
        <v>48547</v>
      </c>
      <c r="I45" s="219">
        <f>+DATA!H47</f>
        <v>35670</v>
      </c>
      <c r="J45" s="219">
        <f>+DATA!I47</f>
        <v>1604</v>
      </c>
      <c r="K45" s="219">
        <f>+DATA!J47</f>
        <v>4369</v>
      </c>
      <c r="L45" s="219">
        <f>+DATA!K47</f>
        <v>330</v>
      </c>
      <c r="M45" s="226">
        <f>+'6.รายรับ'!G46/I45</f>
        <v>929.4606745164001</v>
      </c>
      <c r="N45" s="226">
        <f>+('6.รายรับ'!H46+'6.รายรับ'!I46+'6.รายรับ'!J46)/I45</f>
        <v>205.41975777964677</v>
      </c>
      <c r="O45" s="226">
        <f>+'6.รายรับ'!K46/'8.คำนวณ'!J45</f>
        <v>645.30710723192021</v>
      </c>
      <c r="P45" s="226">
        <f>+'6.รายรับ'!L46/'8.คำนวณ'!K45</f>
        <v>1828.0363172350653</v>
      </c>
      <c r="Q45" s="226">
        <f>+'6.รายรับ'!M46/'8.คำนวณ'!H45</f>
        <v>6.6952437843739059</v>
      </c>
      <c r="R45" s="227">
        <f>+'6.รายรับ'!Q46/'8.คำนวณ'!H45</f>
        <v>20.473582301687024</v>
      </c>
      <c r="S45" s="227">
        <f>+'6.รายรับ'!V46/'8.คำนวณ'!I45</f>
        <v>895.63412251191471</v>
      </c>
      <c r="T45" s="241">
        <f>+'2.Hosp. Group'!L46</f>
        <v>21</v>
      </c>
      <c r="U45" s="63">
        <f>+DATA!L47</f>
        <v>70562</v>
      </c>
      <c r="V45" s="63">
        <f>+DATA!M47</f>
        <v>2033.22</v>
      </c>
      <c r="W45" s="63">
        <f t="shared" si="1"/>
        <v>5393.3152380952379</v>
      </c>
      <c r="X45" s="228">
        <f>+('7.รายจ่าย'!G44+'7.รายจ่าย'!K44)/'8.คำนวณ'!W45</f>
        <v>10560.067432682541</v>
      </c>
      <c r="Y45" s="228">
        <f>+'7.รายจ่าย'!L44/'8.คำนวณ'!W45</f>
        <v>58.369184092265186</v>
      </c>
      <c r="Z45" s="228">
        <f>+'7.รายจ่าย'!M44/'8.คำนวณ'!W45</f>
        <v>1589.6894361821098</v>
      </c>
      <c r="AA45" s="228">
        <f>+'7.รายจ่าย'!O44/'8.คำนวณ'!W45</f>
        <v>674.46408552315461</v>
      </c>
      <c r="AB45" s="228">
        <f>+'7.รายจ่าย'!P44/'8.คำนวณ'!W45</f>
        <v>871.89853780191038</v>
      </c>
      <c r="AC45" s="228">
        <f>+'7.รายจ่าย'!R44/'8.คำนวณ'!W45</f>
        <v>598.11518288689297</v>
      </c>
      <c r="AD45" s="228">
        <f>+'7.รายจ่าย'!S44/'8.คำนวณ'!W45</f>
        <v>545.69193530757036</v>
      </c>
      <c r="AE45" s="228">
        <f>+'7.รายจ่าย'!T44/'8.คำนวณ'!W45</f>
        <v>199.37644148903203</v>
      </c>
      <c r="AF45" s="228">
        <f>+'7.รายจ่าย'!U44/'8.คำนวณ'!W45</f>
        <v>326.14758499101447</v>
      </c>
      <c r="AG45" s="228">
        <f>+'7.รายจ่าย'!V44/'8.คำนวณ'!W45</f>
        <v>16.951184190799864</v>
      </c>
      <c r="AH45" s="228">
        <f>+'7.รายจ่าย'!Y44/'8.คำนวณ'!W45</f>
        <v>536.13499162366963</v>
      </c>
    </row>
    <row r="46" spans="1:34" s="63" customFormat="1">
      <c r="A46" s="65" t="s">
        <v>191</v>
      </c>
      <c r="B46" s="249">
        <v>17</v>
      </c>
      <c r="C46" s="208">
        <v>44</v>
      </c>
      <c r="D46" s="208">
        <v>5</v>
      </c>
      <c r="E46" s="191" t="s">
        <v>55</v>
      </c>
      <c r="F46" s="191" t="s">
        <v>174</v>
      </c>
      <c r="G46" s="242" t="s">
        <v>299</v>
      </c>
      <c r="H46" s="218">
        <f>+DATA!G48</f>
        <v>34761</v>
      </c>
      <c r="I46" s="219">
        <f>+DATA!H48</f>
        <v>30357</v>
      </c>
      <c r="J46" s="219">
        <f>+DATA!I48</f>
        <v>820</v>
      </c>
      <c r="K46" s="219">
        <f>+DATA!J48</f>
        <v>1876</v>
      </c>
      <c r="L46" s="219">
        <f>+DATA!K48</f>
        <v>197</v>
      </c>
      <c r="M46" s="226">
        <f>+'6.รายรับ'!G47/I46</f>
        <v>1268.4930638732419</v>
      </c>
      <c r="N46" s="226">
        <f>+('6.รายรับ'!H47+'6.รายรับ'!I47+'6.รายรับ'!J47)/I46</f>
        <v>354.39516981256384</v>
      </c>
      <c r="O46" s="226">
        <f>+'6.รายรับ'!K47/'8.คำนวณ'!J46</f>
        <v>1393.9583048780482</v>
      </c>
      <c r="P46" s="226">
        <f>+'6.รายรับ'!L47/'8.คำนวณ'!K46</f>
        <v>3638.7190511727076</v>
      </c>
      <c r="Q46" s="226">
        <f>+'6.รายรับ'!M47/'8.คำนวณ'!H46</f>
        <v>14.721972900664538</v>
      </c>
      <c r="R46" s="227">
        <f>+'6.รายรับ'!Q47/'8.คำนวณ'!H46</f>
        <v>75.774330427778253</v>
      </c>
      <c r="S46" s="227">
        <f>+'6.รายรับ'!V47/'8.คำนวณ'!I46</f>
        <v>989.12347300457884</v>
      </c>
      <c r="T46" s="241">
        <f>+'2.Hosp. Group'!L47</f>
        <v>21</v>
      </c>
      <c r="U46" s="63">
        <f>+DATA!L48</f>
        <v>80198</v>
      </c>
      <c r="V46" s="63">
        <f>+DATA!M48</f>
        <v>2452.11</v>
      </c>
      <c r="W46" s="63">
        <f t="shared" si="1"/>
        <v>6271.0623809523804</v>
      </c>
      <c r="X46" s="228">
        <f>+('7.รายจ่าย'!G45+'7.รายจ่าย'!K45)/'8.คำนวณ'!W46</f>
        <v>9069.4120605068001</v>
      </c>
      <c r="Y46" s="228">
        <f>+'7.รายจ่าย'!L45/'8.คำนวณ'!W46</f>
        <v>37.512186246865902</v>
      </c>
      <c r="Z46" s="228">
        <f>+'7.รายจ่าย'!M45/'8.คำนวณ'!W46</f>
        <v>1348.6234383009914</v>
      </c>
      <c r="AA46" s="228">
        <f>+'7.รายจ่าย'!O45/'8.คำนวณ'!W46</f>
        <v>448.3499587789143</v>
      </c>
      <c r="AB46" s="228">
        <f>+'7.รายจ่าย'!P45/'8.คำนวณ'!W46</f>
        <v>724.78687244532364</v>
      </c>
      <c r="AC46" s="228">
        <f>+'7.รายจ่าย'!R45/'8.คำนวณ'!W46</f>
        <v>642.10987315812145</v>
      </c>
      <c r="AD46" s="228">
        <f>+'7.รายจ่าย'!S45/'8.คำนวณ'!W46</f>
        <v>715.70598845141387</v>
      </c>
      <c r="AE46" s="228">
        <f>+'7.รายจ่าย'!T45/'8.คำนวณ'!W46</f>
        <v>380.15002166793192</v>
      </c>
      <c r="AF46" s="228">
        <f>+'7.รายจ่าย'!U45/'8.คำนวณ'!W46</f>
        <v>383.63341071319968</v>
      </c>
      <c r="AG46" s="228">
        <f>+'7.รายจ่าย'!V45/'8.คำนวณ'!W46</f>
        <v>57.232074598737022</v>
      </c>
      <c r="AH46" s="228">
        <f>+'7.รายจ่าย'!Y45/'8.คำนวณ'!W46</f>
        <v>47.418569922571791</v>
      </c>
    </row>
    <row r="47" spans="1:34" s="63" customFormat="1">
      <c r="A47" s="65" t="s">
        <v>174</v>
      </c>
      <c r="B47" s="249">
        <v>18</v>
      </c>
      <c r="C47" s="208">
        <v>45</v>
      </c>
      <c r="D47" s="208">
        <v>5</v>
      </c>
      <c r="E47" s="191" t="s">
        <v>55</v>
      </c>
      <c r="F47" s="191" t="s">
        <v>175</v>
      </c>
      <c r="G47" s="242" t="s">
        <v>300</v>
      </c>
      <c r="H47" s="218">
        <f>+DATA!G49</f>
        <v>37755</v>
      </c>
      <c r="I47" s="219">
        <f>+DATA!H49</f>
        <v>30863</v>
      </c>
      <c r="J47" s="219">
        <f>+DATA!I49</f>
        <v>727</v>
      </c>
      <c r="K47" s="219">
        <f>+DATA!J49</f>
        <v>2201</v>
      </c>
      <c r="L47" s="219">
        <f>+DATA!K49</f>
        <v>251</v>
      </c>
      <c r="M47" s="226">
        <f>+'6.รายรับ'!G48/I47</f>
        <v>1277.7475008910349</v>
      </c>
      <c r="N47" s="226">
        <f>+('6.รายรับ'!H48+'6.รายรับ'!I48+'6.รายรับ'!J48)/I47</f>
        <v>276.8801590901727</v>
      </c>
      <c r="O47" s="226">
        <f>+'6.รายรับ'!K48/'8.คำนวณ'!J47</f>
        <v>1401.2576891334254</v>
      </c>
      <c r="P47" s="226">
        <f>+'6.รายรับ'!L48/'8.คำนวณ'!K47</f>
        <v>3015.6985870059061</v>
      </c>
      <c r="Q47" s="226">
        <f>+'6.รายรับ'!M48/'8.คำนวณ'!H47</f>
        <v>11.44774890742948</v>
      </c>
      <c r="R47" s="227">
        <f>+'6.รายรับ'!Q48/'8.คำนวณ'!H47</f>
        <v>155.52201986491855</v>
      </c>
      <c r="S47" s="227">
        <f>+'6.รายรับ'!V48/'8.คำนวณ'!I47</f>
        <v>907.47743900463331</v>
      </c>
      <c r="T47" s="241">
        <f>+'2.Hosp. Group'!L48</f>
        <v>21</v>
      </c>
      <c r="U47" s="63">
        <f>+DATA!L49</f>
        <v>64254</v>
      </c>
      <c r="V47" s="63">
        <f>+DATA!M49</f>
        <v>2160.0300000000002</v>
      </c>
      <c r="W47" s="63">
        <f t="shared" si="1"/>
        <v>5219.744285714286</v>
      </c>
      <c r="X47" s="228">
        <f>+('7.รายจ่าย'!G46+'7.รายจ่าย'!K46)/'8.คำนวณ'!W47</f>
        <v>10943.668002346038</v>
      </c>
      <c r="Y47" s="228">
        <f>+'7.รายจ่าย'!L46/'8.คำนวณ'!W47</f>
        <v>48.820765166109666</v>
      </c>
      <c r="Z47" s="228">
        <f>+'7.รายจ่าย'!M46/'8.คำนวณ'!W47</f>
        <v>2067.6808018236252</v>
      </c>
      <c r="AA47" s="228">
        <f>+'7.รายจ่าย'!O46/'8.คำนวณ'!W47</f>
        <v>911.43314491870274</v>
      </c>
      <c r="AB47" s="228">
        <f>+'7.รายจ่าย'!P46/'8.คำนวณ'!W47</f>
        <v>666.1839277293551</v>
      </c>
      <c r="AC47" s="228">
        <f>+'7.รายจ่าย'!R46/'8.คำนวณ'!W47</f>
        <v>729.95009361432869</v>
      </c>
      <c r="AD47" s="228">
        <f>+'7.รายจ่าย'!S46/'8.คำนวณ'!W47</f>
        <v>955.01132376216572</v>
      </c>
      <c r="AE47" s="228">
        <f>+'7.รายจ่าย'!T46/'8.คำนวณ'!W47</f>
        <v>536.73893712910399</v>
      </c>
      <c r="AF47" s="228">
        <f>+'7.รายจ่าย'!U46/'8.คำนวณ'!W47</f>
        <v>241.43383679715018</v>
      </c>
      <c r="AG47" s="228">
        <f>+'7.รายจ่าย'!V46/'8.คำนวณ'!W47</f>
        <v>27.18985303330404</v>
      </c>
      <c r="AH47" s="228">
        <f>+'7.รายจ่าย'!Y46/'8.คำนวณ'!W47</f>
        <v>517.45319160407689</v>
      </c>
    </row>
    <row r="48" spans="1:34" s="63" customFormat="1">
      <c r="A48" s="65" t="s">
        <v>241</v>
      </c>
      <c r="B48" s="249">
        <v>48</v>
      </c>
      <c r="C48" s="208">
        <v>46</v>
      </c>
      <c r="D48" s="208">
        <v>5</v>
      </c>
      <c r="E48" s="191" t="s">
        <v>49</v>
      </c>
      <c r="F48" s="191" t="s">
        <v>232</v>
      </c>
      <c r="G48" s="242" t="s">
        <v>366</v>
      </c>
      <c r="H48" s="218">
        <f>+DATA!G50</f>
        <v>34423</v>
      </c>
      <c r="I48" s="219">
        <f>+DATA!H50</f>
        <v>24605</v>
      </c>
      <c r="J48" s="219">
        <f>+DATA!I50</f>
        <v>1683</v>
      </c>
      <c r="K48" s="219">
        <f>+DATA!J50</f>
        <v>2938</v>
      </c>
      <c r="L48" s="219">
        <f>+DATA!K50</f>
        <v>263</v>
      </c>
      <c r="M48" s="226">
        <f>+'6.รายรับ'!G49/I48</f>
        <v>1118.0242259703309</v>
      </c>
      <c r="N48" s="226">
        <f>+('6.รายรับ'!H49+'6.รายรับ'!I49+'6.รายรับ'!J49)/I48</f>
        <v>579.58287787035147</v>
      </c>
      <c r="O48" s="226">
        <f>+'6.รายรับ'!K49/'8.คำนวณ'!J48</f>
        <v>743.6229471182412</v>
      </c>
      <c r="P48" s="226">
        <f>+'6.รายรับ'!L49/'8.คำนวณ'!K48</f>
        <v>3025.8988155207626</v>
      </c>
      <c r="Q48" s="226">
        <f>+'6.รายรับ'!M49/'8.คำนวณ'!H48</f>
        <v>8.5428637829358269</v>
      </c>
      <c r="R48" s="227">
        <f>+'6.รายรับ'!Q49/'8.คำนวณ'!H48</f>
        <v>54.08846701333411</v>
      </c>
      <c r="S48" s="227">
        <f>+'6.รายรับ'!V49/'8.คำนวณ'!I48</f>
        <v>1458.2302353180246</v>
      </c>
      <c r="T48" s="241">
        <f>+'2.Hosp. Group'!L49</f>
        <v>21</v>
      </c>
      <c r="U48" s="63">
        <f>+DATA!L50</f>
        <v>80753</v>
      </c>
      <c r="V48" s="63">
        <f>+DATA!M50</f>
        <v>2093.5500000000002</v>
      </c>
      <c r="W48" s="63">
        <f t="shared" si="1"/>
        <v>5938.9309523809525</v>
      </c>
      <c r="X48" s="228">
        <f>+('7.รายจ่าย'!G47+'7.รายจ่าย'!K47)/'8.คำนวณ'!W48</f>
        <v>10440.397476778529</v>
      </c>
      <c r="Y48" s="228">
        <f>+'7.รายจ่าย'!L47/'8.คำนวณ'!W48</f>
        <v>47.496179406988034</v>
      </c>
      <c r="Z48" s="228">
        <f>+'7.รายจ่าย'!M47/'8.คำนวณ'!W48</f>
        <v>1490.8570399274199</v>
      </c>
      <c r="AA48" s="228">
        <f>+'7.รายจ่าย'!O47/'8.คำนวณ'!W48</f>
        <v>533.52288575264663</v>
      </c>
      <c r="AB48" s="228">
        <f>+'7.รายจ่าย'!P47/'8.คำนวณ'!W48</f>
        <v>806.82055211956936</v>
      </c>
      <c r="AC48" s="228">
        <f>+'7.รายจ่าย'!R47/'8.คำนวณ'!W48</f>
        <v>637.2285265385666</v>
      </c>
      <c r="AD48" s="228">
        <f>+'7.รายจ่าย'!S47/'8.คำนวณ'!W48</f>
        <v>1581.9434617662068</v>
      </c>
      <c r="AE48" s="228">
        <f>+'7.รายจ่าย'!T47/'8.คำนวณ'!W48</f>
        <v>190.09986966549616</v>
      </c>
      <c r="AF48" s="228">
        <f>+'7.รายจ่าย'!U47/'8.คำนวณ'!W48</f>
        <v>388.99790358293609</v>
      </c>
      <c r="AG48" s="228">
        <f>+'7.รายจ่าย'!V47/'8.คำนวณ'!W48</f>
        <v>78.423157927653321</v>
      </c>
      <c r="AH48" s="228">
        <f>+'7.รายจ่าย'!Y47/'8.คำนวณ'!W48</f>
        <v>4.549808747846634</v>
      </c>
    </row>
    <row r="49" spans="1:97" s="63" customFormat="1">
      <c r="A49" s="65" t="s">
        <v>175</v>
      </c>
      <c r="B49" s="249">
        <v>6</v>
      </c>
      <c r="C49" s="208">
        <v>47</v>
      </c>
      <c r="D49" s="208">
        <v>5</v>
      </c>
      <c r="E49" s="191" t="s">
        <v>51</v>
      </c>
      <c r="F49" s="191" t="s">
        <v>241</v>
      </c>
      <c r="G49" s="242" t="s">
        <v>376</v>
      </c>
      <c r="H49" s="218">
        <f>+DATA!G51</f>
        <v>45993</v>
      </c>
      <c r="I49" s="219">
        <f>+DATA!H51</f>
        <v>32404</v>
      </c>
      <c r="J49" s="219">
        <f>+DATA!I51</f>
        <v>1324</v>
      </c>
      <c r="K49" s="219">
        <f>+DATA!J51</f>
        <v>4183</v>
      </c>
      <c r="L49" s="219">
        <f>+DATA!K51</f>
        <v>364</v>
      </c>
      <c r="M49" s="226">
        <f>+'6.รายรับ'!G50/I49</f>
        <v>725.11167170719648</v>
      </c>
      <c r="N49" s="226">
        <f>+('6.รายรับ'!H50+'6.รายรับ'!I50+'6.รายรับ'!J50)/I49</f>
        <v>329.92589772867547</v>
      </c>
      <c r="O49" s="226">
        <f>+'6.รายรับ'!K50/'8.คำนวณ'!J49</f>
        <v>1427.9542749244713</v>
      </c>
      <c r="P49" s="226">
        <f>+'6.รายรับ'!L50/'8.คำนวณ'!K49</f>
        <v>3614.7206478603871</v>
      </c>
      <c r="Q49" s="226">
        <f>+'6.รายรับ'!M50/'8.คำนวณ'!H49</f>
        <v>7.9433772530602482</v>
      </c>
      <c r="R49" s="227">
        <f>+'6.รายรับ'!Q50/'8.คำนวณ'!H49</f>
        <v>33.666085056421629</v>
      </c>
      <c r="S49" s="227">
        <f>+'6.รายรับ'!V50/'8.คำนวณ'!I49</f>
        <v>1121.7934301320824</v>
      </c>
      <c r="T49" s="241">
        <f>+'2.Hosp. Group'!L50</f>
        <v>21</v>
      </c>
      <c r="U49" s="63">
        <f>+DATA!L51</f>
        <v>102614</v>
      </c>
      <c r="V49" s="63">
        <f>+DATA!M51</f>
        <v>1971.05</v>
      </c>
      <c r="W49" s="63">
        <f t="shared" si="1"/>
        <v>6857.4309523809525</v>
      </c>
      <c r="X49" s="228">
        <f>+('7.รายจ่าย'!G48+'7.รายจ่าย'!K48)/'8.คำนวณ'!W49</f>
        <v>9592.6275666195979</v>
      </c>
      <c r="Y49" s="228">
        <f>+'7.รายจ่าย'!L48/'8.คำนวณ'!W49</f>
        <v>50.644749092138838</v>
      </c>
      <c r="Z49" s="228">
        <f>+'7.รายจ่าย'!M48/'8.คำนวณ'!W49</f>
        <v>2019.0819048921903</v>
      </c>
      <c r="AA49" s="228">
        <f>+'7.รายจ่าย'!O48/'8.คำนวณ'!W49</f>
        <v>1207.2680917225352</v>
      </c>
      <c r="AB49" s="228">
        <f>+'7.รายจ่าย'!P48/'8.คำนวณ'!W49</f>
        <v>669.69716675098027</v>
      </c>
      <c r="AC49" s="228">
        <f>+'7.รายจ่าย'!R48/'8.คำนวณ'!W49</f>
        <v>456.62901336436903</v>
      </c>
      <c r="AD49" s="228">
        <f>+'7.รายจ่าย'!S48/'8.คำนวณ'!W49</f>
        <v>407.52915624031073</v>
      </c>
      <c r="AE49" s="228">
        <f>+'7.รายจ่าย'!T48/'8.คำนวณ'!W49</f>
        <v>141.25391954018599</v>
      </c>
      <c r="AF49" s="228">
        <f>+'7.รายจ่าย'!U48/'8.คำนวณ'!W49</f>
        <v>299.26313866674354</v>
      </c>
      <c r="AG49" s="228">
        <f>+'7.รายจ่าย'!V48/'8.คำนวณ'!W49</f>
        <v>10.510859022936884</v>
      </c>
      <c r="AH49" s="228">
        <f>+'7.รายจ่าย'!Y48/'8.คำนวณ'!W49</f>
        <v>838.66319762260002</v>
      </c>
    </row>
    <row r="50" spans="1:97" s="63" customFormat="1">
      <c r="A50" s="65" t="s">
        <v>245</v>
      </c>
      <c r="B50" s="249">
        <v>10</v>
      </c>
      <c r="C50" s="208">
        <v>48</v>
      </c>
      <c r="D50" s="208">
        <v>5</v>
      </c>
      <c r="E50" s="191" t="s">
        <v>51</v>
      </c>
      <c r="F50" s="191" t="s">
        <v>245</v>
      </c>
      <c r="G50" s="242" t="s">
        <v>380</v>
      </c>
      <c r="H50" s="218">
        <f>+DATA!G52</f>
        <v>58089</v>
      </c>
      <c r="I50" s="219">
        <f>+DATA!H52</f>
        <v>43331</v>
      </c>
      <c r="J50" s="219">
        <f>+DATA!I52</f>
        <v>1180</v>
      </c>
      <c r="K50" s="219">
        <f>+DATA!J52</f>
        <v>2368</v>
      </c>
      <c r="L50" s="219">
        <f>+DATA!K52</f>
        <v>209</v>
      </c>
      <c r="M50" s="226">
        <f>+'6.รายรับ'!G51/I50</f>
        <v>1134.6936528120746</v>
      </c>
      <c r="N50" s="226">
        <f>+('6.รายรับ'!H51+'6.รายรับ'!I51+'6.รายรับ'!J51)/I50</f>
        <v>182.34230181625162</v>
      </c>
      <c r="O50" s="226">
        <f>+'6.รายรับ'!K51/'8.คำนวณ'!J50</f>
        <v>633.87894915254253</v>
      </c>
      <c r="P50" s="226">
        <f>+'6.รายรับ'!L51/'8.คำนวณ'!K50</f>
        <v>2229.3126393581083</v>
      </c>
      <c r="Q50" s="226">
        <f>+'6.รายรับ'!M51/'8.คำนวณ'!H50</f>
        <v>11.476544612577252</v>
      </c>
      <c r="R50" s="227">
        <f>+'6.รายรับ'!Q51/'8.คำนวณ'!H50</f>
        <v>24.124596739485959</v>
      </c>
      <c r="S50" s="227">
        <f>+'6.รายรับ'!V51/'8.คำนวณ'!I50</f>
        <v>738.39738178209598</v>
      </c>
      <c r="T50" s="241">
        <f>+'2.Hosp. Group'!L51</f>
        <v>21</v>
      </c>
      <c r="U50" s="63">
        <f>+DATA!L52</f>
        <v>96350</v>
      </c>
      <c r="V50" s="63">
        <f>+DATA!M52</f>
        <v>1915.07</v>
      </c>
      <c r="W50" s="63">
        <f t="shared" si="1"/>
        <v>6503.1652380952382</v>
      </c>
      <c r="X50" s="228">
        <f>+('7.รายจ่าย'!G49+'7.รายจ่าย'!K49)/'8.คำนวณ'!W50</f>
        <v>10469.539203949549</v>
      </c>
      <c r="Y50" s="228">
        <f>+'7.รายจ่าย'!L49/'8.คำนวณ'!W50</f>
        <v>109.00715175547849</v>
      </c>
      <c r="Z50" s="228">
        <f>+'7.รายจ่าย'!M49/'8.คำนวณ'!W50</f>
        <v>1506.5721431475822</v>
      </c>
      <c r="AA50" s="228">
        <f>+'7.รายจ่าย'!O49/'8.คำนวณ'!W50</f>
        <v>363.91744071586533</v>
      </c>
      <c r="AB50" s="228">
        <f>+'7.รายจ่าย'!P49/'8.คำนวณ'!W50</f>
        <v>1220.4294000569832</v>
      </c>
      <c r="AC50" s="228">
        <f>+'7.รายจ่าย'!R49/'8.คำนวณ'!W50</f>
        <v>835.60060848025137</v>
      </c>
      <c r="AD50" s="228">
        <f>+'7.รายจ่าย'!S49/'8.คำนวณ'!W50</f>
        <v>622.25729038760403</v>
      </c>
      <c r="AE50" s="228">
        <f>+'7.รายจ่าย'!T49/'8.คำนวณ'!W50</f>
        <v>151.24173598394978</v>
      </c>
      <c r="AF50" s="228">
        <f>+'7.รายจ่าย'!U49/'8.คำนวณ'!W50</f>
        <v>385.52385772290961</v>
      </c>
      <c r="AG50" s="228">
        <f>+'7.รายจ่าย'!V49/'8.คำนวณ'!W50</f>
        <v>36.615148359622971</v>
      </c>
      <c r="AH50" s="228">
        <f>+'7.รายจ่าย'!Y49/'8.คำนวณ'!W50</f>
        <v>461.07764607227529</v>
      </c>
    </row>
    <row r="51" spans="1:97" s="63" customFormat="1">
      <c r="A51" s="65" t="s">
        <v>187</v>
      </c>
      <c r="B51" s="249">
        <v>64</v>
      </c>
      <c r="C51" s="208">
        <v>49</v>
      </c>
      <c r="D51" s="208">
        <v>6</v>
      </c>
      <c r="E51" s="191" t="s">
        <v>88</v>
      </c>
      <c r="F51" s="191" t="s">
        <v>179</v>
      </c>
      <c r="G51" s="242" t="s">
        <v>305</v>
      </c>
      <c r="H51" s="218">
        <f>+DATA!G53</f>
        <v>64984</v>
      </c>
      <c r="I51" s="219">
        <f>+DATA!H53</f>
        <v>46327</v>
      </c>
      <c r="J51" s="219">
        <f>+DATA!I53</f>
        <v>1642</v>
      </c>
      <c r="K51" s="219">
        <f>+DATA!J53</f>
        <v>3932</v>
      </c>
      <c r="L51" s="219">
        <f>+DATA!K53</f>
        <v>313</v>
      </c>
      <c r="M51" s="226">
        <f>+'6.รายรับ'!G52/I51</f>
        <v>1154.3170434088111</v>
      </c>
      <c r="N51" s="226">
        <f>+('6.รายรับ'!H52+'6.รายรับ'!I52+'6.รายรับ'!J52)/I51</f>
        <v>258.751758585706</v>
      </c>
      <c r="O51" s="226">
        <f>+'6.รายรับ'!K52/'8.คำนวณ'!J51</f>
        <v>1107.4843483556638</v>
      </c>
      <c r="P51" s="226">
        <f>+'6.รายรับ'!L52/'8.คำนวณ'!K51</f>
        <v>1675.5687131230927</v>
      </c>
      <c r="Q51" s="226">
        <f>+'6.รายรับ'!M52/'8.คำนวณ'!H51</f>
        <v>3.1205642927489845</v>
      </c>
      <c r="R51" s="227">
        <f>+'6.รายรับ'!Q52/'8.คำนวณ'!H51</f>
        <v>27.425190046780745</v>
      </c>
      <c r="S51" s="227">
        <f>+'6.รายรับ'!V52/'8.คำนวณ'!I51</f>
        <v>764.15490340406245</v>
      </c>
      <c r="T51" s="241">
        <f>+'2.Hosp. Group'!L52</f>
        <v>21</v>
      </c>
      <c r="U51" s="63">
        <f>+DATA!L53</f>
        <v>84240</v>
      </c>
      <c r="V51" s="63">
        <f>+DATA!M53</f>
        <v>2360.25</v>
      </c>
      <c r="W51" s="63">
        <f t="shared" si="1"/>
        <v>6371.6785714285716</v>
      </c>
      <c r="X51" s="228">
        <f>+('7.รายจ่าย'!G50+'7.รายจ่าย'!K50)/'8.คำนวณ'!W51</f>
        <v>10550.119565263692</v>
      </c>
      <c r="Y51" s="228">
        <f>+'7.รายจ่าย'!L50/'8.คำนวณ'!W51</f>
        <v>111.48809564647128</v>
      </c>
      <c r="Z51" s="228">
        <f>+'7.รายจ่าย'!M50/'8.คำนวณ'!W51</f>
        <v>1906.9577512093135</v>
      </c>
      <c r="AA51" s="228">
        <f>+'7.รายจ่าย'!O50/'8.คำนวณ'!W51</f>
        <v>795.78844776269989</v>
      </c>
      <c r="AB51" s="228">
        <f>+'7.รายจ่าย'!P50/'8.คำนวณ'!W51</f>
        <v>762.6690605189259</v>
      </c>
      <c r="AC51" s="228">
        <f>+'7.รายจ่าย'!R50/'8.คำนวณ'!W51</f>
        <v>648.187322022118</v>
      </c>
      <c r="AD51" s="228">
        <f>+'7.รายจ่าย'!S50/'8.คำนวณ'!W51</f>
        <v>850.12432426978751</v>
      </c>
      <c r="AE51" s="228">
        <f>+'7.รายจ่าย'!T50/'8.คำนวณ'!W51</f>
        <v>400.78423156042078</v>
      </c>
      <c r="AF51" s="228">
        <f>+'7.รายจ่าย'!U50/'8.คำนวณ'!W51</f>
        <v>475.63783954665456</v>
      </c>
      <c r="AG51" s="228">
        <f>+'7.รายจ่าย'!V50/'8.คำนวณ'!W51</f>
        <v>72.867260141137962</v>
      </c>
      <c r="AH51" s="228">
        <f>+'7.รายจ่าย'!Y50/'8.คำนวณ'!W51</f>
        <v>191.48175419125931</v>
      </c>
    </row>
    <row r="52" spans="1:97" s="63" customFormat="1" ht="25.2" customHeight="1">
      <c r="A52" s="229" t="s">
        <v>181</v>
      </c>
      <c r="B52" s="249">
        <v>66</v>
      </c>
      <c r="C52" s="208">
        <v>50</v>
      </c>
      <c r="D52" s="208">
        <v>6</v>
      </c>
      <c r="E52" s="191" t="s">
        <v>88</v>
      </c>
      <c r="F52" s="191" t="s">
        <v>181</v>
      </c>
      <c r="G52" s="242" t="s">
        <v>307</v>
      </c>
      <c r="H52" s="218">
        <f>+DATA!G54</f>
        <v>67902</v>
      </c>
      <c r="I52" s="219">
        <f>+DATA!H54</f>
        <v>52638</v>
      </c>
      <c r="J52" s="219">
        <f>+DATA!I54</f>
        <v>1302</v>
      </c>
      <c r="K52" s="219">
        <f>+DATA!J54</f>
        <v>3159</v>
      </c>
      <c r="L52" s="219">
        <f>+DATA!K54</f>
        <v>265</v>
      </c>
      <c r="M52" s="226">
        <f>+'6.รายรับ'!G53/I52</f>
        <v>1060.4317762832934</v>
      </c>
      <c r="N52" s="226">
        <f>+('6.รายรับ'!H53+'6.รายรับ'!I53+'6.รายรับ'!J53)/I52</f>
        <v>243.45271875831148</v>
      </c>
      <c r="O52" s="226">
        <f>+'6.รายรับ'!K53/'8.คำนวณ'!J52</f>
        <v>642.13898617511495</v>
      </c>
      <c r="P52" s="226">
        <f>+'6.รายรับ'!L53/'8.คำนวณ'!K52</f>
        <v>1782.7784013928454</v>
      </c>
      <c r="Q52" s="226">
        <f>+'6.รายรับ'!M53/'8.คำนวณ'!H52</f>
        <v>4.9224176018379433</v>
      </c>
      <c r="R52" s="227">
        <f>+'6.รายรับ'!Q53/'8.คำนวณ'!H52</f>
        <v>23.039193985449621</v>
      </c>
      <c r="S52" s="227">
        <f>+'6.รายรับ'!V53/'8.คำนวณ'!I52</f>
        <v>647.08563262282007</v>
      </c>
      <c r="T52" s="241">
        <f>+'2.Hosp. Group'!L53</f>
        <v>21</v>
      </c>
      <c r="U52" s="63">
        <f>+DATA!L54</f>
        <v>78490</v>
      </c>
      <c r="V52" s="63">
        <f>+DATA!M54</f>
        <v>1720.386</v>
      </c>
      <c r="W52" s="63">
        <f t="shared" si="1"/>
        <v>5458.0050476190481</v>
      </c>
      <c r="X52" s="228">
        <f>+('7.รายจ่าย'!G51+'7.รายจ่าย'!K51)/'8.คำนวณ'!W52</f>
        <v>12785.186272489967</v>
      </c>
      <c r="Y52" s="228">
        <f>+'7.รายจ่าย'!L51/'8.คำนวณ'!W52</f>
        <v>27.074910834768112</v>
      </c>
      <c r="Z52" s="228">
        <f>+'7.รายจ่าย'!M51/'8.คำนวณ'!W52</f>
        <v>2276.711969224129</v>
      </c>
      <c r="AA52" s="228">
        <f>+'7.รายจ่าย'!O51/'8.คำนวณ'!W52</f>
        <v>846.22669449798798</v>
      </c>
      <c r="AB52" s="228">
        <f>+'7.รายจ่าย'!P51/'8.คำนวณ'!W52</f>
        <v>995.52970592621716</v>
      </c>
      <c r="AC52" s="228">
        <f>+'7.รายจ่าย'!R51/'8.คำนวณ'!W52</f>
        <v>1307.848310458035</v>
      </c>
      <c r="AD52" s="228">
        <f>+'7.รายจ่าย'!S51/'8.คำนวณ'!W52</f>
        <v>668.28741237444626</v>
      </c>
      <c r="AE52" s="228">
        <f>+'7.รายจ่าย'!T51/'8.คำนวณ'!W52</f>
        <v>523.72908692104886</v>
      </c>
      <c r="AF52" s="228">
        <f>+'7.รายจ่าย'!U51/'8.คำนวณ'!W52</f>
        <v>472.24483992084112</v>
      </c>
      <c r="AG52" s="228">
        <f>+'7.รายจ่าย'!V51/'8.คำนวณ'!W52</f>
        <v>168.42763646783692</v>
      </c>
      <c r="AH52" s="228">
        <f>+'7.รายจ่าย'!Y51/'8.คำนวณ'!W52</f>
        <v>107.11211420645878</v>
      </c>
      <c r="AI52" s="230"/>
      <c r="AJ52" s="230"/>
      <c r="AK52" s="230"/>
      <c r="AL52" s="230"/>
      <c r="AM52" s="230"/>
      <c r="AN52" s="230"/>
      <c r="AO52" s="230"/>
      <c r="AP52" s="230"/>
      <c r="AQ52" s="230"/>
      <c r="AR52" s="230"/>
      <c r="AS52" s="230"/>
      <c r="AT52" s="230"/>
      <c r="AU52" s="230"/>
      <c r="AV52" s="230"/>
      <c r="AW52" s="230"/>
      <c r="AX52" s="230"/>
      <c r="AY52" s="230"/>
      <c r="AZ52" s="230"/>
      <c r="BA52" s="230"/>
      <c r="BB52" s="230"/>
      <c r="BC52" s="230"/>
      <c r="BD52" s="230"/>
      <c r="BE52" s="230"/>
      <c r="BF52" s="230"/>
      <c r="BG52" s="230"/>
      <c r="BH52" s="230"/>
      <c r="BI52" s="230"/>
      <c r="BJ52" s="230"/>
      <c r="BK52" s="230"/>
      <c r="BL52" s="230"/>
      <c r="BM52" s="230"/>
      <c r="BN52" s="230"/>
      <c r="BO52" s="230"/>
      <c r="BP52" s="230"/>
      <c r="BQ52" s="230"/>
      <c r="BR52" s="230"/>
      <c r="BS52" s="230"/>
      <c r="BT52" s="230"/>
      <c r="BU52" s="230"/>
      <c r="BV52" s="230"/>
      <c r="BW52" s="230"/>
      <c r="BX52" s="230"/>
      <c r="BY52" s="230"/>
      <c r="BZ52" s="230"/>
      <c r="CA52" s="230"/>
      <c r="CB52" s="230"/>
      <c r="CC52" s="230"/>
      <c r="CD52" s="230"/>
      <c r="CE52" s="230"/>
      <c r="CF52" s="230"/>
      <c r="CG52" s="230"/>
      <c r="CH52" s="230"/>
      <c r="CI52" s="230"/>
      <c r="CJ52" s="230"/>
      <c r="CK52" s="230"/>
      <c r="CL52" s="230"/>
      <c r="CM52" s="230"/>
      <c r="CN52" s="230"/>
      <c r="CO52" s="230"/>
      <c r="CP52" s="230"/>
      <c r="CQ52" s="230"/>
      <c r="CR52" s="230"/>
      <c r="CS52" s="230"/>
    </row>
    <row r="53" spans="1:97" s="63" customFormat="1" ht="24.6" customHeight="1">
      <c r="A53" s="65" t="s">
        <v>204</v>
      </c>
      <c r="B53" s="249">
        <v>73</v>
      </c>
      <c r="C53" s="208">
        <v>51</v>
      </c>
      <c r="D53" s="208">
        <v>6</v>
      </c>
      <c r="E53" s="191" t="s">
        <v>45</v>
      </c>
      <c r="F53" s="191" t="s">
        <v>187</v>
      </c>
      <c r="G53" s="242" t="s">
        <v>314</v>
      </c>
      <c r="H53" s="218">
        <f>+DATA!G55</f>
        <v>49523</v>
      </c>
      <c r="I53" s="219">
        <f>+DATA!H55</f>
        <v>36047</v>
      </c>
      <c r="J53" s="219">
        <f>+DATA!I55</f>
        <v>1401</v>
      </c>
      <c r="K53" s="219">
        <f>+DATA!J55</f>
        <v>3125</v>
      </c>
      <c r="L53" s="219">
        <f>+DATA!K55</f>
        <v>245</v>
      </c>
      <c r="M53" s="226">
        <f>+'6.รายรับ'!G54/I53</f>
        <v>1091.2409620772878</v>
      </c>
      <c r="N53" s="226">
        <f>+('6.รายรับ'!H54+'6.รายรับ'!I54+'6.รายรับ'!J54)/I53</f>
        <v>158.65474852276196</v>
      </c>
      <c r="O53" s="226">
        <f>+'6.รายรับ'!K54/'8.คำนวณ'!J53</f>
        <v>810.58386866523915</v>
      </c>
      <c r="P53" s="226">
        <f>+'6.รายรับ'!L54/'8.คำนวณ'!K53</f>
        <v>1940.8149152000001</v>
      </c>
      <c r="Q53" s="226">
        <f>+'6.รายรับ'!M54/'8.คำนวณ'!H53</f>
        <v>8.0520263311996452</v>
      </c>
      <c r="R53" s="227">
        <f>+'6.รายรับ'!Q54/'8.คำนวณ'!H53</f>
        <v>35.043009308806006</v>
      </c>
      <c r="S53" s="227">
        <f>+'6.รายรับ'!V54/'8.คำนวณ'!I53</f>
        <v>920.52567869725635</v>
      </c>
      <c r="T53" s="241">
        <f>+'2.Hosp. Group'!L54</f>
        <v>21</v>
      </c>
      <c r="U53" s="63">
        <f>+DATA!L55</f>
        <v>83099</v>
      </c>
      <c r="V53" s="63">
        <f>+DATA!M55</f>
        <v>2340.83</v>
      </c>
      <c r="W53" s="63">
        <f t="shared" si="1"/>
        <v>6297.9252380952385</v>
      </c>
      <c r="X53" s="228">
        <f>+('7.รายจ่าย'!G52+'7.รายจ่าย'!K52)/'8.คำนวณ'!W53</f>
        <v>9679.2489709574038</v>
      </c>
      <c r="Y53" s="228">
        <f>+'7.รายจ่าย'!L52/'8.คำนวณ'!W53</f>
        <v>25.768136944268036</v>
      </c>
      <c r="Z53" s="228">
        <f>+'7.รายจ่าย'!M52/'8.คำนวณ'!W53</f>
        <v>1329.7443655480492</v>
      </c>
      <c r="AA53" s="228">
        <f>+'7.รายจ่าย'!O52/'8.คำนวณ'!W53</f>
        <v>527.66670996638868</v>
      </c>
      <c r="AB53" s="228">
        <f>+'7.รายจ่าย'!P52/'8.คำนวณ'!W53</f>
        <v>638.16188316893169</v>
      </c>
      <c r="AC53" s="228">
        <f>+'7.รายจ่าย'!R52/'8.คำนวณ'!W53</f>
        <v>526.44314669615687</v>
      </c>
      <c r="AD53" s="228">
        <f>+'7.รายจ่าย'!S52/'8.คำนวณ'!W53</f>
        <v>718.55044144167505</v>
      </c>
      <c r="AE53" s="228">
        <f>+'7.รายจ่าย'!T52/'8.คำนวณ'!W53</f>
        <v>122.07353547952262</v>
      </c>
      <c r="AF53" s="228">
        <f>+'7.รายจ่าย'!U52/'8.คำนวณ'!W53</f>
        <v>359.44717258737444</v>
      </c>
      <c r="AG53" s="228">
        <f>+'7.รายจ่าย'!V52/'8.คำนวณ'!W53</f>
        <v>37.692981581311393</v>
      </c>
      <c r="AH53" s="228">
        <f>+'7.รายจ่าย'!Y52/'8.คำนวณ'!W53</f>
        <v>295.02581084337447</v>
      </c>
    </row>
    <row r="54" spans="1:97" s="63" customFormat="1">
      <c r="A54" s="65" t="s">
        <v>171</v>
      </c>
      <c r="B54" s="249">
        <v>24</v>
      </c>
      <c r="C54" s="208">
        <v>52</v>
      </c>
      <c r="D54" s="208">
        <v>6</v>
      </c>
      <c r="E54" s="191" t="s">
        <v>53</v>
      </c>
      <c r="F54" s="191" t="s">
        <v>204</v>
      </c>
      <c r="G54" s="242" t="s">
        <v>333</v>
      </c>
      <c r="H54" s="218">
        <f>+DATA!G56</f>
        <v>42281</v>
      </c>
      <c r="I54" s="219">
        <f>+DATA!H56</f>
        <v>34991</v>
      </c>
      <c r="J54" s="219">
        <f>+DATA!I56</f>
        <v>1000</v>
      </c>
      <c r="K54" s="219">
        <f>+DATA!J56</f>
        <v>2287</v>
      </c>
      <c r="L54" s="219">
        <f>+DATA!K56</f>
        <v>689</v>
      </c>
      <c r="M54" s="226">
        <f>+'6.รายรับ'!G55/I54</f>
        <v>1486.4098713955018</v>
      </c>
      <c r="N54" s="226">
        <f>+('6.รายรับ'!H55+'6.รายรับ'!I55+'6.รายรับ'!J55)/I54</f>
        <v>307.44576976936924</v>
      </c>
      <c r="O54" s="226">
        <f>+'6.รายรับ'!K55/'8.คำนวณ'!J54</f>
        <v>949.43965000000003</v>
      </c>
      <c r="P54" s="226">
        <f>+'6.รายรับ'!L55/'8.คำนวณ'!K54</f>
        <v>1964.5925229558372</v>
      </c>
      <c r="Q54" s="226">
        <f>+'6.รายรับ'!M55/'8.คำนวณ'!H54</f>
        <v>6.0404436981149923</v>
      </c>
      <c r="R54" s="227">
        <f>+'6.รายรับ'!Q55/'8.คำนวณ'!H54</f>
        <v>112.51427355076748</v>
      </c>
      <c r="S54" s="227">
        <f>+'6.รายรับ'!V55/'8.คำนวณ'!I54</f>
        <v>757.46646680575009</v>
      </c>
      <c r="T54" s="241">
        <f>+'2.Hosp. Group'!L55</f>
        <v>21</v>
      </c>
      <c r="U54" s="63">
        <f>+DATA!L56</f>
        <v>76894</v>
      </c>
      <c r="V54" s="63">
        <f>+DATA!M56</f>
        <v>3120.64</v>
      </c>
      <c r="W54" s="63">
        <f t="shared" si="1"/>
        <v>6782.2590476190471</v>
      </c>
      <c r="X54" s="228">
        <f>+('7.รายจ่าย'!G53+'7.รายจ่าย'!K53)/'8.คำนวณ'!W54</f>
        <v>8910.8831122008523</v>
      </c>
      <c r="Y54" s="228">
        <f>+'7.รายจ่าย'!L53/'8.คำนวณ'!W54</f>
        <v>126.66859433828201</v>
      </c>
      <c r="Z54" s="228">
        <f>+'7.รายจ่าย'!M53/'8.คำนวณ'!W54</f>
        <v>1217.3285850675966</v>
      </c>
      <c r="AA54" s="228">
        <f>+'7.รายจ่าย'!O53/'8.คำนวณ'!W54</f>
        <v>664.15790496550392</v>
      </c>
      <c r="AB54" s="228">
        <f>+'7.รายจ่าย'!P53/'8.คำนวณ'!W54</f>
        <v>651.40320783691686</v>
      </c>
      <c r="AC54" s="228">
        <f>+'7.รายจ่าย'!R53/'8.คำนวณ'!W54</f>
        <v>753.76475214326695</v>
      </c>
      <c r="AD54" s="228">
        <f>+'7.รายจ่าย'!S53/'8.คำนวณ'!W54</f>
        <v>940.0655276118141</v>
      </c>
      <c r="AE54" s="228">
        <f>+'7.รายจ่าย'!T53/'8.คำนวณ'!W54</f>
        <v>209.06492807846578</v>
      </c>
      <c r="AF54" s="228">
        <f>+'7.รายจ่าย'!U53/'8.คำนวณ'!W54</f>
        <v>409.68042808324026</v>
      </c>
      <c r="AG54" s="228">
        <f>+'7.รายจ่าย'!V53/'8.คำนวณ'!W54</f>
        <v>22.706213212847192</v>
      </c>
      <c r="AH54" s="228">
        <f>+'7.รายจ่าย'!Y53/'8.คำนวณ'!W54</f>
        <v>242.74857660855241</v>
      </c>
    </row>
    <row r="55" spans="1:97" s="63" customFormat="1">
      <c r="A55" s="65" t="s">
        <v>179</v>
      </c>
      <c r="B55" s="249">
        <v>14</v>
      </c>
      <c r="C55" s="208">
        <v>53</v>
      </c>
      <c r="D55" s="208">
        <v>6</v>
      </c>
      <c r="E55" s="191" t="s">
        <v>55</v>
      </c>
      <c r="F55" s="191" t="s">
        <v>171</v>
      </c>
      <c r="G55" s="242" t="s">
        <v>296</v>
      </c>
      <c r="H55" s="218">
        <f>+DATA!G57</f>
        <v>44166</v>
      </c>
      <c r="I55" s="219">
        <f>+DATA!H57</f>
        <v>41251</v>
      </c>
      <c r="J55" s="219">
        <f>+DATA!I57</f>
        <v>1054</v>
      </c>
      <c r="K55" s="219">
        <f>+DATA!J57</f>
        <v>2977</v>
      </c>
      <c r="L55" s="219">
        <f>+DATA!K57</f>
        <v>252</v>
      </c>
      <c r="M55" s="226">
        <f>+'6.รายรับ'!G56/I55</f>
        <v>1063.9607556180458</v>
      </c>
      <c r="N55" s="226">
        <f>+('6.รายรับ'!H56+'6.รายรับ'!I56+'6.รายรับ'!J56)/I55</f>
        <v>199.11211679716854</v>
      </c>
      <c r="O55" s="226">
        <f>+'6.รายรับ'!K56/'8.คำนวณ'!J55</f>
        <v>967.44216318785607</v>
      </c>
      <c r="P55" s="226">
        <f>+'6.รายรับ'!L56/'8.คำนวณ'!K55</f>
        <v>2643.2004635539133</v>
      </c>
      <c r="Q55" s="226">
        <f>+'6.รายรับ'!M56/'8.คำนวณ'!H55</f>
        <v>15.229339763619073</v>
      </c>
      <c r="R55" s="227">
        <f>+'6.รายรับ'!Q56/'8.คำนวณ'!H55</f>
        <v>60.48619028211747</v>
      </c>
      <c r="S55" s="227">
        <f>+'6.รายรับ'!V56/'8.คำนวณ'!I55</f>
        <v>711.44667814113598</v>
      </c>
      <c r="T55" s="241">
        <f>+'2.Hosp. Group'!L56</f>
        <v>21</v>
      </c>
      <c r="U55" s="63">
        <f>+DATA!L57</f>
        <v>79852</v>
      </c>
      <c r="V55" s="63">
        <f>+DATA!M57</f>
        <v>2415.58</v>
      </c>
      <c r="W55" s="63">
        <f t="shared" si="1"/>
        <v>6218.0561904761907</v>
      </c>
      <c r="X55" s="228">
        <f>+('7.รายจ่าย'!G54+'7.รายจ่าย'!K54)/'8.คำนวณ'!W55</f>
        <v>9458.4267636693694</v>
      </c>
      <c r="Y55" s="228">
        <f>+'7.รายจ่าย'!L54/'8.คำนวณ'!W55</f>
        <v>46.508700008684386</v>
      </c>
      <c r="Z55" s="228">
        <f>+'7.รายจ่าย'!M54/'8.คำนวณ'!W55</f>
        <v>1717.7923635299285</v>
      </c>
      <c r="AA55" s="228">
        <f>+'7.รายจ่าย'!O54/'8.คำนวณ'!W55</f>
        <v>880.88054404997786</v>
      </c>
      <c r="AB55" s="228">
        <f>+'7.รายจ่าย'!P54/'8.คำนวณ'!W55</f>
        <v>524.5909252148773</v>
      </c>
      <c r="AC55" s="228">
        <f>+'7.รายจ่าย'!R54/'8.คำนวณ'!W55</f>
        <v>688.99899723677242</v>
      </c>
      <c r="AD55" s="228">
        <f>+'7.รายจ่าย'!S54/'8.คำนวณ'!W55</f>
        <v>603.83788035734335</v>
      </c>
      <c r="AE55" s="228">
        <f>+'7.รายจ่าย'!T54/'8.คำนวณ'!W55</f>
        <v>423.42975350281722</v>
      </c>
      <c r="AF55" s="228">
        <f>+'7.รายจ่าย'!U54/'8.คำนวณ'!W55</f>
        <v>312.20829959263028</v>
      </c>
      <c r="AG55" s="228">
        <f>+'7.รายจ่าย'!V54/'8.คำนวณ'!W55</f>
        <v>36.893058372705354</v>
      </c>
      <c r="AH55" s="228">
        <f>+'7.รายจ่าย'!Y54/'8.คำนวณ'!W55</f>
        <v>659.21462341852657</v>
      </c>
    </row>
    <row r="56" spans="1:97" s="63" customFormat="1">
      <c r="A56" s="65" t="s">
        <v>242</v>
      </c>
      <c r="B56" s="249">
        <v>7</v>
      </c>
      <c r="C56" s="208">
        <v>54</v>
      </c>
      <c r="D56" s="208">
        <v>6</v>
      </c>
      <c r="E56" s="191" t="s">
        <v>51</v>
      </c>
      <c r="F56" s="191" t="s">
        <v>242</v>
      </c>
      <c r="G56" s="242" t="s">
        <v>377</v>
      </c>
      <c r="H56" s="218">
        <f>+DATA!G58</f>
        <v>76638</v>
      </c>
      <c r="I56" s="219">
        <f>+DATA!H58</f>
        <v>53811</v>
      </c>
      <c r="J56" s="219">
        <f>+DATA!I58</f>
        <v>2265</v>
      </c>
      <c r="K56" s="219">
        <f>+DATA!J58</f>
        <v>5801</v>
      </c>
      <c r="L56" s="219">
        <f>+DATA!K58</f>
        <v>506</v>
      </c>
      <c r="M56" s="226">
        <f>+'6.รายรับ'!G57/I56</f>
        <v>899.46419951311043</v>
      </c>
      <c r="N56" s="226">
        <f>+('6.รายรับ'!H57+'6.รายรับ'!I57+'6.รายรับ'!J57)/I56</f>
        <v>121.48062496515583</v>
      </c>
      <c r="O56" s="226">
        <f>+'6.รายรับ'!K57/'8.คำนวณ'!J56</f>
        <v>344.02906401765995</v>
      </c>
      <c r="P56" s="226">
        <f>+'6.รายรับ'!L57/'8.คำนวณ'!K56</f>
        <v>1086.5877779693158</v>
      </c>
      <c r="Q56" s="226">
        <f>+'6.รายรับ'!M57/'8.คำนวณ'!H56</f>
        <v>8.8637066468331636</v>
      </c>
      <c r="R56" s="227">
        <f>+'6.รายรับ'!Q57/'8.คำนวณ'!H56</f>
        <v>26.694962029280514</v>
      </c>
      <c r="S56" s="227">
        <f>+'6.รายรับ'!V57/'8.คำนวณ'!I56</f>
        <v>895.63173440374646</v>
      </c>
      <c r="T56" s="241">
        <f>+'2.Hosp. Group'!L57</f>
        <v>21</v>
      </c>
      <c r="U56" s="63">
        <f>+DATA!L58</f>
        <v>99884</v>
      </c>
      <c r="V56" s="63">
        <f>+DATA!M58</f>
        <v>2357.23</v>
      </c>
      <c r="W56" s="63">
        <f t="shared" si="1"/>
        <v>7113.6109523809519</v>
      </c>
      <c r="X56" s="228">
        <f>+('7.รายจ่าย'!G55+'7.รายจ่าย'!K55)/'8.คำนวณ'!W56</f>
        <v>11590.903961707749</v>
      </c>
      <c r="Y56" s="228">
        <f>+'7.รายจ่าย'!L55/'8.คำนวณ'!W56</f>
        <v>70.615912700689222</v>
      </c>
      <c r="Z56" s="228">
        <f>+'7.รายจ่าย'!M55/'8.คำนวณ'!W56</f>
        <v>1678.0108948753707</v>
      </c>
      <c r="AA56" s="228">
        <f>+'7.รายจ่าย'!O55/'8.คำนวณ'!W56</f>
        <v>572.99190063742992</v>
      </c>
      <c r="AB56" s="228">
        <f>+'7.รายจ่าย'!P55/'8.คำนวณ'!W56</f>
        <v>772.05381862523382</v>
      </c>
      <c r="AC56" s="228">
        <f>+'7.รายจ่าย'!R55/'8.คำนวณ'!W56</f>
        <v>711.83374152689055</v>
      </c>
      <c r="AD56" s="228">
        <f>+'7.รายจ่าย'!S55/'8.คำนวณ'!W56</f>
        <v>632.9417535116952</v>
      </c>
      <c r="AE56" s="228">
        <f>+'7.รายจ่าย'!T55/'8.คำนวณ'!W56</f>
        <v>298.74791638537607</v>
      </c>
      <c r="AF56" s="228">
        <f>+'7.รายจ่าย'!U55/'8.คำนวณ'!W56</f>
        <v>274.70920648899568</v>
      </c>
      <c r="AG56" s="228">
        <f>+'7.รายจ่าย'!V55/'8.คำนวณ'!W56</f>
        <v>71.006629879152541</v>
      </c>
      <c r="AH56" s="228">
        <f>+'7.รายจ่าย'!Y55/'8.คำนวณ'!W56</f>
        <v>1808.9365704899858</v>
      </c>
    </row>
    <row r="57" spans="1:97" s="63" customFormat="1">
      <c r="A57" s="65" t="s">
        <v>210</v>
      </c>
      <c r="B57" s="249">
        <v>69</v>
      </c>
      <c r="C57" s="208">
        <v>55</v>
      </c>
      <c r="D57" s="208">
        <v>7</v>
      </c>
      <c r="E57" s="191" t="s">
        <v>45</v>
      </c>
      <c r="F57" s="191" t="s">
        <v>184</v>
      </c>
      <c r="G57" s="242" t="s">
        <v>310</v>
      </c>
      <c r="H57" s="218">
        <f>+DATA!G59</f>
        <v>65343</v>
      </c>
      <c r="I57" s="219">
        <f>+DATA!H59</f>
        <v>50641</v>
      </c>
      <c r="J57" s="219">
        <f>+DATA!I59</f>
        <v>3169</v>
      </c>
      <c r="K57" s="219">
        <f>+DATA!J59</f>
        <v>3231</v>
      </c>
      <c r="L57" s="219">
        <f>+DATA!K59</f>
        <v>329</v>
      </c>
      <c r="M57" s="226">
        <f>+'6.รายรับ'!G58/I57</f>
        <v>1045.4092387591081</v>
      </c>
      <c r="N57" s="226">
        <f>+('6.รายรับ'!H58+'6.รายรับ'!I58+'6.รายรับ'!J58)/I57</f>
        <v>357.18395529314193</v>
      </c>
      <c r="O57" s="226">
        <f>+'6.รายรับ'!K58/'8.คำนวณ'!J57</f>
        <v>869.15088355948251</v>
      </c>
      <c r="P57" s="226">
        <f>+'6.รายรับ'!L58/'8.คำนวณ'!K57</f>
        <v>2418.4076849272674</v>
      </c>
      <c r="Q57" s="226">
        <f>+'6.รายรับ'!M58/'8.คำนวณ'!H57</f>
        <v>15.351491360972101</v>
      </c>
      <c r="R57" s="227">
        <f>+'6.รายรับ'!Q58/'8.คำนวณ'!H57</f>
        <v>31.849290360099779</v>
      </c>
      <c r="S57" s="227">
        <f>+'6.รายรับ'!V58/'8.คำนวณ'!I57</f>
        <v>736.72365691830737</v>
      </c>
      <c r="T57" s="241">
        <f>+'2.Hosp. Group'!L58</f>
        <v>21</v>
      </c>
      <c r="U57" s="63">
        <f>+DATA!L59</f>
        <v>114171</v>
      </c>
      <c r="V57" s="63">
        <f>+DATA!M59</f>
        <v>3195.04</v>
      </c>
      <c r="W57" s="63">
        <f t="shared" si="1"/>
        <v>8631.7542857142853</v>
      </c>
      <c r="X57" s="228">
        <f>+('7.รายจ่าย'!G56+'7.รายจ่าย'!K56)/'8.คำนวณ'!W57</f>
        <v>8501.3260596918899</v>
      </c>
      <c r="Y57" s="228">
        <f>+'7.รายจ่าย'!L56/'8.คำนวณ'!W57</f>
        <v>31.80037231299448</v>
      </c>
      <c r="Z57" s="228">
        <f>+'7.รายจ่าย'!M56/'8.คำนวณ'!W57</f>
        <v>1331.5431428605475</v>
      </c>
      <c r="AA57" s="228">
        <f>+'7.รายจ่าย'!O56/'8.คำนวณ'!W57</f>
        <v>427.64591968393114</v>
      </c>
      <c r="AB57" s="228">
        <f>+'7.รายจ่าย'!P56/'8.คำนวณ'!W57</f>
        <v>514.76036654028951</v>
      </c>
      <c r="AC57" s="228">
        <f>+'7.รายจ่าย'!R56/'8.คำนวณ'!W57</f>
        <v>583.87630523045482</v>
      </c>
      <c r="AD57" s="228">
        <f>+'7.รายจ่าย'!S56/'8.คำนวณ'!W57</f>
        <v>1167.6010016503847</v>
      </c>
      <c r="AE57" s="228">
        <f>+'7.รายจ่าย'!T56/'8.คำนวณ'!W57</f>
        <v>200.50249841614718</v>
      </c>
      <c r="AF57" s="228">
        <f>+'7.รายจ่าย'!U56/'8.คำนวณ'!W57</f>
        <v>315.37060137419508</v>
      </c>
      <c r="AG57" s="228">
        <f>+'7.รายจ่าย'!V56/'8.คำนวณ'!W57</f>
        <v>1.9531371540431774</v>
      </c>
      <c r="AH57" s="228">
        <f>+'7.รายจ่าย'!Y56/'8.คำนวณ'!W57</f>
        <v>190.17938482294943</v>
      </c>
    </row>
    <row r="58" spans="1:97" s="63" customFormat="1">
      <c r="A58" s="65" t="s">
        <v>192</v>
      </c>
      <c r="B58" s="249">
        <v>70</v>
      </c>
      <c r="C58" s="208">
        <v>56</v>
      </c>
      <c r="D58" s="208">
        <v>7</v>
      </c>
      <c r="E58" s="191" t="s">
        <v>45</v>
      </c>
      <c r="F58" s="191" t="s">
        <v>185</v>
      </c>
      <c r="G58" s="242" t="s">
        <v>311</v>
      </c>
      <c r="H58" s="218">
        <f>+DATA!G60</f>
        <v>62332</v>
      </c>
      <c r="I58" s="219">
        <f>+DATA!H60</f>
        <v>48600</v>
      </c>
      <c r="J58" s="219">
        <f>+DATA!I60</f>
        <v>2213</v>
      </c>
      <c r="K58" s="219">
        <f>+DATA!J60</f>
        <v>3164</v>
      </c>
      <c r="L58" s="219">
        <f>+DATA!K60</f>
        <v>357</v>
      </c>
      <c r="M58" s="226">
        <f>+'6.รายรับ'!G59/I58</f>
        <v>1029.0433347736625</v>
      </c>
      <c r="N58" s="226">
        <f>+('6.รายรับ'!H59+'6.รายรับ'!I59+'6.รายรับ'!J59)/I58</f>
        <v>220.5864893004115</v>
      </c>
      <c r="O58" s="226">
        <f>+'6.รายรับ'!K59/'8.คำนวณ'!J58</f>
        <v>1178.2681247175778</v>
      </c>
      <c r="P58" s="226">
        <f>+'6.รายรับ'!L59/'8.คำนวณ'!K58</f>
        <v>1500.4301295828066</v>
      </c>
      <c r="Q58" s="226">
        <f>+'6.รายรับ'!M59/'8.คำนวณ'!H58</f>
        <v>4.0633382532246678</v>
      </c>
      <c r="R58" s="227">
        <f>+'6.รายรับ'!Q59/'8.คำนวณ'!H58</f>
        <v>33.516921003657835</v>
      </c>
      <c r="S58" s="227">
        <f>+'6.รายรับ'!V59/'8.คำนวณ'!I58</f>
        <v>779.25737283950616</v>
      </c>
      <c r="T58" s="241">
        <f>+'2.Hosp. Group'!L59</f>
        <v>21</v>
      </c>
      <c r="U58" s="63">
        <f>+DATA!L60</f>
        <v>97684</v>
      </c>
      <c r="V58" s="63">
        <f>+DATA!M60</f>
        <v>2393.87</v>
      </c>
      <c r="W58" s="63">
        <f t="shared" si="1"/>
        <v>7045.4890476190476</v>
      </c>
      <c r="X58" s="228">
        <f>+('7.รายจ่าย'!G57+'7.รายจ่าย'!K57)/'8.คำนวณ'!W58</f>
        <v>9964.5713470699611</v>
      </c>
      <c r="Y58" s="228">
        <f>+'7.รายจ่าย'!L57/'8.คำนวณ'!W58</f>
        <v>43.662348762568577</v>
      </c>
      <c r="Z58" s="228">
        <f>+'7.รายจ่าย'!M57/'8.คำนวณ'!W58</f>
        <v>1349.2999983035413</v>
      </c>
      <c r="AA58" s="228">
        <f>+'7.รายจ่าย'!O57/'8.คำนวณ'!W58</f>
        <v>595.7539755765373</v>
      </c>
      <c r="AB58" s="228">
        <f>+'7.รายจ่าย'!P57/'8.คำนวณ'!W58</f>
        <v>589.8053679331598</v>
      </c>
      <c r="AC58" s="228">
        <f>+'7.รายจ่าย'!R57/'8.คำนวณ'!W58</f>
        <v>693.04665538442805</v>
      </c>
      <c r="AD58" s="228">
        <f>+'7.รายจ่าย'!S57/'8.คำนวณ'!W58</f>
        <v>241.54862189092688</v>
      </c>
      <c r="AE58" s="228">
        <f>+'7.รายจ่าย'!T57/'8.คำนวณ'!W58</f>
        <v>113.62660485158791</v>
      </c>
      <c r="AF58" s="228">
        <f>+'7.รายจ่าย'!U57/'8.คำนวณ'!W58</f>
        <v>311.70660051514216</v>
      </c>
      <c r="AG58" s="228">
        <f>+'7.รายจ่าย'!V57/'8.คำนวณ'!W58</f>
        <v>4.9048319806384733</v>
      </c>
      <c r="AH58" s="228">
        <f>+'7.รายจ่าย'!Y57/'8.คำนวณ'!W58</f>
        <v>81.524183221050521</v>
      </c>
    </row>
    <row r="59" spans="1:97" s="63" customFormat="1">
      <c r="A59" s="65" t="s">
        <v>185</v>
      </c>
      <c r="B59" s="249">
        <v>78</v>
      </c>
      <c r="C59" s="208">
        <v>57</v>
      </c>
      <c r="D59" s="208">
        <v>7</v>
      </c>
      <c r="E59" s="191" t="s">
        <v>45</v>
      </c>
      <c r="F59" s="191" t="s">
        <v>192</v>
      </c>
      <c r="G59" s="242" t="s">
        <v>319</v>
      </c>
      <c r="H59" s="218">
        <f>+DATA!G61</f>
        <v>58586</v>
      </c>
      <c r="I59" s="219">
        <f>+DATA!H61</f>
        <v>42557</v>
      </c>
      <c r="J59" s="219">
        <f>+DATA!I61</f>
        <v>1310</v>
      </c>
      <c r="K59" s="219">
        <f>+DATA!J61</f>
        <v>3844</v>
      </c>
      <c r="L59" s="219">
        <f>+DATA!K61</f>
        <v>310</v>
      </c>
      <c r="M59" s="226">
        <f>+'6.รายรับ'!G60/I59</f>
        <v>1373.2277113048381</v>
      </c>
      <c r="N59" s="226">
        <f>+('6.รายรับ'!H60+'6.รายรับ'!I60+'6.รายรับ'!J60)/I59</f>
        <v>530.4676429259581</v>
      </c>
      <c r="O59" s="226">
        <f>+'6.รายรับ'!K60/'8.คำนวณ'!J59</f>
        <v>968.70622137404609</v>
      </c>
      <c r="P59" s="226">
        <f>+'6.รายรับ'!L60/'8.คำนวณ'!K59</f>
        <v>3468.3525572320495</v>
      </c>
      <c r="Q59" s="226">
        <f>+'6.รายรับ'!M60/'8.คำนวณ'!H59</f>
        <v>10.589816679752841</v>
      </c>
      <c r="R59" s="227">
        <f>+'6.รายรับ'!Q60/'8.คำนวณ'!H59</f>
        <v>50.915427235175642</v>
      </c>
      <c r="S59" s="227">
        <f>+'6.รายรับ'!V60/'8.คำนวณ'!I59</f>
        <v>850.96051037432142</v>
      </c>
      <c r="T59" s="241">
        <f>+'2.Hosp. Group'!L60</f>
        <v>21</v>
      </c>
      <c r="U59" s="63">
        <f>+DATA!L61</f>
        <v>97548</v>
      </c>
      <c r="V59" s="63">
        <f>+DATA!M61</f>
        <v>3413.48</v>
      </c>
      <c r="W59" s="63">
        <f t="shared" si="1"/>
        <v>8058.6228571428564</v>
      </c>
      <c r="X59" s="228">
        <f>+('7.รายจ่าย'!G58+'7.รายจ่าย'!K58)/'8.คำนวณ'!W59</f>
        <v>8631.9509999581642</v>
      </c>
      <c r="Y59" s="228">
        <f>+'7.รายจ่าย'!L58/'8.คำนวณ'!W59</f>
        <v>42.91587112721848</v>
      </c>
      <c r="Z59" s="228">
        <f>+'7.รายจ่าย'!M58/'8.คำนวณ'!W59</f>
        <v>1585.0831210791778</v>
      </c>
      <c r="AA59" s="228">
        <f>+'7.รายจ่าย'!O58/'8.คำนวณ'!W59</f>
        <v>497.57723262180923</v>
      </c>
      <c r="AB59" s="228">
        <f>+'7.รายจ่าย'!P58/'8.คำนวณ'!W59</f>
        <v>807.34290651575361</v>
      </c>
      <c r="AC59" s="228">
        <f>+'7.รายจ่าย'!R58/'8.คำนวณ'!W59</f>
        <v>1345.612002476141</v>
      </c>
      <c r="AD59" s="228">
        <f>+'7.รายจ่าย'!S58/'8.คำนวณ'!W59</f>
        <v>2247.2212288664709</v>
      </c>
      <c r="AE59" s="228">
        <f>+'7.รายจ่าย'!T58/'8.คำนวณ'!W59</f>
        <v>218.10116085059553</v>
      </c>
      <c r="AF59" s="228">
        <f>+'7.รายจ่าย'!U58/'8.คำนวณ'!W59</f>
        <v>377.20581591750175</v>
      </c>
      <c r="AG59" s="228">
        <f>+'7.รายจ่าย'!V58/'8.คำนวณ'!W59</f>
        <v>10.585420302228174</v>
      </c>
      <c r="AH59" s="228">
        <f>+'7.รายจ่าย'!Y58/'8.คำนวณ'!W59</f>
        <v>551.84886286845187</v>
      </c>
    </row>
    <row r="60" spans="1:97" s="63" customFormat="1">
      <c r="A60" s="65" t="s">
        <v>184</v>
      </c>
      <c r="B60" s="249">
        <v>80</v>
      </c>
      <c r="C60" s="208">
        <v>58</v>
      </c>
      <c r="D60" s="208">
        <v>7</v>
      </c>
      <c r="E60" s="191" t="s">
        <v>45</v>
      </c>
      <c r="F60" s="191" t="s">
        <v>194</v>
      </c>
      <c r="G60" s="242" t="s">
        <v>321</v>
      </c>
      <c r="H60" s="218">
        <f>+DATA!G62</f>
        <v>58641</v>
      </c>
      <c r="I60" s="219">
        <f>+DATA!H62</f>
        <v>46637</v>
      </c>
      <c r="J60" s="219">
        <f>+DATA!I62</f>
        <v>1685</v>
      </c>
      <c r="K60" s="219">
        <f>+DATA!J62</f>
        <v>2885</v>
      </c>
      <c r="L60" s="219">
        <f>+DATA!K62</f>
        <v>266</v>
      </c>
      <c r="M60" s="226">
        <f>+'6.รายรับ'!G61/I60</f>
        <v>1015.033152432618</v>
      </c>
      <c r="N60" s="226">
        <f>+('6.รายรับ'!H61+'6.รายรับ'!I61+'6.รายรับ'!J61)/I60</f>
        <v>279.0471153804919</v>
      </c>
      <c r="O60" s="226">
        <f>+'6.รายรับ'!K61/'8.คำนวณ'!J60</f>
        <v>1339.2494302670623</v>
      </c>
      <c r="P60" s="226">
        <f>+'6.รายรับ'!L61/'8.คำนวณ'!K60</f>
        <v>2117.7798024263434</v>
      </c>
      <c r="Q60" s="226">
        <f>+'6.รายรับ'!M61/'8.คำนวณ'!H60</f>
        <v>8.4435292713289343</v>
      </c>
      <c r="R60" s="227">
        <f>+'6.รายรับ'!Q61/'8.คำนวณ'!H60</f>
        <v>49.71142511212291</v>
      </c>
      <c r="S60" s="227">
        <f>+'6.รายรับ'!V61/'8.คำนวณ'!I60</f>
        <v>825.81524755022838</v>
      </c>
      <c r="T60" s="241">
        <f>+'2.Hosp. Group'!L61</f>
        <v>21</v>
      </c>
      <c r="U60" s="63">
        <f>+DATA!L62</f>
        <v>103247</v>
      </c>
      <c r="V60" s="63">
        <f>+DATA!M62</f>
        <v>3044.62</v>
      </c>
      <c r="W60" s="63">
        <f t="shared" si="1"/>
        <v>7961.1438095238091</v>
      </c>
      <c r="X60" s="228">
        <f>+('7.รายจ่าย'!G59+'7.รายจ่าย'!K59)/'8.คำนวณ'!W60</f>
        <v>9401.6533617267978</v>
      </c>
      <c r="Y60" s="228">
        <f>+'7.รายจ่าย'!L59/'8.คำนวณ'!W60</f>
        <v>48.1674956733305</v>
      </c>
      <c r="Z60" s="228">
        <f>+'7.รายจ่าย'!M59/'8.คำนวณ'!W60</f>
        <v>1396.2080419528136</v>
      </c>
      <c r="AA60" s="228">
        <f>+'7.รายจ่าย'!O59/'8.คำนวณ'!W60</f>
        <v>414.39301298054687</v>
      </c>
      <c r="AB60" s="228">
        <f>+'7.รายจ่าย'!P59/'8.คำนวณ'!W60</f>
        <v>601.94663287795095</v>
      </c>
      <c r="AC60" s="228">
        <f>+'7.รายจ่าย'!R59/'8.คำนวณ'!W60</f>
        <v>646.35247938170176</v>
      </c>
      <c r="AD60" s="228">
        <f>+'7.รายจ่าย'!S59/'8.คำนวณ'!W60</f>
        <v>575.63029128023118</v>
      </c>
      <c r="AE60" s="228">
        <f>+'7.รายจ่าย'!T59/'8.คำนวณ'!W60</f>
        <v>86.656015329694796</v>
      </c>
      <c r="AF60" s="228">
        <f>+'7.รายจ่าย'!U59/'8.คำนวณ'!W60</f>
        <v>430.33367214163178</v>
      </c>
      <c r="AG60" s="228">
        <f>+'7.รายจ่าย'!V59/'8.คำนวณ'!W60</f>
        <v>18.915881135051066</v>
      </c>
      <c r="AH60" s="228">
        <f>+'7.รายจ่าย'!Y59/'8.คำนวณ'!W60</f>
        <v>342.92466827870277</v>
      </c>
    </row>
    <row r="61" spans="1:97" s="63" customFormat="1">
      <c r="A61" s="65" t="s">
        <v>194</v>
      </c>
      <c r="B61" s="249">
        <v>31</v>
      </c>
      <c r="C61" s="208">
        <v>59</v>
      </c>
      <c r="D61" s="208">
        <v>7</v>
      </c>
      <c r="E61" s="191" t="s">
        <v>53</v>
      </c>
      <c r="F61" s="191" t="s">
        <v>210</v>
      </c>
      <c r="G61" s="242" t="s">
        <v>340</v>
      </c>
      <c r="H61" s="218">
        <f>+DATA!G63</f>
        <v>41941</v>
      </c>
      <c r="I61" s="219">
        <f>+DATA!H63</f>
        <v>31626</v>
      </c>
      <c r="J61" s="219">
        <f>+DATA!I63</f>
        <v>1114</v>
      </c>
      <c r="K61" s="219">
        <f>+DATA!J63</f>
        <v>2309</v>
      </c>
      <c r="L61" s="219">
        <f>+DATA!K63</f>
        <v>190</v>
      </c>
      <c r="M61" s="226">
        <f>+'6.รายรับ'!G62/I61</f>
        <v>1594.4214880161894</v>
      </c>
      <c r="N61" s="226">
        <f>+('6.รายรับ'!H62+'6.รายรับ'!I62+'6.รายรับ'!J62)/I61</f>
        <v>303.57429203819646</v>
      </c>
      <c r="O61" s="226">
        <f>+'6.รายรับ'!K62/'8.คำนวณ'!J61</f>
        <v>1107.1621274685815</v>
      </c>
      <c r="P61" s="226">
        <f>+'6.รายรับ'!L62/'8.คำนวณ'!K61</f>
        <v>1731.7550801212644</v>
      </c>
      <c r="Q61" s="226">
        <f>+'6.รายรับ'!M62/'8.คำนวณ'!H61</f>
        <v>9.4423833480365271</v>
      </c>
      <c r="R61" s="227">
        <f>+'6.รายรับ'!Q62/'8.คำนวณ'!H61</f>
        <v>37.649835006318398</v>
      </c>
      <c r="S61" s="227">
        <f>+'6.รายรับ'!V62/'8.คำนวณ'!I61</f>
        <v>847.7051577815721</v>
      </c>
      <c r="T61" s="241">
        <f>+'2.Hosp. Group'!L62</f>
        <v>21</v>
      </c>
      <c r="U61" s="63">
        <f>+DATA!L63</f>
        <v>93207</v>
      </c>
      <c r="V61" s="63">
        <f>+DATA!M63</f>
        <v>2974.41</v>
      </c>
      <c r="W61" s="63">
        <f t="shared" si="1"/>
        <v>7412.8385714285714</v>
      </c>
      <c r="X61" s="228">
        <f>+('7.รายจ่าย'!G60+'7.รายจ่าย'!K60)/'8.คำนวณ'!W61</f>
        <v>8085.2009135887211</v>
      </c>
      <c r="Y61" s="228">
        <f>+'7.รายจ่าย'!L60/'8.คำนวณ'!W61</f>
        <v>77.240643308607261</v>
      </c>
      <c r="Z61" s="228">
        <f>+'7.รายจ่าย'!M60/'8.คำนวณ'!W61</f>
        <v>1165.7246339218038</v>
      </c>
      <c r="AA61" s="228">
        <f>+'7.รายจ่าย'!O60/'8.คำนวณ'!W61</f>
        <v>498.52145091132434</v>
      </c>
      <c r="AB61" s="228">
        <f>+'7.รายจ่าย'!P60/'8.คำนวณ'!W61</f>
        <v>972.01779461000774</v>
      </c>
      <c r="AC61" s="228">
        <f>+'7.รายจ่าย'!R60/'8.คำนวณ'!W61</f>
        <v>770.61456349765365</v>
      </c>
      <c r="AD61" s="228">
        <f>+'7.รายจ่าย'!S60/'8.คำนวณ'!W61</f>
        <v>319.07232664101883</v>
      </c>
      <c r="AE61" s="228">
        <f>+'7.รายจ่าย'!T60/'8.คำนวณ'!W61</f>
        <v>84.514574810073725</v>
      </c>
      <c r="AF61" s="228">
        <f>+'7.รายจ่าย'!U60/'8.คำนวณ'!W61</f>
        <v>338.20532928681462</v>
      </c>
      <c r="AG61" s="228">
        <f>+'7.รายจ่าย'!V60/'8.คำนวณ'!W61</f>
        <v>101.24364543599744</v>
      </c>
      <c r="AH61" s="228">
        <f>+'7.รายจ่าย'!Y60/'8.คำนวณ'!W61</f>
        <v>582.34457130071826</v>
      </c>
    </row>
    <row r="62" spans="1:97" s="63" customFormat="1">
      <c r="A62" s="65" t="s">
        <v>203</v>
      </c>
      <c r="B62" s="249">
        <v>63</v>
      </c>
      <c r="C62" s="208">
        <v>60</v>
      </c>
      <c r="D62" s="208">
        <v>8</v>
      </c>
      <c r="E62" s="191" t="s">
        <v>88</v>
      </c>
      <c r="F62" s="191" t="s">
        <v>178</v>
      </c>
      <c r="G62" s="242" t="s">
        <v>304</v>
      </c>
      <c r="H62" s="218">
        <f>+DATA!G64</f>
        <v>92282</v>
      </c>
      <c r="I62" s="219">
        <f>+DATA!H64</f>
        <v>68869</v>
      </c>
      <c r="J62" s="219">
        <f>+DATA!I64</f>
        <v>3041</v>
      </c>
      <c r="K62" s="219">
        <f>+DATA!J64</f>
        <v>5157</v>
      </c>
      <c r="L62" s="219">
        <f>+DATA!K64</f>
        <v>426</v>
      </c>
      <c r="M62" s="226">
        <f>+'6.รายรับ'!G63/I62</f>
        <v>1074.5384993248051</v>
      </c>
      <c r="N62" s="226">
        <f>+('6.รายรับ'!H63+'6.รายรับ'!I63+'6.รายรับ'!J63)/I62</f>
        <v>153.78884897413928</v>
      </c>
      <c r="O62" s="226">
        <f>+'6.รายรับ'!K63/'8.คำนวณ'!J62</f>
        <v>666.81930286090108</v>
      </c>
      <c r="P62" s="226">
        <f>+'6.รายรับ'!L63/'8.คำนวณ'!K62</f>
        <v>1612.4635757223193</v>
      </c>
      <c r="Q62" s="226">
        <f>+'6.รายรับ'!M63/'8.คำนวณ'!H62</f>
        <v>3.7389314275806766</v>
      </c>
      <c r="R62" s="227">
        <f>+'6.รายรับ'!Q63/'8.คำนวณ'!H62</f>
        <v>47.2440454259769</v>
      </c>
      <c r="S62" s="227">
        <f>+'6.รายรับ'!V63/'8.คำนวณ'!I62</f>
        <v>656.18270774949542</v>
      </c>
      <c r="T62" s="241">
        <f>+'2.Hosp. Group'!L63</f>
        <v>17</v>
      </c>
      <c r="U62" s="63">
        <f>+DATA!L64</f>
        <v>171386</v>
      </c>
      <c r="V62" s="63">
        <f>+DATA!M64</f>
        <v>3696.0750000000003</v>
      </c>
      <c r="W62" s="63">
        <f t="shared" si="1"/>
        <v>13777.604411764707</v>
      </c>
      <c r="X62" s="228">
        <f>+('7.รายจ่าย'!G61+'7.รายจ่าย'!K61)/'8.คำนวณ'!W62</f>
        <v>6350.5472130762928</v>
      </c>
      <c r="Y62" s="228">
        <f>+'7.รายจ่าย'!L61/'8.คำนวณ'!W62</f>
        <v>22.821890555335376</v>
      </c>
      <c r="Z62" s="228">
        <f>+'7.รายจ่าย'!M61/'8.คำนวณ'!W62</f>
        <v>1380.0187058473302</v>
      </c>
      <c r="AA62" s="228">
        <f>+'7.รายจ่าย'!O61/'8.คำนวณ'!W62</f>
        <v>433.72673880063883</v>
      </c>
      <c r="AB62" s="228">
        <f>+'7.รายจ่าย'!P61/'8.คำนวณ'!W62</f>
        <v>342.85821822307321</v>
      </c>
      <c r="AC62" s="228">
        <f>+'7.รายจ่าย'!R61/'8.คำนวณ'!W62</f>
        <v>413.74866193228542</v>
      </c>
      <c r="AD62" s="228">
        <f>+'7.รายจ่าย'!S61/'8.คำนวณ'!W62</f>
        <v>328.03704874417355</v>
      </c>
      <c r="AE62" s="228">
        <f>+'7.รายจ่าย'!T61/'8.คำนวณ'!W62</f>
        <v>405.45760808968424</v>
      </c>
      <c r="AF62" s="228">
        <f>+'7.รายจ่าย'!U61/'8.คำนวณ'!W62</f>
        <v>303.99743851141199</v>
      </c>
      <c r="AG62" s="228">
        <f>+'7.รายจ่าย'!V61/'8.คำนวณ'!W62</f>
        <v>35.768362573917109</v>
      </c>
      <c r="AH62" s="228">
        <f>+'7.รายจ่าย'!Y61/'8.คำนวณ'!W62</f>
        <v>56.572550401754931</v>
      </c>
    </row>
    <row r="63" spans="1:97" s="63" customFormat="1">
      <c r="A63" s="65" t="s">
        <v>178</v>
      </c>
      <c r="B63" s="249">
        <v>23</v>
      </c>
      <c r="C63" s="208">
        <v>61</v>
      </c>
      <c r="D63" s="208">
        <v>8</v>
      </c>
      <c r="E63" s="191" t="s">
        <v>53</v>
      </c>
      <c r="F63" s="191" t="s">
        <v>203</v>
      </c>
      <c r="G63" s="242" t="s">
        <v>332</v>
      </c>
      <c r="H63" s="218">
        <f>+DATA!G65</f>
        <v>60627</v>
      </c>
      <c r="I63" s="219">
        <f>+DATA!H65</f>
        <v>47311</v>
      </c>
      <c r="J63" s="219">
        <f>+DATA!I65</f>
        <v>2515</v>
      </c>
      <c r="K63" s="219">
        <f>+DATA!J65</f>
        <v>4763</v>
      </c>
      <c r="L63" s="219">
        <f>+DATA!K65</f>
        <v>1370</v>
      </c>
      <c r="M63" s="226">
        <f>+'6.รายรับ'!G64/I63</f>
        <v>1347.3993809050753</v>
      </c>
      <c r="N63" s="226">
        <f>+('6.รายรับ'!H64+'6.รายรับ'!I64+'6.รายรับ'!J64)/I63</f>
        <v>164.45602967597387</v>
      </c>
      <c r="O63" s="226">
        <f>+'6.รายรับ'!K64/'8.คำนวณ'!J63</f>
        <v>697.2390815109344</v>
      </c>
      <c r="P63" s="226">
        <f>+'6.รายรับ'!L64/'8.คำนวณ'!K63</f>
        <v>1765.0833256351036</v>
      </c>
      <c r="Q63" s="226">
        <f>+'6.รายรับ'!M64/'8.คำนวณ'!H63</f>
        <v>22.281871113530276</v>
      </c>
      <c r="R63" s="227">
        <f>+'6.รายรับ'!Q64/'8.คำนวณ'!H63</f>
        <v>120.66252659706072</v>
      </c>
      <c r="S63" s="227">
        <f>+'6.รายรับ'!V64/'8.คำนวณ'!I63</f>
        <v>678.79631438777449</v>
      </c>
      <c r="T63" s="241">
        <f>+'2.Hosp. Group'!L64</f>
        <v>17</v>
      </c>
      <c r="U63" s="63">
        <f>+DATA!L65</f>
        <v>110406</v>
      </c>
      <c r="V63" s="63">
        <f>+DATA!M65</f>
        <v>4645.5</v>
      </c>
      <c r="W63" s="63">
        <f t="shared" si="1"/>
        <v>11139.970588235294</v>
      </c>
      <c r="X63" s="228">
        <f>+('7.รายจ่าย'!G62+'7.รายจ่าย'!K62)/'8.คำนวณ'!W63</f>
        <v>6777.7953848225388</v>
      </c>
      <c r="Y63" s="228">
        <f>+'7.รายจ่าย'!L62/'8.คำนวณ'!W63</f>
        <v>50.587468390190075</v>
      </c>
      <c r="Z63" s="228">
        <f>+'7.รายจ่าย'!M62/'8.คำนวณ'!W63</f>
        <v>1165.5237513564034</v>
      </c>
      <c r="AA63" s="228">
        <f>+'7.รายจ่าย'!O62/'8.คำนวณ'!W63</f>
        <v>559.11311979385312</v>
      </c>
      <c r="AB63" s="228">
        <f>+'7.รายจ่าย'!P62/'8.คำนวณ'!W63</f>
        <v>562.42788527797359</v>
      </c>
      <c r="AC63" s="228">
        <f>+'7.รายจ่าย'!R62/'8.คำนวณ'!W63</f>
        <v>527.72164642952373</v>
      </c>
      <c r="AD63" s="228">
        <f>+'7.รายจ่าย'!S62/'8.คำนวณ'!W63</f>
        <v>288.58363893663255</v>
      </c>
      <c r="AE63" s="228">
        <f>+'7.รายจ่าย'!T62/'8.คำนวณ'!W63</f>
        <v>303.75413679938958</v>
      </c>
      <c r="AF63" s="228">
        <f>+'7.รายจ่าย'!U62/'8.คำนวณ'!W63</f>
        <v>252.13207950174123</v>
      </c>
      <c r="AG63" s="228">
        <f>+'7.รายจ่าย'!V62/'8.คำนวณ'!W63</f>
        <v>3.1997553061445405</v>
      </c>
      <c r="AH63" s="228">
        <f>+'7.รายจ่าย'!Y62/'8.คำนวณ'!W63</f>
        <v>539.29302347931002</v>
      </c>
    </row>
    <row r="64" spans="1:97" s="63" customFormat="1">
      <c r="A64" s="65" t="s">
        <v>172</v>
      </c>
      <c r="B64" s="249">
        <v>15</v>
      </c>
      <c r="C64" s="208">
        <v>62</v>
      </c>
      <c r="D64" s="208">
        <v>8</v>
      </c>
      <c r="E64" s="191" t="s">
        <v>55</v>
      </c>
      <c r="F64" s="191" t="s">
        <v>172</v>
      </c>
      <c r="G64" s="242" t="s">
        <v>297</v>
      </c>
      <c r="H64" s="218">
        <f>+DATA!G66</f>
        <v>71579</v>
      </c>
      <c r="I64" s="219">
        <f>+DATA!H66</f>
        <v>48522</v>
      </c>
      <c r="J64" s="219">
        <f>+DATA!I66</f>
        <v>1444</v>
      </c>
      <c r="K64" s="219">
        <f>+DATA!J66</f>
        <v>3448</v>
      </c>
      <c r="L64" s="219">
        <f>+DATA!K66</f>
        <v>304</v>
      </c>
      <c r="M64" s="226">
        <f>+'6.รายรับ'!G65/I64</f>
        <v>1459.8236853386095</v>
      </c>
      <c r="N64" s="226">
        <f>+('6.รายรับ'!H65+'6.รายรับ'!I65+'6.รายรับ'!J65)/I64</f>
        <v>386.2373057582127</v>
      </c>
      <c r="O64" s="226">
        <f>+'6.รายรับ'!K65/'8.คำนวณ'!J64</f>
        <v>1842.08567867036</v>
      </c>
      <c r="P64" s="226">
        <f>+'6.รายรับ'!L65/'8.คำนวณ'!K64</f>
        <v>5069.7457250580037</v>
      </c>
      <c r="Q64" s="226">
        <f>+'6.รายรับ'!M65/'8.คำนวณ'!H64</f>
        <v>16.024738400927646</v>
      </c>
      <c r="R64" s="227">
        <f>+'6.รายรับ'!Q65/'8.คำนวณ'!H64</f>
        <v>33.829773676637004</v>
      </c>
      <c r="S64" s="227">
        <f>+'6.รายรับ'!V65/'8.คำนวณ'!I64</f>
        <v>612.57296360413829</v>
      </c>
      <c r="T64" s="241">
        <f>+'2.Hosp. Group'!L65</f>
        <v>17</v>
      </c>
      <c r="U64" s="63">
        <f>+DATA!L66</f>
        <v>113643</v>
      </c>
      <c r="V64" s="63">
        <f>+DATA!M66</f>
        <v>4067.69</v>
      </c>
      <c r="W64" s="63">
        <f t="shared" si="1"/>
        <v>10752.572352941177</v>
      </c>
      <c r="X64" s="228">
        <f>+('7.รายจ่าย'!G63+'7.รายจ่าย'!K63)/'8.คำนวณ'!W64</f>
        <v>6700.3191678401654</v>
      </c>
      <c r="Y64" s="228">
        <f>+'7.รายจ่าย'!L63/'8.คำนวณ'!W64</f>
        <v>82.196100708705927</v>
      </c>
      <c r="Z64" s="228">
        <f>+'7.รายจ่าย'!M63/'8.คำนวณ'!W64</f>
        <v>1189.5823883018306</v>
      </c>
      <c r="AA64" s="228">
        <f>+'7.รายจ่าย'!O63/'8.คำนวณ'!W64</f>
        <v>491.82746755044599</v>
      </c>
      <c r="AB64" s="228">
        <f>+'7.รายจ่าย'!P63/'8.คำนวณ'!W64</f>
        <v>397.45587006731574</v>
      </c>
      <c r="AC64" s="228">
        <f>+'7.รายจ่าย'!R63/'8.คำนวณ'!W64</f>
        <v>446.6766251227545</v>
      </c>
      <c r="AD64" s="228">
        <f>+'7.รายจ่าย'!S63/'8.คำนวณ'!W64</f>
        <v>1258.7183322972837</v>
      </c>
      <c r="AE64" s="228">
        <f>+'7.รายจ่าย'!T63/'8.คำนวณ'!W64</f>
        <v>367.28011403892242</v>
      </c>
      <c r="AF64" s="228">
        <f>+'7.รายจ่าย'!U63/'8.คำนวณ'!W64</f>
        <v>287.04192993928189</v>
      </c>
      <c r="AG64" s="228">
        <f>+'7.รายจ่าย'!V63/'8.คำนวณ'!W64</f>
        <v>28.970123592313584</v>
      </c>
      <c r="AH64" s="228">
        <f>+'7.รายจ่าย'!Y63/'8.คำนวณ'!W64</f>
        <v>624.86865370053988</v>
      </c>
    </row>
    <row r="65" spans="1:97" s="63" customFormat="1">
      <c r="A65" s="65" t="s">
        <v>211</v>
      </c>
      <c r="B65" s="249">
        <v>38</v>
      </c>
      <c r="C65" s="208">
        <v>63</v>
      </c>
      <c r="D65" s="208">
        <v>8</v>
      </c>
      <c r="E65" s="191" t="s">
        <v>49</v>
      </c>
      <c r="F65" s="191" t="s">
        <v>224</v>
      </c>
      <c r="G65" s="242" t="s">
        <v>356</v>
      </c>
      <c r="H65" s="218">
        <f>+DATA!G67</f>
        <v>80186</v>
      </c>
      <c r="I65" s="219">
        <f>+DATA!H67</f>
        <v>53904</v>
      </c>
      <c r="J65" s="219">
        <f>+DATA!I67</f>
        <v>3948</v>
      </c>
      <c r="K65" s="219">
        <f>+DATA!J67</f>
        <v>6679</v>
      </c>
      <c r="L65" s="219">
        <f>+DATA!K67</f>
        <v>681</v>
      </c>
      <c r="M65" s="226">
        <f>+'6.รายรับ'!G66/I65</f>
        <v>853.99680524636346</v>
      </c>
      <c r="N65" s="226">
        <f>+('6.รายรับ'!H66+'6.รายรับ'!I66+'6.รายรับ'!J66)/I65</f>
        <v>752.96783633867619</v>
      </c>
      <c r="O65" s="226">
        <f>+'6.รายรับ'!K66/'8.คำนวณ'!J65</f>
        <v>416.16520770010123</v>
      </c>
      <c r="P65" s="226">
        <f>+'6.รายรับ'!L66/'8.คำนวณ'!K65</f>
        <v>3983.3094145830219</v>
      </c>
      <c r="Q65" s="226">
        <f>+'6.รายรับ'!M66/'8.คำนวณ'!H65</f>
        <v>10.302693238221137</v>
      </c>
      <c r="R65" s="227">
        <f>+'6.รายรับ'!Q66/'8.คำนวณ'!H65</f>
        <v>38.242794502781038</v>
      </c>
      <c r="S65" s="227">
        <f>+'6.รายรับ'!V66/'8.คำนวณ'!I65</f>
        <v>936.75764971059664</v>
      </c>
      <c r="T65" s="241">
        <f>+'2.Hosp. Group'!L66</f>
        <v>17</v>
      </c>
      <c r="U65" s="63">
        <f>+DATA!L67</f>
        <v>118684</v>
      </c>
      <c r="V65" s="63">
        <f>+DATA!M67</f>
        <v>6232.05</v>
      </c>
      <c r="W65" s="63">
        <f t="shared" si="1"/>
        <v>13213.461764705882</v>
      </c>
      <c r="X65" s="228">
        <f>+('7.รายจ่าย'!G64+'7.รายจ่าย'!K64)/'8.คำนวณ'!W65</f>
        <v>7560.0121034764688</v>
      </c>
      <c r="Y65" s="228">
        <f>+'7.รายจ่าย'!L64/'8.คำนวณ'!W65</f>
        <v>107.67073574921476</v>
      </c>
      <c r="Z65" s="228">
        <f>+'7.รายจ่าย'!M64/'8.คำนวณ'!W65</f>
        <v>2186.3975386954971</v>
      </c>
      <c r="AA65" s="228">
        <f>+'7.รายจ่าย'!O64/'8.คำนวณ'!W65</f>
        <v>818.08642295947288</v>
      </c>
      <c r="AB65" s="228">
        <f>+'7.รายจ่าย'!P64/'8.คำนวณ'!W65</f>
        <v>462.73263652464942</v>
      </c>
      <c r="AC65" s="228">
        <f>+'7.รายจ่าย'!R64/'8.คำนวณ'!W65</f>
        <v>478.33274675091826</v>
      </c>
      <c r="AD65" s="228">
        <f>+'7.รายจ่าย'!S64/'8.คำนวณ'!W65</f>
        <v>1673.4360127383459</v>
      </c>
      <c r="AE65" s="228">
        <f>+'7.รายจ่าย'!T64/'8.คำนวณ'!W65</f>
        <v>147.81667626397945</v>
      </c>
      <c r="AF65" s="228">
        <f>+'7.รายจ่าย'!U64/'8.คำนวณ'!W65</f>
        <v>333.93192628640537</v>
      </c>
      <c r="AG65" s="228">
        <f>+'7.รายจ่าย'!V64/'8.คำนวณ'!W65</f>
        <v>8.2237518021393967</v>
      </c>
      <c r="AH65" s="228">
        <f>+'7.รายจ่าย'!Y64/'8.คำนวณ'!W65</f>
        <v>605.03157479549043</v>
      </c>
    </row>
    <row r="66" spans="1:97" s="63" customFormat="1">
      <c r="A66" s="65" t="s">
        <v>229</v>
      </c>
      <c r="B66" s="249">
        <v>44</v>
      </c>
      <c r="C66" s="208">
        <v>64</v>
      </c>
      <c r="D66" s="208">
        <v>8</v>
      </c>
      <c r="E66" s="191" t="s">
        <v>49</v>
      </c>
      <c r="F66" s="191" t="s">
        <v>229</v>
      </c>
      <c r="G66" s="242" t="s">
        <v>362</v>
      </c>
      <c r="H66" s="218">
        <f>+DATA!G68</f>
        <v>70847</v>
      </c>
      <c r="I66" s="219">
        <f>+DATA!H68</f>
        <v>52045</v>
      </c>
      <c r="J66" s="219">
        <f>+DATA!I68</f>
        <v>1363</v>
      </c>
      <c r="K66" s="219">
        <f>+DATA!J68</f>
        <v>3837</v>
      </c>
      <c r="L66" s="219">
        <f>+DATA!K68</f>
        <v>376</v>
      </c>
      <c r="M66" s="226">
        <f>+'6.รายรับ'!G67/I66</f>
        <v>1177.7897146699968</v>
      </c>
      <c r="N66" s="226">
        <f>+('6.รายรับ'!H67+'6.รายรับ'!I67+'6.รายรับ'!J67)/I66</f>
        <v>433.444748582957</v>
      </c>
      <c r="O66" s="226">
        <f>+'6.รายรับ'!K67/'8.คำนวณ'!J66</f>
        <v>2211.0121716801173</v>
      </c>
      <c r="P66" s="226">
        <f>+'6.รายรับ'!L67/'8.คำนวณ'!K66</f>
        <v>4689.1328277299981</v>
      </c>
      <c r="Q66" s="226">
        <f>+'6.รายรับ'!M67/'8.คำนวณ'!H66</f>
        <v>19.031857382810845</v>
      </c>
      <c r="R66" s="227">
        <f>+'6.รายรับ'!Q67/'8.คำนวณ'!H66</f>
        <v>51.109556650246304</v>
      </c>
      <c r="S66" s="227">
        <f>+'6.รายรับ'!V67/'8.คำนวณ'!I66</f>
        <v>797.55484177154392</v>
      </c>
      <c r="T66" s="241">
        <f>+'2.Hosp. Group'!L67</f>
        <v>17</v>
      </c>
      <c r="U66" s="63">
        <f>+DATA!L68</f>
        <v>116431</v>
      </c>
      <c r="V66" s="63">
        <f>+DATA!M68</f>
        <v>3678.85</v>
      </c>
      <c r="W66" s="63">
        <f t="shared" si="1"/>
        <v>10527.732352941177</v>
      </c>
      <c r="X66" s="228">
        <f>+('7.รายจ่าย'!G65+'7.รายจ่าย'!K65)/'8.คำนวณ'!W66</f>
        <v>8651.1114593975744</v>
      </c>
      <c r="Y66" s="228">
        <f>+'7.รายจ่าย'!L65/'8.คำนวณ'!W66</f>
        <v>116.98852314154016</v>
      </c>
      <c r="Z66" s="228">
        <f>+'7.รายจ่าย'!M65/'8.คำนวณ'!W66</f>
        <v>1679.2354808546279</v>
      </c>
      <c r="AA66" s="228">
        <f>+'7.รายจ่าย'!O65/'8.คำนวณ'!W66</f>
        <v>873.75958388893855</v>
      </c>
      <c r="AB66" s="228">
        <f>+'7.รายจ่าย'!P65/'8.คำนวณ'!W66</f>
        <v>581.40336349736231</v>
      </c>
      <c r="AC66" s="228">
        <f>+'7.รายจ่าย'!R65/'8.คำนวณ'!W66</f>
        <v>1104.299445526088</v>
      </c>
      <c r="AD66" s="228">
        <f>+'7.รายจ่าย'!S65/'8.คำนวณ'!W66</f>
        <v>1050.2991403377464</v>
      </c>
      <c r="AE66" s="228">
        <f>+'7.รายจ่าย'!T65/'8.คำนวณ'!W66</f>
        <v>823.24309827070181</v>
      </c>
      <c r="AF66" s="228">
        <f>+'7.รายจ่าย'!U65/'8.คำนวณ'!W66</f>
        <v>413.14789777922681</v>
      </c>
      <c r="AG66" s="228">
        <f>+'7.รายจ่าย'!V65/'8.คำนวณ'!W66</f>
        <v>12.260230947449998</v>
      </c>
      <c r="AH66" s="228">
        <f>+'7.รายจ่าย'!Y65/'8.คำนวณ'!W66</f>
        <v>94.667395274497693</v>
      </c>
    </row>
    <row r="67" spans="1:97" s="63" customFormat="1">
      <c r="A67" s="65" t="s">
        <v>224</v>
      </c>
      <c r="B67" s="249">
        <v>32</v>
      </c>
      <c r="C67" s="208">
        <v>65</v>
      </c>
      <c r="D67" s="208">
        <v>8</v>
      </c>
      <c r="E67" s="191" t="s">
        <v>53</v>
      </c>
      <c r="F67" s="191" t="s">
        <v>211</v>
      </c>
      <c r="G67" s="242" t="s">
        <v>341</v>
      </c>
      <c r="H67" s="218">
        <f>+DATA!G69</f>
        <v>51589</v>
      </c>
      <c r="I67" s="219">
        <f>+DATA!H69</f>
        <v>41696</v>
      </c>
      <c r="J67" s="219">
        <f>+DATA!I69</f>
        <v>1685</v>
      </c>
      <c r="K67" s="219">
        <f>+DATA!J69</f>
        <v>4662</v>
      </c>
      <c r="L67" s="219">
        <f>+DATA!K69</f>
        <v>534</v>
      </c>
      <c r="M67" s="226">
        <f>+'6.รายรับ'!G68/I67</f>
        <v>1131.1318615694549</v>
      </c>
      <c r="N67" s="226">
        <f>+('6.รายรับ'!H68+'6.รายรับ'!I68+'6.รายรับ'!J68)/I67</f>
        <v>432.25755755947807</v>
      </c>
      <c r="O67" s="226">
        <f>+'6.รายรับ'!K68/'8.คำนวณ'!J67</f>
        <v>1857.3802373887236</v>
      </c>
      <c r="P67" s="226">
        <f>+'6.รายรับ'!L68/'8.คำนวณ'!K67</f>
        <v>2997.5937087087086</v>
      </c>
      <c r="Q67" s="226">
        <f>+'6.รายรับ'!M68/'8.คำนวณ'!H67</f>
        <v>12.502025625617865</v>
      </c>
      <c r="R67" s="227">
        <f>+'6.รายรับ'!Q68/'8.คำนวณ'!H67</f>
        <v>170.26840024036133</v>
      </c>
      <c r="S67" s="227">
        <f>+'6.รายรับ'!V68/'8.คำนวณ'!I67</f>
        <v>1136.1587260168842</v>
      </c>
      <c r="T67" s="241">
        <f>+'2.Hosp. Group'!L68</f>
        <v>17</v>
      </c>
      <c r="U67" s="63">
        <f>+DATA!L69</f>
        <v>118737</v>
      </c>
      <c r="V67" s="63">
        <f>+DATA!M69</f>
        <v>3711.9</v>
      </c>
      <c r="W67" s="63">
        <f t="shared" ref="W67:W90" si="2">+(U67/T67)+V67</f>
        <v>10696.429411764706</v>
      </c>
      <c r="X67" s="228">
        <f>+('7.รายจ่าย'!G66+'7.รายจ่าย'!K66)/'8.คำนวณ'!W67</f>
        <v>8593.9895661718874</v>
      </c>
      <c r="Y67" s="228">
        <f>+'7.รายจ่าย'!L66/'8.คำนวณ'!W67</f>
        <v>60.714581941307515</v>
      </c>
      <c r="Z67" s="228">
        <f>+'7.รายจ่าย'!M66/'8.คำนวณ'!W67</f>
        <v>1813.4726097163816</v>
      </c>
      <c r="AA67" s="228">
        <f>+'7.รายจ่าย'!O66/'8.คำนวณ'!W67</f>
        <v>636.63049956747523</v>
      </c>
      <c r="AB67" s="228">
        <f>+'7.รายจ่าย'!P66/'8.คำนวณ'!W67</f>
        <v>305.13269188783721</v>
      </c>
      <c r="AC67" s="228">
        <f>+'7.รายจ่าย'!R66/'8.คำนวณ'!W67</f>
        <v>458.11551045346079</v>
      </c>
      <c r="AD67" s="228">
        <f>+'7.รายจ่าย'!S66/'8.คำนวณ'!W67</f>
        <v>840.57780628280022</v>
      </c>
      <c r="AE67" s="228">
        <f>+'7.รายจ่าย'!T66/'8.คำนวณ'!W67</f>
        <v>310.42887043669879</v>
      </c>
      <c r="AF67" s="228">
        <f>+'7.รายจ่าย'!U66/'8.คำนวณ'!W67</f>
        <v>223.9216758973445</v>
      </c>
      <c r="AG67" s="228">
        <f>+'7.รายจ่าย'!V66/'8.คำนวณ'!W67</f>
        <v>306.47506787586622</v>
      </c>
      <c r="AH67" s="228">
        <f>+'7.รายจ่าย'!Y66/'8.คำนวณ'!W67</f>
        <v>271.4562746337013</v>
      </c>
    </row>
    <row r="68" spans="1:97" s="230" customFormat="1">
      <c r="A68" s="65" t="s">
        <v>243</v>
      </c>
      <c r="B68" s="249">
        <v>65</v>
      </c>
      <c r="C68" s="208">
        <v>66</v>
      </c>
      <c r="D68" s="208">
        <v>9</v>
      </c>
      <c r="E68" s="191" t="s">
        <v>88</v>
      </c>
      <c r="F68" s="191" t="s">
        <v>180</v>
      </c>
      <c r="G68" s="242" t="s">
        <v>306</v>
      </c>
      <c r="H68" s="218">
        <f>+DATA!G70</f>
        <v>109310</v>
      </c>
      <c r="I68" s="219">
        <f>+DATA!H70</f>
        <v>80657</v>
      </c>
      <c r="J68" s="219">
        <f>+DATA!I70</f>
        <v>3032</v>
      </c>
      <c r="K68" s="219">
        <f>+DATA!J70</f>
        <v>6133</v>
      </c>
      <c r="L68" s="219">
        <f>+DATA!K70</f>
        <v>502</v>
      </c>
      <c r="M68" s="226">
        <f>+'6.รายรับ'!G69/I68</f>
        <v>1082.6860901099719</v>
      </c>
      <c r="N68" s="226">
        <f>+('6.รายรับ'!H69+'6.รายรับ'!I69+'6.รายรับ'!J69)/I68</f>
        <v>124.04099792950394</v>
      </c>
      <c r="O68" s="226">
        <f>+'6.รายรับ'!K69/'8.คำนวณ'!J68</f>
        <v>725.72914577836423</v>
      </c>
      <c r="P68" s="226">
        <f>+'6.รายรับ'!L69/'8.คำนวณ'!K68</f>
        <v>1750.3357883580629</v>
      </c>
      <c r="Q68" s="226">
        <f>+'6.รายรับ'!M69/'8.คำนวณ'!H68</f>
        <v>7.4807931570762056</v>
      </c>
      <c r="R68" s="227">
        <f>+'6.รายรับ'!Q69/'8.คำนวณ'!H68</f>
        <v>45.602323666636174</v>
      </c>
      <c r="S68" s="227">
        <f>+'6.รายรับ'!V69/'8.คำนวณ'!I68</f>
        <v>618.97336622983744</v>
      </c>
      <c r="T68" s="241">
        <f>+'2.Hosp. Group'!L69</f>
        <v>17</v>
      </c>
      <c r="U68" s="63">
        <f>+DATA!L70</f>
        <v>111249</v>
      </c>
      <c r="V68" s="63">
        <f>+DATA!M70</f>
        <v>4936.8689999999997</v>
      </c>
      <c r="W68" s="63">
        <f t="shared" si="2"/>
        <v>11480.927823529411</v>
      </c>
      <c r="X68" s="228">
        <f>+('7.รายจ่าย'!G67+'7.รายจ่าย'!K67)/'8.คำนวณ'!W68</f>
        <v>8585.0224716158809</v>
      </c>
      <c r="Y68" s="228">
        <f>+'7.รายจ่าย'!L67/'8.คำนวณ'!W68</f>
        <v>38.670927718062629</v>
      </c>
      <c r="Z68" s="228">
        <f>+'7.รายจ่าย'!M67/'8.คำนวณ'!W68</f>
        <v>1900.5946353290476</v>
      </c>
      <c r="AA68" s="228">
        <f>+'7.รายจ่าย'!O67/'8.คำนวณ'!W68</f>
        <v>764.28914064042158</v>
      </c>
      <c r="AB68" s="228">
        <f>+'7.รายจ่าย'!P67/'8.คำนวณ'!W68</f>
        <v>750.94124207721211</v>
      </c>
      <c r="AC68" s="228">
        <f>+'7.รายจ่าย'!R67/'8.คำนวณ'!W68</f>
        <v>494.61380363022823</v>
      </c>
      <c r="AD68" s="228">
        <f>+'7.รายจ่าย'!S67/'8.คำนวณ'!W68</f>
        <v>483.69927895712755</v>
      </c>
      <c r="AE68" s="228">
        <f>+'7.รายจ่าย'!T67/'8.คำนวณ'!W68</f>
        <v>691.5867882844251</v>
      </c>
      <c r="AF68" s="228">
        <f>+'7.รายจ่าย'!U67/'8.คำนวณ'!W68</f>
        <v>355.74952066412459</v>
      </c>
      <c r="AG68" s="228">
        <f>+'7.รายจ่าย'!V67/'8.คำนวณ'!W68</f>
        <v>75.126092878340998</v>
      </c>
      <c r="AH68" s="228">
        <f>+'7.รายจ่าย'!Y67/'8.คำนวณ'!W68</f>
        <v>107.66377238838962</v>
      </c>
      <c r="AI68" s="63"/>
      <c r="AJ68" s="63"/>
      <c r="AK68" s="63"/>
      <c r="AL68" s="63"/>
      <c r="AM68" s="63"/>
      <c r="AN68" s="63"/>
      <c r="AO68" s="63"/>
      <c r="AP68" s="63"/>
      <c r="AQ68" s="63"/>
      <c r="AR68" s="63"/>
      <c r="AS68" s="63"/>
      <c r="AT68" s="63"/>
      <c r="AU68" s="63"/>
      <c r="AV68" s="63"/>
      <c r="AW68" s="63"/>
      <c r="AX68" s="63"/>
      <c r="AY68" s="63"/>
      <c r="AZ68" s="63"/>
      <c r="BA68" s="63"/>
      <c r="BB68" s="63"/>
      <c r="BC68" s="63"/>
      <c r="BD68" s="63"/>
      <c r="BE68" s="63"/>
      <c r="BF68" s="63"/>
      <c r="BG68" s="63"/>
      <c r="BH68" s="63"/>
      <c r="BI68" s="63"/>
      <c r="BJ68" s="63"/>
      <c r="BK68" s="63"/>
      <c r="BL68" s="63"/>
      <c r="BM68" s="63"/>
      <c r="BN68" s="63"/>
      <c r="BO68" s="63"/>
      <c r="BP68" s="63"/>
      <c r="BQ68" s="63"/>
      <c r="BR68" s="63"/>
      <c r="BS68" s="63"/>
      <c r="BT68" s="63"/>
      <c r="BU68" s="63"/>
      <c r="BV68" s="63"/>
      <c r="BW68" s="63"/>
      <c r="BX68" s="63"/>
      <c r="BY68" s="63"/>
      <c r="BZ68" s="63"/>
      <c r="CA68" s="63"/>
      <c r="CB68" s="63"/>
      <c r="CC68" s="63"/>
      <c r="CD68" s="63"/>
      <c r="CE68" s="63"/>
      <c r="CF68" s="63"/>
      <c r="CG68" s="63"/>
      <c r="CH68" s="63"/>
      <c r="CI68" s="63"/>
      <c r="CJ68" s="63"/>
      <c r="CK68" s="63"/>
      <c r="CL68" s="63"/>
      <c r="CM68" s="63"/>
      <c r="CN68" s="63"/>
      <c r="CO68" s="63"/>
      <c r="CP68" s="63"/>
      <c r="CQ68" s="63"/>
      <c r="CR68" s="63"/>
      <c r="CS68" s="63"/>
    </row>
    <row r="69" spans="1:97" s="63" customFormat="1">
      <c r="A69" s="65" t="s">
        <v>225</v>
      </c>
      <c r="B69" s="249">
        <v>16</v>
      </c>
      <c r="C69" s="208">
        <v>67</v>
      </c>
      <c r="D69" s="208">
        <v>9</v>
      </c>
      <c r="E69" s="191" t="s">
        <v>55</v>
      </c>
      <c r="F69" s="191" t="s">
        <v>173</v>
      </c>
      <c r="G69" s="242" t="s">
        <v>298</v>
      </c>
      <c r="H69" s="218">
        <f>+DATA!G71</f>
        <v>86875</v>
      </c>
      <c r="I69" s="219">
        <f>+DATA!H71</f>
        <v>52869</v>
      </c>
      <c r="J69" s="219">
        <f>+DATA!I71</f>
        <v>1824</v>
      </c>
      <c r="K69" s="219">
        <f>+DATA!J71</f>
        <v>5593</v>
      </c>
      <c r="L69" s="219">
        <f>+DATA!K71</f>
        <v>542</v>
      </c>
      <c r="M69" s="226">
        <f>+'6.รายรับ'!G70/I69</f>
        <v>1042.0800979780208</v>
      </c>
      <c r="N69" s="226">
        <f>+('6.รายรับ'!H70+'6.รายรับ'!I70+'6.รายรับ'!J70)/I69</f>
        <v>380.70933628402281</v>
      </c>
      <c r="O69" s="226">
        <f>+'6.รายรับ'!K70/'8.คำนวณ'!J69</f>
        <v>1384.3288377192978</v>
      </c>
      <c r="P69" s="226">
        <f>+'6.รายรับ'!L70/'8.คำนวณ'!K69</f>
        <v>4404.0096406222065</v>
      </c>
      <c r="Q69" s="226">
        <f>+'6.รายรับ'!M70/'8.คำนวณ'!H69</f>
        <v>12.21726618705036</v>
      </c>
      <c r="R69" s="227">
        <f>+'6.รายรับ'!Q70/'8.คำนวณ'!H69</f>
        <v>83.849323741007197</v>
      </c>
      <c r="S69" s="227">
        <f>+'6.รายรับ'!V70/'8.คำนวณ'!I69</f>
        <v>948.50581928918643</v>
      </c>
      <c r="T69" s="241">
        <f>+'2.Hosp. Group'!L70</f>
        <v>17</v>
      </c>
      <c r="U69" s="63">
        <f>+DATA!L71</f>
        <v>98743</v>
      </c>
      <c r="V69" s="63">
        <f>+DATA!M71</f>
        <v>6083.91</v>
      </c>
      <c r="W69" s="63">
        <f t="shared" si="2"/>
        <v>11892.321764705881</v>
      </c>
      <c r="X69" s="228">
        <f>+('7.รายจ่าย'!G68+'7.รายจ่าย'!K68)/'8.คำนวณ'!W69</f>
        <v>8961.7463274746697</v>
      </c>
      <c r="Y69" s="228">
        <f>+'7.รายจ่าย'!L68/'8.คำนวณ'!W69</f>
        <v>24.003436473370584</v>
      </c>
      <c r="Z69" s="228">
        <f>+'7.รายจ่าย'!M68/'8.คำนวณ'!W69</f>
        <v>2235.9908179509007</v>
      </c>
      <c r="AA69" s="228">
        <f>+'7.รายจ่าย'!O68/'8.คำนวณ'!W69</f>
        <v>675.46821629398357</v>
      </c>
      <c r="AB69" s="228">
        <f>+'7.รายจ่าย'!P68/'8.คำนวณ'!W69</f>
        <v>98.965308312872381</v>
      </c>
      <c r="AC69" s="228">
        <f>+'7.รายจ่าย'!R68/'8.คำนวณ'!W69</f>
        <v>631.75047384751019</v>
      </c>
      <c r="AD69" s="228">
        <f>+'7.รายจ่าย'!S68/'8.คำนวณ'!W69</f>
        <v>712.31797773422477</v>
      </c>
      <c r="AE69" s="228">
        <f>+'7.รายจ่าย'!T68/'8.คำนวณ'!W69</f>
        <v>431.12641092643719</v>
      </c>
      <c r="AF69" s="228">
        <f>+'7.รายจ่าย'!U68/'8.คำนวณ'!W69</f>
        <v>327.13735105503326</v>
      </c>
      <c r="AG69" s="228">
        <f>+'7.รายจ่าย'!V68/'8.คำนวณ'!W69</f>
        <v>13.118427426257783</v>
      </c>
      <c r="AH69" s="228">
        <f>+'7.รายจ่าย'!Y68/'8.คำนวณ'!W69</f>
        <v>966.34252397258592</v>
      </c>
    </row>
    <row r="70" spans="1:97" s="63" customFormat="1">
      <c r="A70" s="65" t="s">
        <v>230</v>
      </c>
      <c r="B70" s="249">
        <v>39</v>
      </c>
      <c r="C70" s="208">
        <v>68</v>
      </c>
      <c r="D70" s="208">
        <v>9</v>
      </c>
      <c r="E70" s="191" t="s">
        <v>49</v>
      </c>
      <c r="F70" s="191" t="s">
        <v>225</v>
      </c>
      <c r="G70" s="242" t="s">
        <v>357</v>
      </c>
      <c r="H70" s="218">
        <f>+DATA!G72</f>
        <v>52326</v>
      </c>
      <c r="I70" s="219">
        <f>+DATA!H72</f>
        <v>37937</v>
      </c>
      <c r="J70" s="219">
        <f>+DATA!I72</f>
        <v>2640</v>
      </c>
      <c r="K70" s="219">
        <f>+DATA!J72</f>
        <v>4304</v>
      </c>
      <c r="L70" s="219">
        <f>+DATA!K72</f>
        <v>546</v>
      </c>
      <c r="M70" s="226">
        <f>+'6.รายรับ'!G71/I70</f>
        <v>1533.4726504467931</v>
      </c>
      <c r="N70" s="226">
        <f>+('6.รายรับ'!H71+'6.รายรับ'!I71+'6.รายรับ'!J71)/I70</f>
        <v>295.24351082057098</v>
      </c>
      <c r="O70" s="226">
        <f>+'6.รายรับ'!K71/'8.คำนวณ'!J70</f>
        <v>1830.4713636363631</v>
      </c>
      <c r="P70" s="226">
        <f>+'6.รายรับ'!L71/'8.คำนวณ'!K70</f>
        <v>4216.1636082713758</v>
      </c>
      <c r="Q70" s="226">
        <f>+'6.รายรับ'!M71/'8.คำนวณ'!H70</f>
        <v>31.853046286740817</v>
      </c>
      <c r="R70" s="227">
        <f>+'6.รายรับ'!Q71/'8.คำนวณ'!H70</f>
        <v>143.8878282307075</v>
      </c>
      <c r="S70" s="227">
        <f>+'6.รายรับ'!V71/'8.คำนวณ'!I70</f>
        <v>1265.0946793367953</v>
      </c>
      <c r="T70" s="241">
        <f>+'2.Hosp. Group'!L71</f>
        <v>17</v>
      </c>
      <c r="U70" s="63">
        <f>+DATA!L72</f>
        <v>108883</v>
      </c>
      <c r="V70" s="63">
        <f>+DATA!M72</f>
        <v>7520.44</v>
      </c>
      <c r="W70" s="63">
        <f t="shared" si="2"/>
        <v>13925.322352941177</v>
      </c>
      <c r="X70" s="228">
        <f>+('7.รายจ่าย'!G69+'7.รายจ่าย'!K69)/'8.คำนวณ'!W70</f>
        <v>7633.7860629522665</v>
      </c>
      <c r="Y70" s="228">
        <f>+'7.รายจ่าย'!L69/'8.คำนวณ'!W70</f>
        <v>39.215087174241354</v>
      </c>
      <c r="Z70" s="228">
        <f>+'7.รายจ่าย'!M69/'8.คำนวณ'!W70</f>
        <v>1399.6572155389538</v>
      </c>
      <c r="AA70" s="228">
        <f>+'7.รายจ่าย'!O69/'8.คำนวณ'!W70</f>
        <v>676.90204011752087</v>
      </c>
      <c r="AB70" s="228">
        <f>+'7.รายจ่าย'!P69/'8.คำนวณ'!W70</f>
        <v>622.6728294134324</v>
      </c>
      <c r="AC70" s="228">
        <f>+'7.รายจ่าย'!R69/'8.คำนวณ'!W70</f>
        <v>486.88532144234233</v>
      </c>
      <c r="AD70" s="228">
        <f>+'7.รายจ่าย'!S69/'8.คำนวณ'!W70</f>
        <v>348.20990904931205</v>
      </c>
      <c r="AE70" s="228">
        <f>+'7.รายจ่าย'!T69/'8.คำนวณ'!W70</f>
        <v>431.29313977650867</v>
      </c>
      <c r="AF70" s="228">
        <f>+'7.รายจ่าย'!U69/'8.คำนวณ'!W70</f>
        <v>285.60870256335392</v>
      </c>
      <c r="AG70" s="228">
        <f>+'7.รายจ่าย'!V69/'8.คำนวณ'!W70</f>
        <v>33.727822458688038</v>
      </c>
      <c r="AH70" s="228">
        <f>+'7.รายจ่าย'!Y69/'8.คำนวณ'!W70</f>
        <v>84.520892958101555</v>
      </c>
    </row>
    <row r="71" spans="1:97" s="63" customFormat="1">
      <c r="A71" s="65" t="s">
        <v>173</v>
      </c>
      <c r="B71" s="249">
        <v>45</v>
      </c>
      <c r="C71" s="208">
        <v>69</v>
      </c>
      <c r="D71" s="208">
        <v>9</v>
      </c>
      <c r="E71" s="191" t="s">
        <v>49</v>
      </c>
      <c r="F71" s="191" t="s">
        <v>230</v>
      </c>
      <c r="G71" s="242" t="s">
        <v>363</v>
      </c>
      <c r="H71" s="218">
        <f>+DATA!G73</f>
        <v>72086</v>
      </c>
      <c r="I71" s="219">
        <f>+DATA!H73</f>
        <v>52329</v>
      </c>
      <c r="J71" s="219">
        <f>+DATA!I73</f>
        <v>2019</v>
      </c>
      <c r="K71" s="219">
        <f>+DATA!J73</f>
        <v>5461</v>
      </c>
      <c r="L71" s="219">
        <f>+DATA!K73</f>
        <v>470</v>
      </c>
      <c r="M71" s="226">
        <f>+'6.รายรับ'!G72/I71</f>
        <v>1135.5197949511744</v>
      </c>
      <c r="N71" s="226">
        <f>+('6.รายรับ'!H72+'6.รายรับ'!I72+'6.รายรับ'!J72)/I71</f>
        <v>302.07958149400912</v>
      </c>
      <c r="O71" s="226">
        <f>+'6.รายรับ'!K72/'8.คำนวณ'!J71</f>
        <v>1158.5122634967806</v>
      </c>
      <c r="P71" s="226">
        <f>+'6.รายรับ'!L72/'8.คำนวณ'!K71</f>
        <v>3117.6914502838313</v>
      </c>
      <c r="Q71" s="226">
        <f>+'6.รายรับ'!M72/'8.คำนวณ'!H71</f>
        <v>10.06393751907444</v>
      </c>
      <c r="R71" s="227">
        <f>+'6.รายรับ'!Q72/'8.คำนวณ'!H71</f>
        <v>37.879389895402717</v>
      </c>
      <c r="S71" s="227">
        <f>+'6.รายรับ'!V72/'8.คำนวณ'!I71</f>
        <v>1056.0417330734392</v>
      </c>
      <c r="T71" s="241">
        <f>+'2.Hosp. Group'!L72</f>
        <v>17</v>
      </c>
      <c r="U71" s="63">
        <f>+DATA!L73</f>
        <v>128158</v>
      </c>
      <c r="V71" s="63">
        <f>+DATA!M73</f>
        <v>5391.73</v>
      </c>
      <c r="W71" s="63">
        <f t="shared" si="2"/>
        <v>12930.43588235294</v>
      </c>
      <c r="X71" s="228">
        <f>+('7.รายจ่าย'!G70+'7.รายจ่าย'!K70)/'8.คำนวณ'!W71</f>
        <v>7787.0175805455992</v>
      </c>
      <c r="Y71" s="228">
        <f>+'7.รายจ่าย'!L70/'8.คำนวณ'!W71</f>
        <v>40.237081312167227</v>
      </c>
      <c r="Z71" s="228">
        <f>+'7.รายจ่าย'!M70/'8.คำนวณ'!W71</f>
        <v>1356.657937103344</v>
      </c>
      <c r="AA71" s="228">
        <f>+'7.รายจ่าย'!O70/'8.คำนวณ'!W71</f>
        <v>781.71159827604208</v>
      </c>
      <c r="AB71" s="228">
        <f>+'7.รายจ่าย'!P70/'8.คำนวณ'!W71</f>
        <v>611.39715798671273</v>
      </c>
      <c r="AC71" s="228">
        <f>+'7.รายจ่าย'!R70/'8.คำนวณ'!W71</f>
        <v>624.81304215166585</v>
      </c>
      <c r="AD71" s="228">
        <f>+'7.รายจ่าย'!S70/'8.คำนวณ'!W71</f>
        <v>819.94816388747381</v>
      </c>
      <c r="AE71" s="228">
        <f>+'7.รายจ่าย'!T70/'8.คำนวณ'!W71</f>
        <v>186.90533884463474</v>
      </c>
      <c r="AF71" s="228">
        <f>+'7.รายจ่าย'!U70/'8.คำนวณ'!W71</f>
        <v>283.84201533445423</v>
      </c>
      <c r="AG71" s="228">
        <f>+'7.รายจ่าย'!V70/'8.คำนวณ'!W71</f>
        <v>8.8560231876082991</v>
      </c>
      <c r="AH71" s="228">
        <f>+'7.รายจ่าย'!Y70/'8.คำนวณ'!W71</f>
        <v>49.882927062055735</v>
      </c>
    </row>
    <row r="72" spans="1:97" s="63" customFormat="1">
      <c r="A72" s="65" t="s">
        <v>180</v>
      </c>
      <c r="B72" s="249">
        <v>8</v>
      </c>
      <c r="C72" s="208">
        <v>70</v>
      </c>
      <c r="D72" s="208">
        <v>9</v>
      </c>
      <c r="E72" s="191" t="s">
        <v>51</v>
      </c>
      <c r="F72" s="191" t="s">
        <v>243</v>
      </c>
      <c r="G72" s="242" t="s">
        <v>378</v>
      </c>
      <c r="H72" s="218">
        <f>+DATA!G74</f>
        <v>69581</v>
      </c>
      <c r="I72" s="219">
        <f>+DATA!H74</f>
        <v>52906</v>
      </c>
      <c r="J72" s="219">
        <f>+DATA!I74</f>
        <v>1331</v>
      </c>
      <c r="K72" s="219">
        <f>+DATA!J74</f>
        <v>4044</v>
      </c>
      <c r="L72" s="219">
        <f>+DATA!K74</f>
        <v>388</v>
      </c>
      <c r="M72" s="226">
        <f>+'6.รายรับ'!G73/I72</f>
        <v>919.02345367255157</v>
      </c>
      <c r="N72" s="226">
        <f>+('6.รายรับ'!H73+'6.รายรับ'!I73+'6.รายรับ'!J73)/I72</f>
        <v>767.84108021774466</v>
      </c>
      <c r="O72" s="226">
        <f>+'6.รายรับ'!K73/'8.คำนวณ'!J72</f>
        <v>3041.8070022539437</v>
      </c>
      <c r="P72" s="226">
        <f>+'6.รายรับ'!L73/'8.คำนวณ'!K72</f>
        <v>4495.6287265084075</v>
      </c>
      <c r="Q72" s="226">
        <f>+'6.รายรับ'!M73/'8.คำนวณ'!H72</f>
        <v>8.0478147770224631</v>
      </c>
      <c r="R72" s="227">
        <f>+'6.รายรับ'!Q73/'8.คำนวณ'!H72</f>
        <v>88.723548382460734</v>
      </c>
      <c r="S72" s="227">
        <f>+'6.รายรับ'!V73/'8.คำนวณ'!I72</f>
        <v>917.34927437341707</v>
      </c>
      <c r="T72" s="241">
        <f>+'2.Hosp. Group'!L73</f>
        <v>17</v>
      </c>
      <c r="U72" s="63">
        <f>+DATA!L74</f>
        <v>147091</v>
      </c>
      <c r="V72" s="63">
        <f>+DATA!M74</f>
        <v>4257.9399999999996</v>
      </c>
      <c r="W72" s="63">
        <f t="shared" si="2"/>
        <v>12910.351764705883</v>
      </c>
      <c r="X72" s="228">
        <f>+('7.รายจ่าย'!G71+'7.รายจ่าย'!K71)/'8.คำนวณ'!W72</f>
        <v>7842.9141432698016</v>
      </c>
      <c r="Y72" s="228">
        <f>+'7.รายจ่าย'!L71/'8.คำนวณ'!W72</f>
        <v>71.276617149630667</v>
      </c>
      <c r="Z72" s="228">
        <f>+'7.รายจ่าย'!M71/'8.คำนวณ'!W72</f>
        <v>1843.4161279061152</v>
      </c>
      <c r="AA72" s="228">
        <f>+'7.รายจ่าย'!O71/'8.คำนวณ'!W72</f>
        <v>577.85973736169217</v>
      </c>
      <c r="AB72" s="228">
        <f>+'7.รายจ่าย'!P71/'8.คำนวณ'!W72</f>
        <v>580.63148755503903</v>
      </c>
      <c r="AC72" s="228">
        <f>+'7.รายจ่าย'!R71/'8.คำนวณ'!W72</f>
        <v>527.65954670757128</v>
      </c>
      <c r="AD72" s="228">
        <f>+'7.รายจ่าย'!S71/'8.คำนวณ'!W72</f>
        <v>2219.4454482900587</v>
      </c>
      <c r="AE72" s="228">
        <f>+'7.รายจ่าย'!T71/'8.คำนวณ'!W72</f>
        <v>473.05164966116109</v>
      </c>
      <c r="AF72" s="228">
        <f>+'7.รายจ่าย'!U71/'8.คำนวณ'!W72</f>
        <v>396.09848927431602</v>
      </c>
      <c r="AG72" s="228">
        <f>+'7.รายจ่าย'!V71/'8.คำนวณ'!W72</f>
        <v>10.381459192026389</v>
      </c>
      <c r="AH72" s="228">
        <f>+'7.รายจ่าย'!Y71/'8.คำนวณ'!W72</f>
        <v>305.30471685329752</v>
      </c>
    </row>
    <row r="73" spans="1:97" s="63" customFormat="1" ht="24.6" customHeight="1">
      <c r="A73" s="65" t="s">
        <v>215</v>
      </c>
      <c r="B73" s="249">
        <v>74</v>
      </c>
      <c r="C73" s="208">
        <v>71</v>
      </c>
      <c r="D73" s="208">
        <v>10</v>
      </c>
      <c r="E73" s="191" t="s">
        <v>45</v>
      </c>
      <c r="F73" s="191" t="s">
        <v>188</v>
      </c>
      <c r="G73" s="242" t="s">
        <v>315</v>
      </c>
      <c r="H73" s="218">
        <f>+DATA!G75</f>
        <v>116249</v>
      </c>
      <c r="I73" s="219">
        <f>+DATA!H75</f>
        <v>90398</v>
      </c>
      <c r="J73" s="219">
        <f>+DATA!I75</f>
        <v>4765</v>
      </c>
      <c r="K73" s="219">
        <f>+DATA!J75</f>
        <v>5806</v>
      </c>
      <c r="L73" s="219">
        <f>+DATA!K75</f>
        <v>613</v>
      </c>
      <c r="M73" s="226">
        <f>+'6.รายรับ'!G74/I73</f>
        <v>1400.470593265338</v>
      </c>
      <c r="N73" s="226">
        <f>+('6.รายรับ'!H74+'6.รายรับ'!I74+'6.รายรับ'!J74)/I73</f>
        <v>367.44587369189577</v>
      </c>
      <c r="O73" s="226">
        <f>+'6.รายรับ'!K74/'8.คำนวณ'!J73</f>
        <v>1010.8626107030429</v>
      </c>
      <c r="P73" s="226">
        <f>+'6.รายรับ'!L74/'8.คำนวณ'!K73</f>
        <v>4845.3104994832938</v>
      </c>
      <c r="Q73" s="226">
        <f>+'6.รายรับ'!M74/'8.คำนวณ'!H73</f>
        <v>28.395495875233337</v>
      </c>
      <c r="R73" s="227">
        <f>+'6.รายรับ'!Q74/'8.คำนวณ'!H73</f>
        <v>130.26551996146202</v>
      </c>
      <c r="S73" s="227">
        <f>+'6.รายรับ'!V74/'8.คำนวณ'!I73</f>
        <v>778.13931182105807</v>
      </c>
      <c r="T73" s="241">
        <f>+'2.Hosp. Group'!L74</f>
        <v>17</v>
      </c>
      <c r="U73" s="63">
        <f>+DATA!L75</f>
        <v>162035</v>
      </c>
      <c r="V73" s="63">
        <f>+DATA!M75</f>
        <v>12317.9</v>
      </c>
      <c r="W73" s="63">
        <f t="shared" si="2"/>
        <v>21849.370588235295</v>
      </c>
      <c r="X73" s="228">
        <f>+('7.รายจ่าย'!G72+'7.รายจ่าย'!K72)/'8.คำนวณ'!W73</f>
        <v>7108.5030730189274</v>
      </c>
      <c r="Y73" s="228">
        <f>+'7.รายจ่าย'!L72/'8.คำนวณ'!W73</f>
        <v>57.796716152544981</v>
      </c>
      <c r="Z73" s="228">
        <f>+'7.รายจ่าย'!M72/'8.คำนวณ'!W73</f>
        <v>1764.5146950255396</v>
      </c>
      <c r="AA73" s="228">
        <f>+'7.รายจ่าย'!O72/'8.คำนวณ'!W73</f>
        <v>998.21603564835482</v>
      </c>
      <c r="AB73" s="228">
        <f>+'7.รายจ่าย'!P72/'8.คำนวณ'!W73</f>
        <v>508.55857632727611</v>
      </c>
      <c r="AC73" s="228">
        <f>+'7.รายจ่าย'!R72/'8.คำนวณ'!W73</f>
        <v>478.46497123486932</v>
      </c>
      <c r="AD73" s="228">
        <f>+'7.รายจ่าย'!S72/'8.คำนวณ'!W73</f>
        <v>739.21237615405801</v>
      </c>
      <c r="AE73" s="228">
        <f>+'7.รายจ่าย'!T72/'8.คำนวณ'!W73</f>
        <v>513.05271951567863</v>
      </c>
      <c r="AF73" s="228">
        <f>+'7.รายจ่าย'!U72/'8.คำนวณ'!W73</f>
        <v>317.87963785738339</v>
      </c>
      <c r="AG73" s="228">
        <f>+'7.รายจ่าย'!V72/'8.คำนวณ'!W73</f>
        <v>62.105857215431975</v>
      </c>
      <c r="AH73" s="228">
        <f>+'7.รายจ่าย'!Y72/'8.คำนวณ'!W73</f>
        <v>196.53457076297525</v>
      </c>
    </row>
    <row r="74" spans="1:97" s="63" customFormat="1">
      <c r="A74" s="65" t="s">
        <v>195</v>
      </c>
      <c r="B74" s="249">
        <v>79</v>
      </c>
      <c r="C74" s="208">
        <v>72</v>
      </c>
      <c r="D74" s="208">
        <v>10</v>
      </c>
      <c r="E74" s="191" t="s">
        <v>45</v>
      </c>
      <c r="F74" s="191" t="s">
        <v>193</v>
      </c>
      <c r="G74" s="242" t="s">
        <v>320</v>
      </c>
      <c r="H74" s="218">
        <f>+DATA!G76</f>
        <v>109580</v>
      </c>
      <c r="I74" s="219">
        <f>+DATA!H76</f>
        <v>85449</v>
      </c>
      <c r="J74" s="219">
        <f>+DATA!I76</f>
        <v>4105</v>
      </c>
      <c r="K74" s="219">
        <f>+DATA!J76</f>
        <v>5870</v>
      </c>
      <c r="L74" s="219">
        <f>+DATA!K76</f>
        <v>552</v>
      </c>
      <c r="M74" s="226">
        <f>+'6.รายรับ'!G75/I74</f>
        <v>1114.2981975213286</v>
      </c>
      <c r="N74" s="226">
        <f>+('6.รายรับ'!H75+'6.รายรับ'!I75+'6.รายรับ'!J75)/I74</f>
        <v>248.52907687626538</v>
      </c>
      <c r="O74" s="226">
        <f>+'6.รายรับ'!K75/'8.คำนวณ'!J74</f>
        <v>2419.9077174177833</v>
      </c>
      <c r="P74" s="226">
        <f>+'6.รายรับ'!L75/'8.คำนวณ'!K74</f>
        <v>4497.7470971039174</v>
      </c>
      <c r="Q74" s="226">
        <f>+'6.รายรับ'!M75/'8.คำนวณ'!H74</f>
        <v>33.710540244570176</v>
      </c>
      <c r="R74" s="227">
        <f>+'6.รายรับ'!Q75/'8.คำนวณ'!H74</f>
        <v>84.370304800146016</v>
      </c>
      <c r="S74" s="227">
        <f>+'6.รายรับ'!V75/'8.คำนวณ'!I74</f>
        <v>805.62524008472894</v>
      </c>
      <c r="T74" s="241">
        <f>+'2.Hosp. Group'!L75</f>
        <v>17</v>
      </c>
      <c r="U74" s="63">
        <f>+DATA!L76</f>
        <v>328117</v>
      </c>
      <c r="V74" s="63">
        <f>+DATA!M76</f>
        <v>9649.6200000000008</v>
      </c>
      <c r="W74" s="63">
        <f t="shared" si="2"/>
        <v>28950.620000000003</v>
      </c>
      <c r="X74" s="228">
        <f>+('7.รายจ่าย'!G73+'7.รายจ่าย'!K73)/'8.คำนวณ'!W74</f>
        <v>4808.5340275959543</v>
      </c>
      <c r="Y74" s="228">
        <f>+'7.รายจ่าย'!L73/'8.คำนวณ'!W74</f>
        <v>3.3945984576496113</v>
      </c>
      <c r="Z74" s="228">
        <f>+'7.รายจ่าย'!M73/'8.คำนวณ'!W74</f>
        <v>1036.8525883038083</v>
      </c>
      <c r="AA74" s="228">
        <f>+'7.รายจ่าย'!O73/'8.คำนวณ'!W74</f>
        <v>453.66540163906672</v>
      </c>
      <c r="AB74" s="228">
        <f>+'7.รายจ่าย'!P73/'8.คำนวณ'!W74</f>
        <v>291.63422061427354</v>
      </c>
      <c r="AC74" s="228">
        <f>+'7.รายจ่าย'!R73/'8.คำนวณ'!W74</f>
        <v>228.82237962433962</v>
      </c>
      <c r="AD74" s="228">
        <f>+'7.รายจ่าย'!S73/'8.คำนวณ'!W74</f>
        <v>290.02251834330309</v>
      </c>
      <c r="AE74" s="228">
        <f>+'7.รายจ่าย'!T73/'8.คำนวณ'!W74</f>
        <v>465.00270495070566</v>
      </c>
      <c r="AF74" s="228">
        <f>+'7.รายจ่าย'!U73/'8.คำนวณ'!W74</f>
        <v>200.35824241415207</v>
      </c>
      <c r="AG74" s="228">
        <f>+'7.รายจ่าย'!V73/'8.คำนวณ'!W74</f>
        <v>0.92622437792351242</v>
      </c>
      <c r="AH74" s="228">
        <f>+'7.รายจ่าย'!Y73/'8.คำนวณ'!W74</f>
        <v>96.062851849114111</v>
      </c>
    </row>
    <row r="75" spans="1:97" s="63" customFormat="1">
      <c r="A75" s="65" t="s">
        <v>246</v>
      </c>
      <c r="B75" s="249">
        <v>81</v>
      </c>
      <c r="C75" s="208">
        <v>73</v>
      </c>
      <c r="D75" s="208">
        <v>10</v>
      </c>
      <c r="E75" s="191" t="s">
        <v>45</v>
      </c>
      <c r="F75" s="191" t="s">
        <v>195</v>
      </c>
      <c r="G75" s="242" t="s">
        <v>322</v>
      </c>
      <c r="H75" s="218">
        <f>+DATA!G77</f>
        <v>116147</v>
      </c>
      <c r="I75" s="219">
        <f>+DATA!H77</f>
        <v>87744</v>
      </c>
      <c r="J75" s="219">
        <f>+DATA!I77</f>
        <v>4814</v>
      </c>
      <c r="K75" s="219">
        <f>+DATA!J77</f>
        <v>5373</v>
      </c>
      <c r="L75" s="219">
        <f>+DATA!K77</f>
        <v>515</v>
      </c>
      <c r="M75" s="226">
        <f>+'6.รายรับ'!G76/I75</f>
        <v>1031.3492021106854</v>
      </c>
      <c r="N75" s="226">
        <f>+('6.รายรับ'!H76+'6.รายรับ'!I76+'6.รายรับ'!J76)/I75</f>
        <v>182.58682542396062</v>
      </c>
      <c r="O75" s="226">
        <f>+'6.รายรับ'!K76/'8.คำนวณ'!J75</f>
        <v>1261.0003032820937</v>
      </c>
      <c r="P75" s="226">
        <f>+'6.รายรับ'!L76/'8.คำนวณ'!K75</f>
        <v>3754.4129462125443</v>
      </c>
      <c r="Q75" s="226">
        <f>+'6.รายรับ'!M76/'8.คำนวณ'!H75</f>
        <v>11.402347886729748</v>
      </c>
      <c r="R75" s="227">
        <f>+'6.รายรับ'!Q76/'8.คำนวณ'!H75</f>
        <v>64.872923967041771</v>
      </c>
      <c r="S75" s="227">
        <f>+'6.รายรับ'!V76/'8.คำนวณ'!I75</f>
        <v>619.78773317833702</v>
      </c>
      <c r="T75" s="241">
        <f>+'2.Hosp. Group'!L76</f>
        <v>17</v>
      </c>
      <c r="U75" s="63">
        <f>+DATA!L77</f>
        <v>164380</v>
      </c>
      <c r="V75" s="63">
        <f>+DATA!M77</f>
        <v>6525.47</v>
      </c>
      <c r="W75" s="63">
        <f t="shared" si="2"/>
        <v>16194.881764705882</v>
      </c>
      <c r="X75" s="228">
        <f>+('7.รายจ่าย'!G74+'7.รายจ่าย'!K74)/'8.คำนวณ'!W75</f>
        <v>7296.4670577294592</v>
      </c>
      <c r="Y75" s="228">
        <f>+'7.รายจ่าย'!L74/'8.คำนวณ'!W75</f>
        <v>58.566399791016039</v>
      </c>
      <c r="Z75" s="228">
        <f>+'7.รายจ่าย'!M74/'8.คำนวณ'!W75</f>
        <v>1632.5135925115628</v>
      </c>
      <c r="AA75" s="228">
        <f>+'7.รายจ่าย'!O74/'8.คำนวณ'!W75</f>
        <v>673.44317287753108</v>
      </c>
      <c r="AB75" s="228">
        <f>+'7.รายจ่าย'!P74/'8.คำนวณ'!W75</f>
        <v>354.81305473454046</v>
      </c>
      <c r="AC75" s="228">
        <f>+'7.รายจ่าย'!R74/'8.คำนวณ'!W75</f>
        <v>473.68427639393258</v>
      </c>
      <c r="AD75" s="228">
        <f>+'7.รายจ่าย'!S74/'8.คำนวณ'!W75</f>
        <v>1129.1858987111361</v>
      </c>
      <c r="AE75" s="228">
        <f>+'7.รายจ่าย'!T74/'8.คำนวณ'!W75</f>
        <v>572.24764864890687</v>
      </c>
      <c r="AF75" s="228">
        <f>+'7.รายจ่าย'!U74/'8.คำนวณ'!W75</f>
        <v>353.33215908192352</v>
      </c>
      <c r="AG75" s="228">
        <f>+'7.รายจ่าย'!V74/'8.คำนวณ'!W75</f>
        <v>36.678590102123401</v>
      </c>
      <c r="AH75" s="228">
        <f>+'7.รายจ่าย'!Y74/'8.คำนวณ'!W75</f>
        <v>322.66072490804009</v>
      </c>
    </row>
    <row r="76" spans="1:97" s="63" customFormat="1">
      <c r="A76" s="65" t="s">
        <v>207</v>
      </c>
      <c r="B76" s="249">
        <v>28</v>
      </c>
      <c r="C76" s="208">
        <v>74</v>
      </c>
      <c r="D76" s="208">
        <v>10</v>
      </c>
      <c r="E76" s="191" t="s">
        <v>53</v>
      </c>
      <c r="F76" s="191" t="s">
        <v>207</v>
      </c>
      <c r="G76" s="242" t="s">
        <v>337</v>
      </c>
      <c r="H76" s="218">
        <f>+DATA!G78</f>
        <v>110540</v>
      </c>
      <c r="I76" s="219">
        <f>+DATA!H78</f>
        <v>84991</v>
      </c>
      <c r="J76" s="219">
        <f>+DATA!I78</f>
        <v>5049</v>
      </c>
      <c r="K76" s="219">
        <f>+DATA!J78</f>
        <v>7837</v>
      </c>
      <c r="L76" s="219">
        <f>+DATA!K78</f>
        <v>760</v>
      </c>
      <c r="M76" s="226">
        <f>+'6.รายรับ'!G77/I76</f>
        <v>1002.9889693026322</v>
      </c>
      <c r="N76" s="226">
        <f>+('6.รายรับ'!H77+'6.รายรับ'!I77+'6.รายรับ'!J77)/I76</f>
        <v>245.25180901507218</v>
      </c>
      <c r="O76" s="226">
        <f>+'6.รายรับ'!K77/'8.คำนวณ'!J76</f>
        <v>761.83446226975639</v>
      </c>
      <c r="P76" s="226">
        <f>+'6.รายรับ'!L77/'8.คำนวณ'!K76</f>
        <v>2804.0707400791116</v>
      </c>
      <c r="Q76" s="226">
        <f>+'6.รายรับ'!M77/'8.คำนวณ'!H76</f>
        <v>15.148389723177131</v>
      </c>
      <c r="R76" s="227">
        <f>+'6.รายรับ'!Q77/'8.คำนวณ'!H76</f>
        <v>91.66447892165732</v>
      </c>
      <c r="S76" s="227">
        <f>+'6.รายรับ'!V77/'8.คำนวณ'!I76</f>
        <v>873.81602369662676</v>
      </c>
      <c r="T76" s="241">
        <f>+'2.Hosp. Group'!L77</f>
        <v>17</v>
      </c>
      <c r="U76" s="63">
        <f>+DATA!L78</f>
        <v>179143</v>
      </c>
      <c r="V76" s="63">
        <f>+DATA!M78</f>
        <v>9569.58</v>
      </c>
      <c r="W76" s="63">
        <f t="shared" si="2"/>
        <v>20107.403529411764</v>
      </c>
      <c r="X76" s="228">
        <f>+('7.รายจ่าย'!G75+'7.รายจ่าย'!K75)/'8.คำนวณ'!W76</f>
        <v>7263.6352444194827</v>
      </c>
      <c r="Y76" s="228">
        <f>+'7.รายจ่าย'!L75/'8.คำนวณ'!W76</f>
        <v>19.488102450762504</v>
      </c>
      <c r="Z76" s="228">
        <f>+'7.รายจ่าย'!M75/'8.คำนวณ'!W76</f>
        <v>1494.3597931999645</v>
      </c>
      <c r="AA76" s="228">
        <f>+'7.รายจ่าย'!O75/'8.คำนวณ'!W76</f>
        <v>608.57484070982809</v>
      </c>
      <c r="AB76" s="228">
        <f>+'7.รายจ่าย'!P75/'8.คำนวณ'!W76</f>
        <v>668.38055845160454</v>
      </c>
      <c r="AC76" s="228">
        <f>+'7.รายจ่าย'!R75/'8.คำนวณ'!W76</f>
        <v>598.81463225163827</v>
      </c>
      <c r="AD76" s="228">
        <f>+'7.รายจ่าย'!S75/'8.คำนวณ'!W76</f>
        <v>484.09513022215469</v>
      </c>
      <c r="AE76" s="228">
        <f>+'7.รายจ่าย'!T75/'8.คำนวณ'!W76</f>
        <v>572.49474966580931</v>
      </c>
      <c r="AF76" s="228">
        <f>+'7.รายจ่าย'!U75/'8.คำนวณ'!W76</f>
        <v>255.19346306917799</v>
      </c>
      <c r="AG76" s="228">
        <f>+'7.รายจ่าย'!V75/'8.คำนวณ'!W76</f>
        <v>5.4172419547192829</v>
      </c>
      <c r="AH76" s="228">
        <f>+'7.รายจ่าย'!Y75/'8.คำนวณ'!W76</f>
        <v>156.7478011464668</v>
      </c>
    </row>
    <row r="77" spans="1:97" s="63" customFormat="1">
      <c r="A77" s="65" t="s">
        <v>188</v>
      </c>
      <c r="B77" s="249">
        <v>54</v>
      </c>
      <c r="C77" s="208">
        <v>75</v>
      </c>
      <c r="D77" s="208">
        <v>10</v>
      </c>
      <c r="E77" s="191" t="s">
        <v>47</v>
      </c>
      <c r="F77" s="191" t="s">
        <v>215</v>
      </c>
      <c r="G77" s="242" t="s">
        <v>345</v>
      </c>
      <c r="H77" s="218">
        <f>+DATA!G79</f>
        <v>98135</v>
      </c>
      <c r="I77" s="219">
        <f>+DATA!H79</f>
        <v>58977</v>
      </c>
      <c r="J77" s="219">
        <f>+DATA!I79</f>
        <v>2881</v>
      </c>
      <c r="K77" s="219">
        <f>+DATA!J79</f>
        <v>5992</v>
      </c>
      <c r="L77" s="219">
        <f>+DATA!K79</f>
        <v>985</v>
      </c>
      <c r="M77" s="226">
        <f>+'6.รายรับ'!G78/I77</f>
        <v>1284.022478254235</v>
      </c>
      <c r="N77" s="226">
        <f>+('6.รายรับ'!H78+'6.รายรับ'!I78+'6.รายรับ'!J78)/I77</f>
        <v>486.8686114926158</v>
      </c>
      <c r="O77" s="226">
        <f>+'6.รายรับ'!K78/'8.คำนวณ'!J77</f>
        <v>470.94488372093019</v>
      </c>
      <c r="P77" s="226">
        <f>+'6.รายรับ'!L78/'8.คำนวณ'!K77</f>
        <v>3664.8755524032049</v>
      </c>
      <c r="Q77" s="226">
        <f>+'6.รายรับ'!M78/'8.คำนวณ'!H77</f>
        <v>14.269757986447241</v>
      </c>
      <c r="R77" s="227">
        <f>+'6.รายรับ'!Q78/'8.คำนวณ'!H77</f>
        <v>107.65372221939165</v>
      </c>
      <c r="S77" s="227">
        <f>+'6.รายรับ'!V78/'8.คำนวณ'!I77</f>
        <v>1141.922543025247</v>
      </c>
      <c r="T77" s="241">
        <f>+'2.Hosp. Group'!L78</f>
        <v>17</v>
      </c>
      <c r="U77" s="63">
        <f>+DATA!L79</f>
        <v>141351</v>
      </c>
      <c r="V77" s="63">
        <f>+DATA!M79</f>
        <v>6645.73</v>
      </c>
      <c r="W77" s="63">
        <f t="shared" si="2"/>
        <v>14960.494705882353</v>
      </c>
      <c r="X77" s="228">
        <f>+('7.รายจ่าย'!G76+'7.รายจ่าย'!K76)/'8.คำนวณ'!W77</f>
        <v>9683.3266839123462</v>
      </c>
      <c r="Y77" s="228">
        <f>+'7.รายจ่าย'!L76/'8.คำนวณ'!W77</f>
        <v>79.263865487933501</v>
      </c>
      <c r="Z77" s="228">
        <f>+'7.รายจ่าย'!M76/'8.คำนวณ'!W77</f>
        <v>1896.9599072710751</v>
      </c>
      <c r="AA77" s="228">
        <f>+'7.รายจ่าย'!O76/'8.คำนวณ'!W77</f>
        <v>549.39880810012528</v>
      </c>
      <c r="AB77" s="228">
        <f>+'7.รายจ่าย'!P76/'8.คำนวณ'!W77</f>
        <v>610.3778511020455</v>
      </c>
      <c r="AC77" s="228">
        <f>+'7.รายจ่าย'!R76/'8.คำนวณ'!W77</f>
        <v>296.6872979310491</v>
      </c>
      <c r="AD77" s="228">
        <f>+'7.รายจ่าย'!S76/'8.คำนวณ'!W77</f>
        <v>688.28712301547432</v>
      </c>
      <c r="AE77" s="228">
        <f>+'7.รายจ่าย'!T76/'8.คำนวณ'!W77</f>
        <v>492.72306463914117</v>
      </c>
      <c r="AF77" s="228">
        <f>+'7.รายจ่าย'!U76/'8.คำนวณ'!W77</f>
        <v>368.21185651260907</v>
      </c>
      <c r="AG77" s="228">
        <f>+'7.รายจ่าย'!V76/'8.คำนวณ'!W77</f>
        <v>72.291916895953548</v>
      </c>
      <c r="AH77" s="228">
        <f>+'7.รายจ่าย'!Y76/'8.คำนวณ'!W77</f>
        <v>0</v>
      </c>
    </row>
    <row r="78" spans="1:97" s="63" customFormat="1">
      <c r="A78" s="65" t="s">
        <v>193</v>
      </c>
      <c r="B78" s="249">
        <v>86</v>
      </c>
      <c r="C78" s="208">
        <v>76</v>
      </c>
      <c r="D78" s="208">
        <v>10</v>
      </c>
      <c r="E78" s="191" t="s">
        <v>45</v>
      </c>
      <c r="F78" s="191" t="s">
        <v>200</v>
      </c>
      <c r="G78" s="242" t="s">
        <v>327</v>
      </c>
      <c r="H78" s="218">
        <f>+DATA!G80</f>
        <v>126966</v>
      </c>
      <c r="I78" s="219">
        <f>+DATA!H80</f>
        <v>96992</v>
      </c>
      <c r="J78" s="219">
        <f>+DATA!I80</f>
        <v>3953</v>
      </c>
      <c r="K78" s="219">
        <f>+DATA!J80</f>
        <v>5919</v>
      </c>
      <c r="L78" s="219">
        <f>+DATA!K80</f>
        <v>727</v>
      </c>
      <c r="M78" s="226">
        <f>+'6.รายรับ'!G79/I78</f>
        <v>1363.2479362215438</v>
      </c>
      <c r="N78" s="226">
        <f>+('6.รายรับ'!H79+'6.รายรับ'!I79+'6.รายรับ'!J79)/I78</f>
        <v>476.97363133041904</v>
      </c>
      <c r="O78" s="226">
        <f>+'6.รายรับ'!K79/'8.คำนวณ'!J78</f>
        <v>1641.6208474576272</v>
      </c>
      <c r="P78" s="226">
        <f>+'6.รายรับ'!L79/'8.คำนวณ'!K78</f>
        <v>4334.1118263220142</v>
      </c>
      <c r="Q78" s="226">
        <f>+'6.รายรับ'!M79/'8.คำนวณ'!H78</f>
        <v>34.910897405604651</v>
      </c>
      <c r="R78" s="227">
        <f>+'6.รายรับ'!Q79/'8.คำนวณ'!H78</f>
        <v>105.75437676228282</v>
      </c>
      <c r="S78" s="227">
        <f>+'6.รายรับ'!V79/'8.คำนวณ'!I78</f>
        <v>655.32732390300225</v>
      </c>
      <c r="T78" s="241">
        <f>+'2.Hosp. Group'!L79</f>
        <v>17</v>
      </c>
      <c r="U78" s="63">
        <f>+DATA!L80</f>
        <v>304598</v>
      </c>
      <c r="V78" s="63">
        <f>+DATA!M80</f>
        <v>11009.8</v>
      </c>
      <c r="W78" s="63">
        <f t="shared" si="2"/>
        <v>28927.329411764706</v>
      </c>
      <c r="X78" s="228">
        <f>+('7.รายจ่าย'!G77+'7.รายจ่าย'!K77)/'8.คำนวณ'!W78</f>
        <v>5162.8854037683877</v>
      </c>
      <c r="Y78" s="228">
        <f>+'7.รายจ่าย'!L77/'8.คำนวณ'!W78</f>
        <v>29.19940717570968</v>
      </c>
      <c r="Z78" s="228">
        <f>+'7.รายจ่าย'!M77/'8.คำนวณ'!W78</f>
        <v>1286.389378719005</v>
      </c>
      <c r="AA78" s="228">
        <f>+'7.รายจ่าย'!O77/'8.คำนวณ'!W78</f>
        <v>810.28874239829395</v>
      </c>
      <c r="AB78" s="228">
        <f>+'7.รายจ่าย'!P77/'8.คำนวณ'!W78</f>
        <v>696.16762416408176</v>
      </c>
      <c r="AC78" s="228">
        <f>+'7.รายจ่าย'!R77/'8.คำนวณ'!W78</f>
        <v>378.45275739652669</v>
      </c>
      <c r="AD78" s="228">
        <f>+'7.รายจ่าย'!S77/'8.คำนวณ'!W78</f>
        <v>801.3331427882365</v>
      </c>
      <c r="AE78" s="228">
        <f>+'7.รายจ่าย'!T77/'8.คำนวณ'!W78</f>
        <v>383.61848209488846</v>
      </c>
      <c r="AF78" s="228">
        <f>+'7.รายจ่าย'!U77/'8.คำนวณ'!W78</f>
        <v>208.67570193137124</v>
      </c>
      <c r="AG78" s="228">
        <f>+'7.รายจ่าย'!V77/'8.คำนวณ'!W78</f>
        <v>8.1330497762547367</v>
      </c>
      <c r="AH78" s="228">
        <f>+'7.รายจ่าย'!Y77/'8.คำนวณ'!W78</f>
        <v>37.427437029830941</v>
      </c>
    </row>
    <row r="79" spans="1:97" s="63" customFormat="1">
      <c r="A79" s="65" t="s">
        <v>200</v>
      </c>
      <c r="B79" s="249">
        <v>11</v>
      </c>
      <c r="C79" s="208">
        <v>77</v>
      </c>
      <c r="D79" s="208">
        <v>10</v>
      </c>
      <c r="E79" s="191" t="s">
        <v>51</v>
      </c>
      <c r="F79" s="191" t="s">
        <v>246</v>
      </c>
      <c r="G79" s="242" t="s">
        <v>381</v>
      </c>
      <c r="H79" s="218">
        <f>+DATA!G81</f>
        <v>81715</v>
      </c>
      <c r="I79" s="219">
        <f>+DATA!H81</f>
        <v>59978</v>
      </c>
      <c r="J79" s="219">
        <f>+DATA!I81</f>
        <v>2503</v>
      </c>
      <c r="K79" s="219">
        <f>+DATA!J81</f>
        <v>5999</v>
      </c>
      <c r="L79" s="219">
        <f>+DATA!K81</f>
        <v>910</v>
      </c>
      <c r="M79" s="226">
        <f>+'6.รายรับ'!G80/I79</f>
        <v>1268.9327590116375</v>
      </c>
      <c r="N79" s="226">
        <f>+('6.รายรับ'!H80+'6.รายรับ'!I80+'6.รายรับ'!J80)/I79</f>
        <v>328.40177498416091</v>
      </c>
      <c r="O79" s="226">
        <f>+'6.รายรับ'!K80/'8.คำนวณ'!J79</f>
        <v>1425.2216460247701</v>
      </c>
      <c r="P79" s="226">
        <f>+'6.รายรับ'!L80/'8.คำนวณ'!K79</f>
        <v>6436.424245707617</v>
      </c>
      <c r="Q79" s="226">
        <f>+'6.รายรับ'!M80/'8.คำนวณ'!H79</f>
        <v>20.645046809031388</v>
      </c>
      <c r="R79" s="227">
        <f>+'6.รายรับ'!Q80/'8.คำนวณ'!H79</f>
        <v>199.62469803585631</v>
      </c>
      <c r="S79" s="227">
        <f>+'6.รายรับ'!V80/'8.คำนวณ'!I79</f>
        <v>1103.7267859881956</v>
      </c>
      <c r="T79" s="241">
        <f>+'2.Hosp. Group'!L80</f>
        <v>17</v>
      </c>
      <c r="U79" s="63">
        <f>+DATA!L81</f>
        <v>159380</v>
      </c>
      <c r="V79" s="63">
        <f>+DATA!M81</f>
        <v>9773.18</v>
      </c>
      <c r="W79" s="63">
        <f t="shared" si="2"/>
        <v>19148.47411764706</v>
      </c>
      <c r="X79" s="228">
        <f>+('7.รายจ่าย'!G78+'7.รายจ่าย'!K78)/'8.คำนวณ'!W79</f>
        <v>7585.1570609558012</v>
      </c>
      <c r="Y79" s="228">
        <f>+'7.รายจ่าย'!L78/'8.คำนวณ'!W79</f>
        <v>77.068799891473446</v>
      </c>
      <c r="Z79" s="228">
        <f>+'7.รายจ่าย'!M78/'8.คำนวณ'!W79</f>
        <v>1643.2432248479574</v>
      </c>
      <c r="AA79" s="228">
        <f>+'7.รายจ่าย'!O78/'8.คำนวณ'!W79</f>
        <v>939.90301365127971</v>
      </c>
      <c r="AB79" s="228">
        <f>+'7.รายจ่าย'!P78/'8.คำนวณ'!W79</f>
        <v>647.93222811241662</v>
      </c>
      <c r="AC79" s="228">
        <f>+'7.รายจ่าย'!R78/'8.คำนวณ'!W79</f>
        <v>573.88988451421983</v>
      </c>
      <c r="AD79" s="228">
        <f>+'7.รายจ่าย'!S78/'8.คำนวณ'!W79</f>
        <v>242.40971847057938</v>
      </c>
      <c r="AE79" s="228">
        <f>+'7.รายจ่าย'!T78/'8.คำนวณ'!W79</f>
        <v>451.01068351138161</v>
      </c>
      <c r="AF79" s="228">
        <f>+'7.รายจ่าย'!U78/'8.คำนวณ'!W79</f>
        <v>232.4184335867524</v>
      </c>
      <c r="AG79" s="228">
        <f>+'7.รายจ่าย'!V78/'8.คำนวณ'!W79</f>
        <v>38.896216765052628</v>
      </c>
      <c r="AH79" s="228">
        <f>+'7.รายจ่าย'!Y78/'8.คำนวณ'!W79</f>
        <v>43.087512609667009</v>
      </c>
    </row>
    <row r="80" spans="1:97" s="63" customFormat="1">
      <c r="A80" s="65" t="s">
        <v>227</v>
      </c>
      <c r="B80" s="249">
        <v>71</v>
      </c>
      <c r="C80" s="208">
        <v>78</v>
      </c>
      <c r="D80" s="208">
        <v>11</v>
      </c>
      <c r="E80" s="191" t="s">
        <v>45</v>
      </c>
      <c r="F80" s="191" t="s">
        <v>186</v>
      </c>
      <c r="G80" s="242" t="s">
        <v>312</v>
      </c>
      <c r="H80" s="218">
        <f>+DATA!G82</f>
        <v>127715</v>
      </c>
      <c r="I80" s="219">
        <f>+DATA!H82</f>
        <v>82745</v>
      </c>
      <c r="J80" s="219">
        <f>+DATA!I82</f>
        <v>7021</v>
      </c>
      <c r="K80" s="219">
        <f>+DATA!J82</f>
        <v>8657</v>
      </c>
      <c r="L80" s="219">
        <f>+DATA!K82</f>
        <v>806</v>
      </c>
      <c r="M80" s="226">
        <f>+'6.รายรับ'!G81/I80</f>
        <v>2079.3109339537127</v>
      </c>
      <c r="N80" s="226">
        <f>+('6.รายรับ'!H81+'6.รายรับ'!I81+'6.รายรับ'!J81)/I80</f>
        <v>901.14572191673199</v>
      </c>
      <c r="O80" s="226">
        <f>+'6.รายรับ'!K81/'8.คำนวณ'!J80</f>
        <v>4482.4276114513605</v>
      </c>
      <c r="P80" s="226">
        <f>+'6.รายรับ'!L81/'8.คำนวณ'!K80</f>
        <v>6871.9721658773242</v>
      </c>
      <c r="Q80" s="226">
        <f>+'6.รายรับ'!M81/'8.คำนวณ'!H80</f>
        <v>59.509934933249809</v>
      </c>
      <c r="R80" s="227">
        <f>+'6.รายรับ'!Q81/'8.คำนวณ'!H80</f>
        <v>170.96759433112791</v>
      </c>
      <c r="S80" s="227">
        <f>+'6.รายรับ'!V81/'8.คำนวณ'!I80</f>
        <v>1462.1261357181702</v>
      </c>
      <c r="T80" s="241">
        <f>+'2.Hosp. Group'!L81</f>
        <v>17</v>
      </c>
      <c r="U80" s="63">
        <f>+DATA!L82</f>
        <v>252445</v>
      </c>
      <c r="V80" s="63">
        <f>+DATA!M82</f>
        <v>25515.9</v>
      </c>
      <c r="W80" s="63">
        <f t="shared" si="2"/>
        <v>40365.605882352946</v>
      </c>
      <c r="X80" s="228">
        <f>+('7.รายจ่าย'!G79+'7.รายจ่าย'!K79)/'8.คำนวณ'!W80</f>
        <v>6484.5118699043869</v>
      </c>
      <c r="Y80" s="228">
        <f>+'7.รายจ่าย'!L79/'8.คำนวณ'!W80</f>
        <v>63.538510420854792</v>
      </c>
      <c r="Z80" s="228">
        <f>+'7.รายจ่าย'!M79/'8.คำนวณ'!W80</f>
        <v>1819.378385996348</v>
      </c>
      <c r="AA80" s="228">
        <f>+'7.รายจ่าย'!O79/'8.คำนวณ'!W80</f>
        <v>1051.7442920028161</v>
      </c>
      <c r="AB80" s="228">
        <f>+'7.รายจ่าย'!P79/'8.คำนวณ'!W80</f>
        <v>225.30786522830368</v>
      </c>
      <c r="AC80" s="228">
        <f>+'7.รายจ่าย'!R79/'8.คำนวณ'!W80</f>
        <v>307.3793753068461</v>
      </c>
      <c r="AD80" s="228">
        <f>+'7.รายจ่าย'!S79/'8.คำนวณ'!W80</f>
        <v>866.72999909795078</v>
      </c>
      <c r="AE80" s="228">
        <f>+'7.รายจ่าย'!T79/'8.คำนวณ'!W80</f>
        <v>392.73840200007197</v>
      </c>
      <c r="AF80" s="228">
        <f>+'7.รายจ่าย'!U79/'8.คำนวณ'!W80</f>
        <v>359.52737120550938</v>
      </c>
      <c r="AG80" s="228">
        <f>+'7.รายจ่าย'!V79/'8.คำนวณ'!W80</f>
        <v>35.595583383232636</v>
      </c>
      <c r="AH80" s="228">
        <f>+'7.รายจ่าย'!Y79/'8.คำนวณ'!W80</f>
        <v>154.91447144941245</v>
      </c>
    </row>
    <row r="81" spans="1:34" s="63" customFormat="1">
      <c r="A81" s="65" t="s">
        <v>186</v>
      </c>
      <c r="B81" s="249">
        <v>13</v>
      </c>
      <c r="C81" s="208">
        <v>79</v>
      </c>
      <c r="D81" s="208">
        <v>11</v>
      </c>
      <c r="E81" s="191" t="s">
        <v>55</v>
      </c>
      <c r="F81" s="191" t="s">
        <v>170</v>
      </c>
      <c r="G81" s="242" t="s">
        <v>295</v>
      </c>
      <c r="H81" s="218">
        <f>+DATA!G83</f>
        <v>92913</v>
      </c>
      <c r="I81" s="219">
        <f>+DATA!H83</f>
        <v>75286</v>
      </c>
      <c r="J81" s="219">
        <f>+DATA!I83</f>
        <v>8539</v>
      </c>
      <c r="K81" s="219">
        <f>+DATA!J83</f>
        <v>7412</v>
      </c>
      <c r="L81" s="219">
        <f>+DATA!K83</f>
        <v>987</v>
      </c>
      <c r="M81" s="226">
        <f>+'6.รายรับ'!G82/I81</f>
        <v>1934.3944275164042</v>
      </c>
      <c r="N81" s="226">
        <f>+('6.รายรับ'!H82+'6.รายรับ'!I82+'6.รายรับ'!J82)/I81</f>
        <v>1335.7912133730044</v>
      </c>
      <c r="O81" s="226">
        <f>+'6.รายรับ'!K82/'8.คำนวณ'!J81</f>
        <v>1326.8419721278838</v>
      </c>
      <c r="P81" s="226">
        <f>+'6.รายรับ'!L82/'8.คำนวณ'!K81</f>
        <v>8433.3726227738807</v>
      </c>
      <c r="Q81" s="226">
        <f>+'6.รายรับ'!M82/'8.คำนวณ'!H81</f>
        <v>69.587601196818525</v>
      </c>
      <c r="R81" s="227">
        <f>+'6.รายรับ'!Q82/'8.คำนวณ'!H81</f>
        <v>305.10068504945485</v>
      </c>
      <c r="S81" s="227">
        <f>+'6.รายรับ'!V82/'8.คำนวณ'!I81</f>
        <v>1574.4883909358978</v>
      </c>
      <c r="T81" s="241">
        <f>+'2.Hosp. Group'!L82</f>
        <v>17</v>
      </c>
      <c r="U81" s="63">
        <f>+DATA!L83</f>
        <v>214672</v>
      </c>
      <c r="V81" s="63">
        <f>+DATA!M83</f>
        <v>21228.400000000001</v>
      </c>
      <c r="W81" s="63">
        <f t="shared" si="2"/>
        <v>33856.164705882358</v>
      </c>
      <c r="X81" s="228">
        <f>+('7.รายจ่าย'!G80+'7.รายจ่าย'!K80)/'8.คำนวณ'!W81</f>
        <v>7902.9043559535939</v>
      </c>
      <c r="Y81" s="228">
        <f>+'7.รายจ่าย'!L80/'8.คำนวณ'!W81</f>
        <v>75.352037720821713</v>
      </c>
      <c r="Z81" s="228">
        <f>+'7.รายจ่าย'!M80/'8.คำนวณ'!W81</f>
        <v>2264.6329478270354</v>
      </c>
      <c r="AA81" s="228">
        <f>+'7.รายจ่าย'!O80/'8.คำนวณ'!W81</f>
        <v>1701.9501999288336</v>
      </c>
      <c r="AB81" s="228">
        <f>+'7.รายจ่าย'!P80/'8.คำนวณ'!W81</f>
        <v>666.05921331904437</v>
      </c>
      <c r="AC81" s="228">
        <f>+'7.รายจ่าย'!R80/'8.คำนวณ'!W81</f>
        <v>592.44768550275307</v>
      </c>
      <c r="AD81" s="228">
        <f>+'7.รายจ่าย'!S80/'8.คำนวณ'!W81</f>
        <v>1193.302924916967</v>
      </c>
      <c r="AE81" s="228">
        <f>+'7.รายจ่าย'!T80/'8.คำนวณ'!W81</f>
        <v>685.84801916342269</v>
      </c>
      <c r="AF81" s="228">
        <f>+'7.รายจ่าย'!U80/'8.คำนวณ'!W81</f>
        <v>371.931224029406</v>
      </c>
      <c r="AG81" s="228">
        <f>+'7.รายจ่าย'!V80/'8.คำนวณ'!W81</f>
        <v>122.04682296108031</v>
      </c>
      <c r="AH81" s="228">
        <f>+'7.รายจ่าย'!Y80/'8.คำนวณ'!W81</f>
        <v>360.93250597510428</v>
      </c>
    </row>
    <row r="82" spans="1:34" s="63" customFormat="1">
      <c r="A82" s="65" t="s">
        <v>218</v>
      </c>
      <c r="B82" s="249">
        <v>42</v>
      </c>
      <c r="C82" s="208">
        <v>80</v>
      </c>
      <c r="D82" s="208">
        <v>11</v>
      </c>
      <c r="E82" s="191" t="s">
        <v>49</v>
      </c>
      <c r="F82" s="191" t="s">
        <v>227</v>
      </c>
      <c r="G82" s="242" t="s">
        <v>360</v>
      </c>
      <c r="H82" s="218">
        <f>+DATA!G84</f>
        <v>126370</v>
      </c>
      <c r="I82" s="219">
        <f>+DATA!H84</f>
        <v>91702</v>
      </c>
      <c r="J82" s="219">
        <f>+DATA!I84</f>
        <v>3397</v>
      </c>
      <c r="K82" s="219">
        <f>+DATA!J84</f>
        <v>7939</v>
      </c>
      <c r="L82" s="219">
        <f>+DATA!K84</f>
        <v>650</v>
      </c>
      <c r="M82" s="226">
        <f>+'6.รายรับ'!G83/I82</f>
        <v>1749.8014435890161</v>
      </c>
      <c r="N82" s="226">
        <f>+('6.รายรับ'!H83+'6.รายรับ'!I83+'6.รายรับ'!J83)/I82</f>
        <v>717.46799448212687</v>
      </c>
      <c r="O82" s="226">
        <f>+'6.รายรับ'!K83/'8.คำนวณ'!J82</f>
        <v>5280.7373564910213</v>
      </c>
      <c r="P82" s="226">
        <f>+'6.รายรับ'!L83/'8.คำนวณ'!K82</f>
        <v>9034.2763295125333</v>
      </c>
      <c r="Q82" s="226">
        <f>+'6.รายรับ'!M83/'8.คำนวณ'!H82</f>
        <v>62.126329745984016</v>
      </c>
      <c r="R82" s="227">
        <f>+'6.รายรับ'!Q83/'8.คำนวณ'!H82</f>
        <v>216.95117591200443</v>
      </c>
      <c r="S82" s="227">
        <f>+'6.รายรับ'!V83/'8.คำนวณ'!I82</f>
        <v>976.15134042878014</v>
      </c>
      <c r="T82" s="241">
        <f>+'2.Hosp. Group'!L83</f>
        <v>17</v>
      </c>
      <c r="U82" s="63">
        <f>+DATA!L84</f>
        <v>226642</v>
      </c>
      <c r="V82" s="63">
        <f>+DATA!M84</f>
        <v>22120.6</v>
      </c>
      <c r="W82" s="63">
        <f t="shared" si="2"/>
        <v>35452.482352941173</v>
      </c>
      <c r="X82" s="228">
        <f>+('7.รายจ่าย'!G81+'7.รายจ่าย'!K81)/'8.คำนวณ'!W82</f>
        <v>6179.5606293228957</v>
      </c>
      <c r="Y82" s="228">
        <f>+'7.รายจ่าย'!L81/'8.คำนวณ'!W82</f>
        <v>88.823538748303037</v>
      </c>
      <c r="Z82" s="228">
        <f>+'7.รายจ่าย'!M81/'8.คำนวณ'!W82</f>
        <v>2098.0999073490584</v>
      </c>
      <c r="AA82" s="228">
        <f>+'7.รายจ่าย'!O81/'8.คำนวณ'!W82</f>
        <v>1156.0954429640869</v>
      </c>
      <c r="AB82" s="228">
        <f>+'7.รายจ่าย'!P81/'8.คำนวณ'!W82</f>
        <v>604.89370635624618</v>
      </c>
      <c r="AC82" s="228">
        <f>+'7.รายจ่าย'!R81/'8.คำนวณ'!W82</f>
        <v>503.06164776979034</v>
      </c>
      <c r="AD82" s="228">
        <f>+'7.รายจ่าย'!S81/'8.คำนวณ'!W82</f>
        <v>1338.0454713367787</v>
      </c>
      <c r="AE82" s="228">
        <f>+'7.รายจ่าย'!T81/'8.คำนวณ'!W82</f>
        <v>598.95819955858065</v>
      </c>
      <c r="AF82" s="228">
        <f>+'7.รายจ่าย'!U81/'8.คำนวณ'!W82</f>
        <v>259.97063472863925</v>
      </c>
      <c r="AG82" s="228">
        <f>+'7.รายจ่าย'!V81/'8.คำนวณ'!W82</f>
        <v>2.8483300265044083</v>
      </c>
      <c r="AH82" s="228">
        <f>+'7.รายจ่าย'!Y81/'8.คำนวณ'!W82</f>
        <v>33.55571235200987</v>
      </c>
    </row>
    <row r="83" spans="1:34" s="63" customFormat="1">
      <c r="A83" s="65" t="s">
        <v>170</v>
      </c>
      <c r="B83" s="249">
        <v>57</v>
      </c>
      <c r="C83" s="208">
        <v>81</v>
      </c>
      <c r="D83" s="208">
        <v>11</v>
      </c>
      <c r="E83" s="191" t="s">
        <v>47</v>
      </c>
      <c r="F83" s="191" t="s">
        <v>218</v>
      </c>
      <c r="G83" s="242" t="s">
        <v>348</v>
      </c>
      <c r="H83" s="218">
        <f>+DATA!G85</f>
        <v>82021</v>
      </c>
      <c r="I83" s="219">
        <f>+DATA!H85</f>
        <v>62328</v>
      </c>
      <c r="J83" s="219">
        <f>+DATA!I85</f>
        <v>4127</v>
      </c>
      <c r="K83" s="219">
        <f>+DATA!J85</f>
        <v>6380</v>
      </c>
      <c r="L83" s="219">
        <f>+DATA!K85</f>
        <v>1818</v>
      </c>
      <c r="M83" s="226">
        <f>+'6.รายรับ'!G84/I83</f>
        <v>2048.9610770440258</v>
      </c>
      <c r="N83" s="226">
        <f>+('6.รายรับ'!H84+'6.รายรับ'!I84+'6.รายรับ'!J84)/I83</f>
        <v>1340.7374125593631</v>
      </c>
      <c r="O83" s="226">
        <f>+'6.รายรับ'!K84/'8.คำนวณ'!J83</f>
        <v>2258.882575720862</v>
      </c>
      <c r="P83" s="226">
        <f>+'6.รายรับ'!L84/'8.คำนวณ'!K83</f>
        <v>12404.011587774296</v>
      </c>
      <c r="Q83" s="226">
        <f>+'6.รายรับ'!M84/'8.คำนวณ'!H83</f>
        <v>31.048998549152049</v>
      </c>
      <c r="R83" s="227">
        <f>+'6.รายรับ'!Q84/'8.คำนวณ'!H83</f>
        <v>849.56159056826914</v>
      </c>
      <c r="S83" s="227">
        <f>+'6.รายรับ'!V84/'8.คำนวณ'!I83</f>
        <v>2079.5362092478499</v>
      </c>
      <c r="T83" s="241">
        <f>+'2.Hosp. Group'!L84</f>
        <v>17</v>
      </c>
      <c r="U83" s="63">
        <f>+DATA!L85</f>
        <v>206277</v>
      </c>
      <c r="V83" s="63">
        <f>+DATA!M85</f>
        <v>21137</v>
      </c>
      <c r="W83" s="63">
        <f t="shared" si="2"/>
        <v>33270.941176470587</v>
      </c>
      <c r="X83" s="228">
        <f>+('7.รายจ่าย'!G82+'7.รายจ่าย'!K82)/'8.คำนวณ'!W83</f>
        <v>8522.3461565471371</v>
      </c>
      <c r="Y83" s="228">
        <f>+'7.รายจ่าย'!L82/'8.คำนวณ'!W83</f>
        <v>45.059443075214908</v>
      </c>
      <c r="Z83" s="228">
        <f>+'7.รายจ่าย'!M82/'8.คำนวณ'!W83</f>
        <v>2408.4524881631382</v>
      </c>
      <c r="AA83" s="228">
        <f>+'7.รายจ่าย'!O82/'8.คำนวณ'!W83</f>
        <v>1832.6835732294212</v>
      </c>
      <c r="AB83" s="228">
        <f>+'7.รายจ่าย'!P82/'8.คำนวณ'!W83</f>
        <v>194.1740387124606</v>
      </c>
      <c r="AC83" s="228">
        <f>+'7.รายจ่าย'!R82/'8.คำนวณ'!W83</f>
        <v>420.24331009572035</v>
      </c>
      <c r="AD83" s="228">
        <f>+'7.รายจ่าย'!S82/'8.คำนวณ'!W83</f>
        <v>857.6246739956789</v>
      </c>
      <c r="AE83" s="228">
        <f>+'7.รายจ่าย'!T82/'8.คำนวณ'!W83</f>
        <v>571.1337112230068</v>
      </c>
      <c r="AF83" s="228">
        <f>+'7.รายจ่าย'!U82/'8.คำนวณ'!W83</f>
        <v>358.26853429772672</v>
      </c>
      <c r="AG83" s="228">
        <f>+'7.รายจ่าย'!V82/'8.คำนวณ'!W83</f>
        <v>5.120530227755717</v>
      </c>
      <c r="AH83" s="228">
        <f>+'7.รายจ่าย'!Y82/'8.คำนวณ'!W83</f>
        <v>15.272503633271217</v>
      </c>
    </row>
    <row r="84" spans="1:34" s="63" customFormat="1">
      <c r="A84" s="65" t="s">
        <v>235</v>
      </c>
      <c r="B84" s="249">
        <v>51</v>
      </c>
      <c r="C84" s="208">
        <v>82</v>
      </c>
      <c r="D84" s="208">
        <v>11</v>
      </c>
      <c r="E84" s="191" t="s">
        <v>49</v>
      </c>
      <c r="F84" s="191" t="s">
        <v>235</v>
      </c>
      <c r="G84" s="242" t="s">
        <v>369</v>
      </c>
      <c r="H84" s="218">
        <f>+DATA!G86</f>
        <v>150062</v>
      </c>
      <c r="I84" s="219">
        <f>+DATA!H86</f>
        <v>112572</v>
      </c>
      <c r="J84" s="219">
        <f>+DATA!I86</f>
        <v>5883</v>
      </c>
      <c r="K84" s="219">
        <f>+DATA!J86</f>
        <v>9451</v>
      </c>
      <c r="L84" s="219">
        <f>+DATA!K86</f>
        <v>962</v>
      </c>
      <c r="M84" s="226">
        <f>+'6.รายรับ'!G85/I84</f>
        <v>1310.8042857015951</v>
      </c>
      <c r="N84" s="226">
        <f>+('6.รายรับ'!H85+'6.รายรับ'!I85+'6.รายรับ'!J85)/I84</f>
        <v>597.78746153572831</v>
      </c>
      <c r="O84" s="226">
        <f>+'6.รายรับ'!K85/'8.คำนวณ'!J84</f>
        <v>3001.6637225905151</v>
      </c>
      <c r="P84" s="226">
        <f>+'6.รายรับ'!L85/'8.คำนวณ'!K84</f>
        <v>7190.1374193207066</v>
      </c>
      <c r="Q84" s="226">
        <f>+'6.รายรับ'!M85/'8.คำนวณ'!H84</f>
        <v>37.632955045247961</v>
      </c>
      <c r="R84" s="227">
        <f>+'6.รายรับ'!Q85/'8.คำนวณ'!H84</f>
        <v>147.35587717076942</v>
      </c>
      <c r="S84" s="227">
        <f>+'6.รายรับ'!V85/'8.คำนวณ'!I84</f>
        <v>1106.268427672956</v>
      </c>
      <c r="T84" s="241">
        <f>+'2.Hosp. Group'!L85</f>
        <v>17</v>
      </c>
      <c r="U84" s="63">
        <f>+DATA!L86</f>
        <v>278062</v>
      </c>
      <c r="V84" s="63">
        <f>+DATA!M86</f>
        <v>19873.599999999999</v>
      </c>
      <c r="W84" s="63">
        <f t="shared" si="2"/>
        <v>36230.188235294117</v>
      </c>
      <c r="X84" s="228">
        <f>+('7.รายจ่าย'!G83+'7.รายจ่าย'!K83)/'8.คำนวณ'!W84</f>
        <v>6665.4533932216427</v>
      </c>
      <c r="Y84" s="228">
        <f>+'7.รายจ่าย'!L83/'8.คำนวณ'!W84</f>
        <v>62.488744891325602</v>
      </c>
      <c r="Z84" s="228">
        <f>+'7.รายจ่าย'!M83/'8.คำนวณ'!W84</f>
        <v>2725.4124013578535</v>
      </c>
      <c r="AA84" s="228">
        <f>+'7.รายจ่าย'!O83/'8.คำนวณ'!W84</f>
        <v>831.25710842047215</v>
      </c>
      <c r="AB84" s="228">
        <f>+'7.รายจ่าย'!P83/'8.คำนวณ'!W84</f>
        <v>390.73459784593024</v>
      </c>
      <c r="AC84" s="228">
        <f>+'7.รายจ่าย'!R83/'8.คำนวณ'!W84</f>
        <v>356.7739299628584</v>
      </c>
      <c r="AD84" s="228">
        <f>+'7.รายจ่าย'!S83/'8.คำนวณ'!W84</f>
        <v>951.28174924648488</v>
      </c>
      <c r="AE84" s="228">
        <f>+'7.รายจ่าย'!T83/'8.คำนวณ'!W84</f>
        <v>575.90318229906416</v>
      </c>
      <c r="AF84" s="228">
        <f>+'7.รายจ่าย'!U83/'8.คำนวณ'!W84</f>
        <v>359.29222491091275</v>
      </c>
      <c r="AG84" s="228">
        <f>+'7.รายจ่าย'!V83/'8.คำนวณ'!W84</f>
        <v>36.274577472929629</v>
      </c>
      <c r="AH84" s="228">
        <f>+'7.รายจ่าย'!Y83/'8.คำนวณ'!W84</f>
        <v>50.539383292970506</v>
      </c>
    </row>
    <row r="85" spans="1:34" s="63" customFormat="1">
      <c r="A85" s="65" t="s">
        <v>177</v>
      </c>
      <c r="B85" s="249">
        <v>62</v>
      </c>
      <c r="C85" s="208">
        <v>83</v>
      </c>
      <c r="D85" s="208">
        <v>12</v>
      </c>
      <c r="E85" s="191" t="s">
        <v>88</v>
      </c>
      <c r="F85" s="191" t="s">
        <v>177</v>
      </c>
      <c r="G85" s="242" t="s">
        <v>303</v>
      </c>
      <c r="H85" s="218">
        <f>+DATA!G87</f>
        <v>136641</v>
      </c>
      <c r="I85" s="219">
        <f>+DATA!H87</f>
        <v>100956</v>
      </c>
      <c r="J85" s="219">
        <f>+DATA!I87</f>
        <v>11793</v>
      </c>
      <c r="K85" s="219">
        <f>+DATA!J87</f>
        <v>10719</v>
      </c>
      <c r="L85" s="219">
        <f>+DATA!K87</f>
        <v>1219</v>
      </c>
      <c r="M85" s="226">
        <f>+'6.รายรับ'!G86/I85</f>
        <v>1748.4240038234475</v>
      </c>
      <c r="N85" s="226">
        <f>+('6.รายรับ'!H86+'6.รายรับ'!I86+'6.รายรับ'!J86)/I85</f>
        <v>1349.8423614247795</v>
      </c>
      <c r="O85" s="226">
        <f>+'6.รายรับ'!K86/'8.คำนวณ'!J85</f>
        <v>3143.6382116509794</v>
      </c>
      <c r="P85" s="226">
        <f>+'6.รายรับ'!L86/'8.คำนวณ'!K85</f>
        <v>7711.3403479802228</v>
      </c>
      <c r="Q85" s="226">
        <f>+'6.รายรับ'!M86/'8.คำนวณ'!H85</f>
        <v>58.385597368286241</v>
      </c>
      <c r="R85" s="227">
        <f>+'6.รายรับ'!Q86/'8.คำนวณ'!H85</f>
        <v>280.20149808622591</v>
      </c>
      <c r="S85" s="227">
        <f>+'6.รายรับ'!V86/'8.คำนวณ'!I85</f>
        <v>1850.7889064542969</v>
      </c>
      <c r="T85" s="241">
        <f>+'2.Hosp. Group'!L86</f>
        <v>14</v>
      </c>
      <c r="U85" s="63">
        <f>+DATA!L87</f>
        <v>256634</v>
      </c>
      <c r="V85" s="63">
        <f>+DATA!M87</f>
        <v>29321.5</v>
      </c>
      <c r="W85" s="63">
        <f t="shared" si="2"/>
        <v>47652.5</v>
      </c>
      <c r="X85" s="228">
        <f>+('7.รายจ่าย'!G84+'7.รายจ่าย'!K84)/'8.คำนวณ'!W85</f>
        <v>7673.1799993704417</v>
      </c>
      <c r="Y85" s="228">
        <f>+'7.รายจ่าย'!L84/'8.คำนวณ'!W85</f>
        <v>48.341520381931687</v>
      </c>
      <c r="Z85" s="228">
        <f>+'7.รายจ่าย'!M84/'8.คำนวณ'!W85</f>
        <v>1845.1580846755153</v>
      </c>
      <c r="AA85" s="228">
        <f>+'7.รายจ่าย'!O84/'8.คำนวณ'!W85</f>
        <v>1457.6988930276482</v>
      </c>
      <c r="AB85" s="228">
        <f>+'7.รายจ่าย'!P84/'8.คำนวณ'!W85</f>
        <v>274.04117706311314</v>
      </c>
      <c r="AC85" s="228">
        <f>+'7.รายจ่าย'!R84/'8.คำนวณ'!W85</f>
        <v>456.66865662871834</v>
      </c>
      <c r="AD85" s="228">
        <f>+'7.รายจ่าย'!S84/'8.คำนวณ'!W85</f>
        <v>403.09961282199259</v>
      </c>
      <c r="AE85" s="228">
        <f>+'7.รายจ่าย'!T84/'8.คำนวณ'!W85</f>
        <v>722.18019033628866</v>
      </c>
      <c r="AF85" s="228">
        <f>+'7.รายจ่าย'!U84/'8.คำนวณ'!W85</f>
        <v>317.20945574733747</v>
      </c>
      <c r="AG85" s="228">
        <f>+'7.รายจ่าย'!V84/'8.คำนวณ'!W85</f>
        <v>42.520654320339958</v>
      </c>
      <c r="AH85" s="228">
        <f>+'7.รายจ่าย'!Y84/'8.คำนวณ'!W85</f>
        <v>59.101474214364409</v>
      </c>
    </row>
    <row r="86" spans="1:34" s="63" customFormat="1">
      <c r="A86" s="65" t="s">
        <v>237</v>
      </c>
      <c r="B86" s="249">
        <v>21</v>
      </c>
      <c r="C86" s="208">
        <v>84</v>
      </c>
      <c r="D86" s="208">
        <v>12</v>
      </c>
      <c r="E86" s="191" t="s">
        <v>53</v>
      </c>
      <c r="F86" s="191" t="s">
        <v>201</v>
      </c>
      <c r="G86" s="242" t="s">
        <v>330</v>
      </c>
      <c r="H86" s="218">
        <f>+DATA!G88</f>
        <v>123666</v>
      </c>
      <c r="I86" s="219">
        <f>+DATA!H88</f>
        <v>91973</v>
      </c>
      <c r="J86" s="219">
        <f>+DATA!I88</f>
        <v>6751</v>
      </c>
      <c r="K86" s="219">
        <f>+DATA!J88</f>
        <v>11956</v>
      </c>
      <c r="L86" s="219">
        <f>+DATA!K88</f>
        <v>1150</v>
      </c>
      <c r="M86" s="226">
        <f>+'6.รายรับ'!G87/I86</f>
        <v>1825.5216609222271</v>
      </c>
      <c r="N86" s="226">
        <f>+('6.รายรับ'!H87+'6.รายรับ'!I87+'6.รายรับ'!J87)/I86</f>
        <v>1775.9402351777155</v>
      </c>
      <c r="O86" s="226">
        <f>+'6.รายรับ'!K87/'8.คำนวณ'!J86</f>
        <v>9699.6924766701231</v>
      </c>
      <c r="P86" s="226">
        <f>+'6.รายรับ'!L87/'8.คำนวณ'!K86</f>
        <v>11831.930158079627</v>
      </c>
      <c r="Q86" s="226">
        <f>+'6.รายรับ'!M87/'8.คำนวณ'!H86</f>
        <v>209.09958088722851</v>
      </c>
      <c r="R86" s="227">
        <f>+'6.รายรับ'!Q87/'8.คำนวณ'!H86</f>
        <v>657.16878058641828</v>
      </c>
      <c r="S86" s="227">
        <f>+'6.รายรับ'!V87/'8.คำนวณ'!I86</f>
        <v>2966.8878986224217</v>
      </c>
      <c r="T86" s="241">
        <f>+'2.Hosp. Group'!L87</f>
        <v>14</v>
      </c>
      <c r="U86" s="63">
        <f>+DATA!L88</f>
        <v>348666</v>
      </c>
      <c r="V86" s="63">
        <f>+DATA!M88</f>
        <v>51891.6</v>
      </c>
      <c r="W86" s="63">
        <f t="shared" si="2"/>
        <v>76796.314285714281</v>
      </c>
      <c r="X86" s="228">
        <f>+('7.รายจ่าย'!G85+'7.รายจ่าย'!K85)/'8.คำนวณ'!W86</f>
        <v>6660.6115787922863</v>
      </c>
      <c r="Y86" s="228">
        <f>+'7.รายจ่าย'!L85/'8.คำนวณ'!W86</f>
        <v>62.016118016824471</v>
      </c>
      <c r="Z86" s="228">
        <f>+'7.รายจ่าย'!M85/'8.คำนวณ'!W86</f>
        <v>1821.4314798961707</v>
      </c>
      <c r="AA86" s="228">
        <f>+'7.รายจ่าย'!O85/'8.คำนวณ'!W86</f>
        <v>1614.351972397485</v>
      </c>
      <c r="AB86" s="228">
        <f>+'7.รายจ่าย'!P85/'8.คำนวณ'!W86</f>
        <v>38.929641712716126</v>
      </c>
      <c r="AC86" s="228">
        <f>+'7.รายจ่าย'!R85/'8.คำนวณ'!W86</f>
        <v>476.68595883135765</v>
      </c>
      <c r="AD86" s="228">
        <f>+'7.รายจ่าย'!S85/'8.คำนวณ'!W86</f>
        <v>434.31051555301576</v>
      </c>
      <c r="AE86" s="228">
        <f>+'7.รายจ่าย'!T85/'8.คำนวณ'!W86</f>
        <v>710.3258158594665</v>
      </c>
      <c r="AF86" s="228">
        <f>+'7.รายจ่าย'!U85/'8.คำนวณ'!W86</f>
        <v>252.53083146475407</v>
      </c>
      <c r="AG86" s="228">
        <f>+'7.รายจ่าย'!V85/'8.คำนวณ'!W86</f>
        <v>448.82569288109437</v>
      </c>
      <c r="AH86" s="228">
        <f>+'7.รายจ่าย'!Y85/'8.คำนวณ'!W86</f>
        <v>235.48871971534351</v>
      </c>
    </row>
    <row r="87" spans="1:34" s="63" customFormat="1" ht="27.6" customHeight="1">
      <c r="A87" s="65" t="s">
        <v>214</v>
      </c>
      <c r="B87" s="249">
        <v>53</v>
      </c>
      <c r="C87" s="208">
        <v>85</v>
      </c>
      <c r="D87" s="208">
        <v>12</v>
      </c>
      <c r="E87" s="191" t="s">
        <v>47</v>
      </c>
      <c r="F87" s="191" t="s">
        <v>214</v>
      </c>
      <c r="G87" s="242" t="s">
        <v>344</v>
      </c>
      <c r="H87" s="218">
        <f>+DATA!G89</f>
        <v>149652</v>
      </c>
      <c r="I87" s="219">
        <f>+DATA!H89</f>
        <v>111946</v>
      </c>
      <c r="J87" s="219">
        <f>+DATA!I89</f>
        <v>17389</v>
      </c>
      <c r="K87" s="219">
        <f>+DATA!J89</f>
        <v>14338</v>
      </c>
      <c r="L87" s="219">
        <f>+DATA!K89</f>
        <v>4823</v>
      </c>
      <c r="M87" s="226">
        <f>+'6.รายรับ'!G88/I87</f>
        <v>2044.7821660443428</v>
      </c>
      <c r="N87" s="226">
        <f>+('6.รายรับ'!H88+'6.รายรับ'!I88+'6.รายรับ'!J88)/I87</f>
        <v>1388.015230378933</v>
      </c>
      <c r="O87" s="226">
        <f>+'6.รายรับ'!K88/'8.คำนวณ'!J87</f>
        <v>2679.1842032319287</v>
      </c>
      <c r="P87" s="226">
        <f>+'6.รายรับ'!L88/'8.คำนวณ'!K87</f>
        <v>14288.390200864835</v>
      </c>
      <c r="Q87" s="226">
        <f>+'6.รายรับ'!M88/'8.คำนวณ'!H87</f>
        <v>97.402813861491992</v>
      </c>
      <c r="R87" s="227">
        <f>+'6.รายรับ'!Q88/'8.คำนวณ'!H87</f>
        <v>738.59526367840056</v>
      </c>
      <c r="S87" s="227">
        <f>+'6.รายรับ'!V88/'8.คำนวณ'!I87</f>
        <v>1937.7985943222625</v>
      </c>
      <c r="T87" s="241">
        <f>+'2.Hosp. Group'!L88</f>
        <v>14</v>
      </c>
      <c r="U87" s="63">
        <f>+DATA!L89</f>
        <v>373301</v>
      </c>
      <c r="V87" s="63">
        <f>+DATA!M89</f>
        <v>46387.9</v>
      </c>
      <c r="W87" s="63">
        <f t="shared" si="2"/>
        <v>73052.257142857139</v>
      </c>
      <c r="X87" s="228">
        <f>+('7.รายจ่าย'!G86+'7.รายจ่าย'!K86)/'8.คำนวณ'!W87</f>
        <v>6365.3466229067326</v>
      </c>
      <c r="Y87" s="228">
        <f>+'7.รายจ่าย'!L86/'8.คำนวณ'!W87</f>
        <v>53.73654331204785</v>
      </c>
      <c r="Z87" s="228">
        <f>+'7.รายจ่าย'!M86/'8.คำนวณ'!W87</f>
        <v>2943.248629943575</v>
      </c>
      <c r="AA87" s="228">
        <f>+'7.รายจ่าย'!O86/'8.คำนวณ'!W87</f>
        <v>1741.6297925086112</v>
      </c>
      <c r="AB87" s="228">
        <f>+'7.รายจ่าย'!P86/'8.คำนวณ'!W87</f>
        <v>100.76208823507557</v>
      </c>
      <c r="AC87" s="228">
        <f>+'7.รายจ่าย'!R86/'8.คำนวณ'!W87</f>
        <v>283.87665557610615</v>
      </c>
      <c r="AD87" s="228">
        <f>+'7.รายจ่าย'!S86/'8.คำนวณ'!W87</f>
        <v>468.68246566352309</v>
      </c>
      <c r="AE87" s="228">
        <f>+'7.รายจ่าย'!T86/'8.คำนวณ'!W87</f>
        <v>516.08132704611853</v>
      </c>
      <c r="AF87" s="228">
        <f>+'7.รายจ่าย'!U86/'8.คำนวณ'!W87</f>
        <v>261.81026977165851</v>
      </c>
      <c r="AG87" s="228">
        <f>+'7.รายจ่าย'!V86/'8.คำนวณ'!W87</f>
        <v>345.15217456857698</v>
      </c>
      <c r="AH87" s="228">
        <f>+'7.รายจ่าย'!Y86/'8.คำนวณ'!W87</f>
        <v>95.713615889056342</v>
      </c>
    </row>
    <row r="88" spans="1:34" s="63" customFormat="1" ht="24.6" customHeight="1">
      <c r="A88" s="65" t="s">
        <v>201</v>
      </c>
      <c r="B88" s="249">
        <v>1</v>
      </c>
      <c r="C88" s="208">
        <v>86</v>
      </c>
      <c r="D88" s="208">
        <v>12</v>
      </c>
      <c r="E88" s="191" t="s">
        <v>51</v>
      </c>
      <c r="F88" s="191" t="s">
        <v>237</v>
      </c>
      <c r="G88" s="242" t="s">
        <v>371</v>
      </c>
      <c r="H88" s="218">
        <f>+DATA!G90</f>
        <v>143840</v>
      </c>
      <c r="I88" s="219">
        <f>+DATA!H90</f>
        <v>106007</v>
      </c>
      <c r="J88" s="219">
        <f>+DATA!I90</f>
        <v>6325</v>
      </c>
      <c r="K88" s="219">
        <f>+DATA!J90</f>
        <v>8001</v>
      </c>
      <c r="L88" s="219">
        <f>+DATA!K90</f>
        <v>872</v>
      </c>
      <c r="M88" s="293">
        <f>+'6.รายรับ'!G89/I88</f>
        <v>1685.5077747695905</v>
      </c>
      <c r="N88" s="226">
        <f>+('6.รายรับ'!H89+'6.รายรับ'!I89+'6.รายรับ'!J89)/I88</f>
        <v>1040.3639094588095</v>
      </c>
      <c r="O88" s="226">
        <f>+'6.รายรับ'!K89/'8.คำนวณ'!J88</f>
        <v>6964.808369960474</v>
      </c>
      <c r="P88" s="226">
        <f>+'6.รายรับ'!L89/'8.คำนวณ'!K88</f>
        <v>17596.295779277589</v>
      </c>
      <c r="Q88" s="226">
        <f>+'6.รายรับ'!M89/'8.คำนวณ'!H88</f>
        <v>75.025556173526141</v>
      </c>
      <c r="R88" s="227">
        <f>+'6.รายรับ'!Q89/'8.คำนวณ'!H88</f>
        <v>445.3157325500556</v>
      </c>
      <c r="S88" s="227">
        <f>+'6.รายรับ'!V89/'8.คำนวณ'!I88</f>
        <v>2204.9050869282219</v>
      </c>
      <c r="T88" s="241">
        <f>+'2.Hosp. Group'!L89</f>
        <v>14</v>
      </c>
      <c r="U88" s="63">
        <f>+DATA!L90</f>
        <v>319731</v>
      </c>
      <c r="V88" s="63">
        <f>+DATA!M90</f>
        <v>33879.78</v>
      </c>
      <c r="W88" s="63">
        <f t="shared" si="2"/>
        <v>56717.708571428571</v>
      </c>
      <c r="X88" s="228">
        <f>+('7.รายจ่าย'!G87+'7.รายจ่าย'!K87)/'8.คำนวณ'!W88</f>
        <v>7492.6122102555219</v>
      </c>
      <c r="Y88" s="228">
        <f>+'7.รายจ่าย'!L87/'8.คำนวณ'!W88</f>
        <v>40.297817869732597</v>
      </c>
      <c r="Z88" s="228">
        <f>+'7.รายจ่าย'!M87/'8.คำนวณ'!W88</f>
        <v>2438.9044234005423</v>
      </c>
      <c r="AA88" s="228">
        <f>+'7.รายจ่าย'!O87/'8.คำนวณ'!W88</f>
        <v>1063.7513564924393</v>
      </c>
      <c r="AB88" s="228">
        <f>+'7.รายจ่าย'!P87/'8.คำนวณ'!W88</f>
        <v>256.58014642239726</v>
      </c>
      <c r="AC88" s="228">
        <f>+'7.รายจ่าย'!R87/'8.คำนวณ'!W88</f>
        <v>406.12272445723426</v>
      </c>
      <c r="AD88" s="228">
        <f>+'7.รายจ่าย'!S87/'8.คำนวณ'!W88</f>
        <v>299.0239256341103</v>
      </c>
      <c r="AE88" s="228">
        <f>+'7.รายจ่าย'!T87/'8.คำนวณ'!W88</f>
        <v>674.97917254162701</v>
      </c>
      <c r="AF88" s="228">
        <f>+'7.รายจ่าย'!U87/'8.คำนวณ'!W88</f>
        <v>386.47091485360227</v>
      </c>
      <c r="AG88" s="228">
        <f>+'7.รายจ่าย'!V87/'8.คำนวณ'!W88</f>
        <v>286.90383127003219</v>
      </c>
      <c r="AH88" s="228">
        <f>+'7.รายจ่าย'!Y87/'8.คำนวณ'!W88</f>
        <v>118.96997040178634</v>
      </c>
    </row>
    <row r="89" spans="1:34" s="63" customFormat="1" ht="24.6" customHeight="1">
      <c r="A89" s="65" t="s">
        <v>221</v>
      </c>
      <c r="B89" s="249">
        <v>68</v>
      </c>
      <c r="C89" s="208">
        <v>87</v>
      </c>
      <c r="D89" s="208">
        <v>13</v>
      </c>
      <c r="E89" s="191" t="s">
        <v>45</v>
      </c>
      <c r="F89" s="191" t="s">
        <v>183</v>
      </c>
      <c r="G89" s="242" t="s">
        <v>309</v>
      </c>
      <c r="H89" s="218">
        <f>+DATA!G91</f>
        <v>399642</v>
      </c>
      <c r="I89" s="219">
        <f>+DATA!H91</f>
        <v>259662</v>
      </c>
      <c r="J89" s="219">
        <f>+DATA!I91</f>
        <v>56276</v>
      </c>
      <c r="K89" s="219">
        <f>+DATA!J91</f>
        <v>49886</v>
      </c>
      <c r="L89" s="219">
        <f>+DATA!K91</f>
        <v>11073</v>
      </c>
      <c r="M89" s="226">
        <f>+'6.รายรับ'!G90/I89</f>
        <v>3371.7572857406949</v>
      </c>
      <c r="N89" s="226">
        <f>+('6.รายรับ'!H90+'6.รายรับ'!I90+'6.รายรับ'!J90)/I89</f>
        <v>2111.2613198696763</v>
      </c>
      <c r="O89" s="226">
        <f>+'6.รายรับ'!K90/'8.คำนวณ'!J89</f>
        <v>3110.0526327386447</v>
      </c>
      <c r="P89" s="226">
        <f>+'6.รายรับ'!L90/'8.คำนวณ'!K89</f>
        <v>12332.157261155435</v>
      </c>
      <c r="Q89" s="226">
        <f>+'6.รายรับ'!M90/'8.คำนวณ'!H89</f>
        <v>104.89533359857072</v>
      </c>
      <c r="R89" s="227">
        <f>+'6.รายรับ'!Q90/'8.คำนวณ'!H89</f>
        <v>579.15483062340797</v>
      </c>
      <c r="S89" s="227">
        <f>+'6.รายรับ'!V90/'8.คำนวณ'!I89</f>
        <v>2511.7949455445923</v>
      </c>
      <c r="T89" s="241">
        <f>+'2.Hosp. Group'!L90</f>
        <v>14</v>
      </c>
      <c r="U89" s="63">
        <f>+DATA!L91</f>
        <v>669837</v>
      </c>
      <c r="V89" s="63">
        <f>+DATA!M91</f>
        <v>151821</v>
      </c>
      <c r="W89" s="63">
        <f t="shared" si="2"/>
        <v>199666.5</v>
      </c>
      <c r="X89" s="228">
        <f>+('7.รายจ่าย'!G88+'7.รายจ่าย'!K88)/'8.คำนวณ'!W89</f>
        <v>7048.2759329682258</v>
      </c>
      <c r="Y89" s="228">
        <f>+'7.รายจ่าย'!L88/'8.คำนวณ'!W89</f>
        <v>56.838307477719084</v>
      </c>
      <c r="Z89" s="228">
        <f>+'7.รายจ่าย'!M88/'8.คำนวณ'!W89</f>
        <v>3927.7528251859976</v>
      </c>
      <c r="AA89" s="228">
        <f>+'7.รายจ่าย'!O88/'8.คำนวณ'!W89</f>
        <v>2475.2102671204234</v>
      </c>
      <c r="AB89" s="228">
        <f>+'7.รายจ่าย'!P88/'8.คำนวณ'!W89</f>
        <v>69.694323233992677</v>
      </c>
      <c r="AC89" s="228">
        <f>+'7.รายจ่าย'!R88/'8.คำนวณ'!W89</f>
        <v>443.20653549794281</v>
      </c>
      <c r="AD89" s="228">
        <f>+'7.รายจ่าย'!S88/'8.คำนวณ'!W89</f>
        <v>682.10253592866104</v>
      </c>
      <c r="AE89" s="228">
        <f>+'7.รายจ่าย'!T88/'8.คำนวณ'!W89</f>
        <v>657.04006370623017</v>
      </c>
      <c r="AF89" s="228">
        <f>+'7.รายจ่าย'!U88/'8.คำนวณ'!W89</f>
        <v>291.16652272664669</v>
      </c>
      <c r="AG89" s="228">
        <f>+'7.รายจ่าย'!V88/'8.คำนวณ'!W89</f>
        <v>16.181622054776337</v>
      </c>
      <c r="AH89" s="228">
        <f>+'7.รายจ่าย'!Y88/'8.คำนวณ'!W89</f>
        <v>123.29951223665464</v>
      </c>
    </row>
    <row r="90" spans="1:34" s="63" customFormat="1" ht="25.2" customHeight="1">
      <c r="A90" s="65" t="s">
        <v>183</v>
      </c>
      <c r="B90" s="249">
        <v>35</v>
      </c>
      <c r="C90" s="208">
        <v>88</v>
      </c>
      <c r="D90" s="208">
        <v>13</v>
      </c>
      <c r="E90" s="191" t="s">
        <v>49</v>
      </c>
      <c r="F90" s="191" t="s">
        <v>221</v>
      </c>
      <c r="G90" s="242" t="s">
        <v>353</v>
      </c>
      <c r="H90" s="218">
        <f>+DATA!G92</f>
        <v>193882</v>
      </c>
      <c r="I90" s="219">
        <f>+DATA!H92</f>
        <v>143786</v>
      </c>
      <c r="J90" s="219">
        <f>+DATA!I92</f>
        <v>24540</v>
      </c>
      <c r="K90" s="219">
        <f>+DATA!J92</f>
        <v>21370</v>
      </c>
      <c r="L90" s="219">
        <f>+DATA!K92</f>
        <v>3332</v>
      </c>
      <c r="M90" s="226">
        <f>+'6.รายรับ'!G91/I90</f>
        <v>3237.0902834768331</v>
      </c>
      <c r="N90" s="226">
        <f>+('6.รายรับ'!H91+'6.รายรับ'!I91+'6.รายรับ'!J91)/I90</f>
        <v>2625.6189610949605</v>
      </c>
      <c r="O90" s="226">
        <f>+'6.รายรับ'!K91/'8.คำนวณ'!J90</f>
        <v>5778.50419396903</v>
      </c>
      <c r="P90" s="226">
        <f>+'6.รายรับ'!L91/'8.คำนวณ'!K90</f>
        <v>20918.378760411793</v>
      </c>
      <c r="Q90" s="226">
        <f>+'6.รายรับ'!M91/'8.คำนวณ'!H90</f>
        <v>155.93783858223043</v>
      </c>
      <c r="R90" s="227">
        <f>+'6.รายรับ'!Q91/'8.คำนวณ'!H90</f>
        <v>493.00699177850441</v>
      </c>
      <c r="S90" s="227">
        <f>+'6.รายรับ'!V91/'8.คำนวณ'!I90</f>
        <v>2986.019909101025</v>
      </c>
      <c r="T90" s="241">
        <f>+'2.Hosp. Group'!L91</f>
        <v>14</v>
      </c>
      <c r="U90" s="63">
        <f>+DATA!L92</f>
        <v>660516</v>
      </c>
      <c r="V90" s="63">
        <f>+DATA!M92</f>
        <v>88282.44</v>
      </c>
      <c r="W90" s="63">
        <f t="shared" si="2"/>
        <v>135462.15428571429</v>
      </c>
      <c r="X90" s="228">
        <f>+('7.รายจ่าย'!G89+'7.รายจ่าย'!K89)/'8.คำนวณ'!W90</f>
        <v>6568.8484532232233</v>
      </c>
      <c r="Y90" s="228">
        <f>+'7.รายจ่าย'!L89/'8.คำนวณ'!W90</f>
        <v>44.758109244386944</v>
      </c>
      <c r="Z90" s="228">
        <f>+'7.รายจ่าย'!M89/'8.คำนวณ'!W90</f>
        <v>3788.784764617651</v>
      </c>
      <c r="AA90" s="228">
        <f>+'7.รายจ่าย'!O89/'8.คำนวณ'!W90</f>
        <v>2584.5796490254293</v>
      </c>
      <c r="AB90" s="228">
        <f>+'7.รายจ่าย'!P89/'8.คำนวณ'!W90</f>
        <v>156.95591290505726</v>
      </c>
      <c r="AC90" s="228">
        <f>+'7.รายจ่าย'!R89/'8.คำนวณ'!W90</f>
        <v>361.94999738883314</v>
      </c>
      <c r="AD90" s="228">
        <f>+'7.รายจ่าย'!S89/'8.คำนวณ'!W90</f>
        <v>980.58801021156057</v>
      </c>
      <c r="AE90" s="228">
        <f>+'7.รายจ่าย'!T89/'8.คำนวณ'!W90</f>
        <v>632.58821957947384</v>
      </c>
      <c r="AF90" s="228">
        <f>+'7.รายจ่าย'!U89/'8.คำนวณ'!W90</f>
        <v>335.28286294786733</v>
      </c>
      <c r="AG90" s="228">
        <f>+'7.รายจ่าย'!V89/'8.คำนวณ'!W90</f>
        <v>3.8700034172960569</v>
      </c>
      <c r="AH90" s="228">
        <f>+'7.รายจ่าย'!Y89/'8.คำนวณ'!W90</f>
        <v>33.855448144778613</v>
      </c>
    </row>
    <row r="91" spans="1:34" s="63" customFormat="1">
      <c r="B91" s="157"/>
      <c r="C91" s="248"/>
      <c r="D91" s="248"/>
      <c r="E91" s="170"/>
      <c r="F91" s="170"/>
      <c r="G91" s="161"/>
      <c r="H91" s="226"/>
      <c r="I91" s="226"/>
      <c r="J91" s="226"/>
      <c r="K91" s="226"/>
      <c r="L91" s="226"/>
      <c r="M91" s="228"/>
      <c r="N91" s="228"/>
      <c r="O91" s="228"/>
      <c r="P91" s="228"/>
      <c r="Q91" s="228"/>
      <c r="R91" s="228"/>
      <c r="S91" s="228"/>
      <c r="T91" s="231"/>
      <c r="X91" s="228"/>
      <c r="Y91" s="228"/>
      <c r="Z91" s="228"/>
      <c r="AA91" s="228"/>
      <c r="AB91" s="228"/>
      <c r="AC91" s="228"/>
      <c r="AD91" s="228"/>
      <c r="AE91" s="228"/>
      <c r="AF91" s="228"/>
      <c r="AG91" s="228"/>
      <c r="AH91" s="228"/>
    </row>
    <row r="92" spans="1:34">
      <c r="G92" s="161"/>
    </row>
    <row r="111" ht="25.2" customHeight="1"/>
    <row r="112" ht="24.6" customHeight="1"/>
  </sheetData>
  <autoFilter ref="A2:CS2" xr:uid="{00000000-0009-0000-0000-000007000000}">
    <sortState xmlns:xlrd2="http://schemas.microsoft.com/office/spreadsheetml/2017/richdata2" ref="A4:CS90">
      <sortCondition ref="C2"/>
    </sortState>
  </autoFilter>
  <sortState xmlns:xlrd2="http://schemas.microsoft.com/office/spreadsheetml/2017/richdata2" ref="B3:AI90">
    <sortCondition ref="E3:E90"/>
  </sortState>
  <mergeCells count="18">
    <mergeCell ref="K1:K2"/>
    <mergeCell ref="L1:L2"/>
    <mergeCell ref="U1:U2"/>
    <mergeCell ref="F1:F2"/>
    <mergeCell ref="G1:G2"/>
    <mergeCell ref="H1:H2"/>
    <mergeCell ref="I1:I2"/>
    <mergeCell ref="J1:J2"/>
    <mergeCell ref="A1:A2"/>
    <mergeCell ref="B1:B2"/>
    <mergeCell ref="C1:C2"/>
    <mergeCell ref="D1:D2"/>
    <mergeCell ref="E1:E2"/>
    <mergeCell ref="V1:V2"/>
    <mergeCell ref="W1:W2"/>
    <mergeCell ref="X1:AH1"/>
    <mergeCell ref="M1:S1"/>
    <mergeCell ref="T1:T2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9" tint="0.39997558519241921"/>
  </sheetPr>
  <dimension ref="A1:AG154"/>
  <sheetViews>
    <sheetView tabSelected="1" view="pageBreakPreview" zoomScale="70" zoomScaleNormal="70" zoomScaleSheetLayoutView="70" workbookViewId="0">
      <selection activeCell="F22" sqref="F22"/>
    </sheetView>
  </sheetViews>
  <sheetFormatPr defaultColWidth="9" defaultRowHeight="13.2"/>
  <cols>
    <col min="1" max="1" width="7.44140625" style="169" customWidth="1"/>
    <col min="2" max="2" width="29.33203125" style="11" customWidth="1"/>
    <col min="3" max="4" width="16.5546875" style="11" customWidth="1"/>
    <col min="5" max="8" width="14.33203125" style="11" customWidth="1"/>
    <col min="9" max="9" width="14.44140625" style="11" customWidth="1"/>
    <col min="10" max="10" width="20.6640625" style="11" customWidth="1"/>
    <col min="11" max="11" width="16.6640625" style="48" customWidth="1"/>
    <col min="12" max="12" width="16.6640625" style="49" customWidth="1"/>
    <col min="13" max="16" width="14.5546875" style="48" customWidth="1"/>
    <col min="17" max="17" width="14.5546875" style="49" customWidth="1"/>
    <col min="18" max="18" width="20.6640625" style="11" customWidth="1"/>
    <col min="19" max="19" width="16.6640625" style="59" customWidth="1"/>
    <col min="20" max="20" width="16.6640625" style="60" customWidth="1"/>
    <col min="21" max="24" width="14.5546875" style="59" customWidth="1"/>
    <col min="25" max="25" width="14.5546875" style="60" customWidth="1"/>
    <col min="26" max="26" width="20.6640625" style="11" customWidth="1"/>
    <col min="27" max="27" width="16.6640625" style="11" customWidth="1"/>
    <col min="28" max="28" width="16.6640625" style="22" customWidth="1"/>
    <col min="29" max="32" width="15.109375" style="11" customWidth="1"/>
    <col min="33" max="33" width="15.109375" style="22" customWidth="1"/>
    <col min="34" max="255" width="9" style="11"/>
    <col min="256" max="256" width="20.5546875" style="11" customWidth="1"/>
    <col min="257" max="258" width="16.5546875" style="11" customWidth="1"/>
    <col min="259" max="263" width="14.33203125" style="11" customWidth="1"/>
    <col min="264" max="264" width="9" style="11" customWidth="1"/>
    <col min="265" max="265" width="20.6640625" style="11" customWidth="1"/>
    <col min="266" max="267" width="16.6640625" style="11" customWidth="1"/>
    <col min="268" max="272" width="14.5546875" style="11" customWidth="1"/>
    <col min="273" max="273" width="9" style="11" customWidth="1"/>
    <col min="274" max="274" width="20.6640625" style="11" customWidth="1"/>
    <col min="275" max="276" width="16.6640625" style="11" customWidth="1"/>
    <col min="277" max="281" width="15.109375" style="11" customWidth="1"/>
    <col min="282" max="511" width="9" style="11"/>
    <col min="512" max="512" width="20.5546875" style="11" customWidth="1"/>
    <col min="513" max="514" width="16.5546875" style="11" customWidth="1"/>
    <col min="515" max="519" width="14.33203125" style="11" customWidth="1"/>
    <col min="520" max="520" width="9" style="11" customWidth="1"/>
    <col min="521" max="521" width="20.6640625" style="11" customWidth="1"/>
    <col min="522" max="523" width="16.6640625" style="11" customWidth="1"/>
    <col min="524" max="528" width="14.5546875" style="11" customWidth="1"/>
    <col min="529" max="529" width="9" style="11" customWidth="1"/>
    <col min="530" max="530" width="20.6640625" style="11" customWidth="1"/>
    <col min="531" max="532" width="16.6640625" style="11" customWidth="1"/>
    <col min="533" max="537" width="15.109375" style="11" customWidth="1"/>
    <col min="538" max="767" width="9" style="11"/>
    <col min="768" max="768" width="20.5546875" style="11" customWidth="1"/>
    <col min="769" max="770" width="16.5546875" style="11" customWidth="1"/>
    <col min="771" max="775" width="14.33203125" style="11" customWidth="1"/>
    <col min="776" max="776" width="9" style="11" customWidth="1"/>
    <col min="777" max="777" width="20.6640625" style="11" customWidth="1"/>
    <col min="778" max="779" width="16.6640625" style="11" customWidth="1"/>
    <col min="780" max="784" width="14.5546875" style="11" customWidth="1"/>
    <col min="785" max="785" width="9" style="11" customWidth="1"/>
    <col min="786" max="786" width="20.6640625" style="11" customWidth="1"/>
    <col min="787" max="788" width="16.6640625" style="11" customWidth="1"/>
    <col min="789" max="793" width="15.109375" style="11" customWidth="1"/>
    <col min="794" max="1023" width="9" style="11"/>
    <col min="1024" max="1024" width="20.5546875" style="11" customWidth="1"/>
    <col min="1025" max="1026" width="16.5546875" style="11" customWidth="1"/>
    <col min="1027" max="1031" width="14.33203125" style="11" customWidth="1"/>
    <col min="1032" max="1032" width="9" style="11" customWidth="1"/>
    <col min="1033" max="1033" width="20.6640625" style="11" customWidth="1"/>
    <col min="1034" max="1035" width="16.6640625" style="11" customWidth="1"/>
    <col min="1036" max="1040" width="14.5546875" style="11" customWidth="1"/>
    <col min="1041" max="1041" width="9" style="11" customWidth="1"/>
    <col min="1042" max="1042" width="20.6640625" style="11" customWidth="1"/>
    <col min="1043" max="1044" width="16.6640625" style="11" customWidth="1"/>
    <col min="1045" max="1049" width="15.109375" style="11" customWidth="1"/>
    <col min="1050" max="1279" width="9" style="11"/>
    <col min="1280" max="1280" width="20.5546875" style="11" customWidth="1"/>
    <col min="1281" max="1282" width="16.5546875" style="11" customWidth="1"/>
    <col min="1283" max="1287" width="14.33203125" style="11" customWidth="1"/>
    <col min="1288" max="1288" width="9" style="11" customWidth="1"/>
    <col min="1289" max="1289" width="20.6640625" style="11" customWidth="1"/>
    <col min="1290" max="1291" width="16.6640625" style="11" customWidth="1"/>
    <col min="1292" max="1296" width="14.5546875" style="11" customWidth="1"/>
    <col min="1297" max="1297" width="9" style="11" customWidth="1"/>
    <col min="1298" max="1298" width="20.6640625" style="11" customWidth="1"/>
    <col min="1299" max="1300" width="16.6640625" style="11" customWidth="1"/>
    <col min="1301" max="1305" width="15.109375" style="11" customWidth="1"/>
    <col min="1306" max="1535" width="9" style="11"/>
    <col min="1536" max="1536" width="20.5546875" style="11" customWidth="1"/>
    <col min="1537" max="1538" width="16.5546875" style="11" customWidth="1"/>
    <col min="1539" max="1543" width="14.33203125" style="11" customWidth="1"/>
    <col min="1544" max="1544" width="9" style="11" customWidth="1"/>
    <col min="1545" max="1545" width="20.6640625" style="11" customWidth="1"/>
    <col min="1546" max="1547" width="16.6640625" style="11" customWidth="1"/>
    <col min="1548" max="1552" width="14.5546875" style="11" customWidth="1"/>
    <col min="1553" max="1553" width="9" style="11" customWidth="1"/>
    <col min="1554" max="1554" width="20.6640625" style="11" customWidth="1"/>
    <col min="1555" max="1556" width="16.6640625" style="11" customWidth="1"/>
    <col min="1557" max="1561" width="15.109375" style="11" customWidth="1"/>
    <col min="1562" max="1791" width="9" style="11"/>
    <col min="1792" max="1792" width="20.5546875" style="11" customWidth="1"/>
    <col min="1793" max="1794" width="16.5546875" style="11" customWidth="1"/>
    <col min="1795" max="1799" width="14.33203125" style="11" customWidth="1"/>
    <col min="1800" max="1800" width="9" style="11" customWidth="1"/>
    <col min="1801" max="1801" width="20.6640625" style="11" customWidth="1"/>
    <col min="1802" max="1803" width="16.6640625" style="11" customWidth="1"/>
    <col min="1804" max="1808" width="14.5546875" style="11" customWidth="1"/>
    <col min="1809" max="1809" width="9" style="11" customWidth="1"/>
    <col min="1810" max="1810" width="20.6640625" style="11" customWidth="1"/>
    <col min="1811" max="1812" width="16.6640625" style="11" customWidth="1"/>
    <col min="1813" max="1817" width="15.109375" style="11" customWidth="1"/>
    <col min="1818" max="2047" width="9" style="11"/>
    <col min="2048" max="2048" width="20.5546875" style="11" customWidth="1"/>
    <col min="2049" max="2050" width="16.5546875" style="11" customWidth="1"/>
    <col min="2051" max="2055" width="14.33203125" style="11" customWidth="1"/>
    <col min="2056" max="2056" width="9" style="11" customWidth="1"/>
    <col min="2057" max="2057" width="20.6640625" style="11" customWidth="1"/>
    <col min="2058" max="2059" width="16.6640625" style="11" customWidth="1"/>
    <col min="2060" max="2064" width="14.5546875" style="11" customWidth="1"/>
    <col min="2065" max="2065" width="9" style="11" customWidth="1"/>
    <col min="2066" max="2066" width="20.6640625" style="11" customWidth="1"/>
    <col min="2067" max="2068" width="16.6640625" style="11" customWidth="1"/>
    <col min="2069" max="2073" width="15.109375" style="11" customWidth="1"/>
    <col min="2074" max="2303" width="9" style="11"/>
    <col min="2304" max="2304" width="20.5546875" style="11" customWidth="1"/>
    <col min="2305" max="2306" width="16.5546875" style="11" customWidth="1"/>
    <col min="2307" max="2311" width="14.33203125" style="11" customWidth="1"/>
    <col min="2312" max="2312" width="9" style="11" customWidth="1"/>
    <col min="2313" max="2313" width="20.6640625" style="11" customWidth="1"/>
    <col min="2314" max="2315" width="16.6640625" style="11" customWidth="1"/>
    <col min="2316" max="2320" width="14.5546875" style="11" customWidth="1"/>
    <col min="2321" max="2321" width="9" style="11" customWidth="1"/>
    <col min="2322" max="2322" width="20.6640625" style="11" customWidth="1"/>
    <col min="2323" max="2324" width="16.6640625" style="11" customWidth="1"/>
    <col min="2325" max="2329" width="15.109375" style="11" customWidth="1"/>
    <col min="2330" max="2559" width="9" style="11"/>
    <col min="2560" max="2560" width="20.5546875" style="11" customWidth="1"/>
    <col min="2561" max="2562" width="16.5546875" style="11" customWidth="1"/>
    <col min="2563" max="2567" width="14.33203125" style="11" customWidth="1"/>
    <col min="2568" max="2568" width="9" style="11" customWidth="1"/>
    <col min="2569" max="2569" width="20.6640625" style="11" customWidth="1"/>
    <col min="2570" max="2571" width="16.6640625" style="11" customWidth="1"/>
    <col min="2572" max="2576" width="14.5546875" style="11" customWidth="1"/>
    <col min="2577" max="2577" width="9" style="11" customWidth="1"/>
    <col min="2578" max="2578" width="20.6640625" style="11" customWidth="1"/>
    <col min="2579" max="2580" width="16.6640625" style="11" customWidth="1"/>
    <col min="2581" max="2585" width="15.109375" style="11" customWidth="1"/>
    <col min="2586" max="2815" width="9" style="11"/>
    <col min="2816" max="2816" width="20.5546875" style="11" customWidth="1"/>
    <col min="2817" max="2818" width="16.5546875" style="11" customWidth="1"/>
    <col min="2819" max="2823" width="14.33203125" style="11" customWidth="1"/>
    <col min="2824" max="2824" width="9" style="11" customWidth="1"/>
    <col min="2825" max="2825" width="20.6640625" style="11" customWidth="1"/>
    <col min="2826" max="2827" width="16.6640625" style="11" customWidth="1"/>
    <col min="2828" max="2832" width="14.5546875" style="11" customWidth="1"/>
    <col min="2833" max="2833" width="9" style="11" customWidth="1"/>
    <col min="2834" max="2834" width="20.6640625" style="11" customWidth="1"/>
    <col min="2835" max="2836" width="16.6640625" style="11" customWidth="1"/>
    <col min="2837" max="2841" width="15.109375" style="11" customWidth="1"/>
    <col min="2842" max="3071" width="9" style="11"/>
    <col min="3072" max="3072" width="20.5546875" style="11" customWidth="1"/>
    <col min="3073" max="3074" width="16.5546875" style="11" customWidth="1"/>
    <col min="3075" max="3079" width="14.33203125" style="11" customWidth="1"/>
    <col min="3080" max="3080" width="9" style="11" customWidth="1"/>
    <col min="3081" max="3081" width="20.6640625" style="11" customWidth="1"/>
    <col min="3082" max="3083" width="16.6640625" style="11" customWidth="1"/>
    <col min="3084" max="3088" width="14.5546875" style="11" customWidth="1"/>
    <col min="3089" max="3089" width="9" style="11" customWidth="1"/>
    <col min="3090" max="3090" width="20.6640625" style="11" customWidth="1"/>
    <col min="3091" max="3092" width="16.6640625" style="11" customWidth="1"/>
    <col min="3093" max="3097" width="15.109375" style="11" customWidth="1"/>
    <col min="3098" max="3327" width="9" style="11"/>
    <col min="3328" max="3328" width="20.5546875" style="11" customWidth="1"/>
    <col min="3329" max="3330" width="16.5546875" style="11" customWidth="1"/>
    <col min="3331" max="3335" width="14.33203125" style="11" customWidth="1"/>
    <col min="3336" max="3336" width="9" style="11" customWidth="1"/>
    <col min="3337" max="3337" width="20.6640625" style="11" customWidth="1"/>
    <col min="3338" max="3339" width="16.6640625" style="11" customWidth="1"/>
    <col min="3340" max="3344" width="14.5546875" style="11" customWidth="1"/>
    <col min="3345" max="3345" width="9" style="11" customWidth="1"/>
    <col min="3346" max="3346" width="20.6640625" style="11" customWidth="1"/>
    <col min="3347" max="3348" width="16.6640625" style="11" customWidth="1"/>
    <col min="3349" max="3353" width="15.109375" style="11" customWidth="1"/>
    <col min="3354" max="3583" width="9" style="11"/>
    <col min="3584" max="3584" width="20.5546875" style="11" customWidth="1"/>
    <col min="3585" max="3586" width="16.5546875" style="11" customWidth="1"/>
    <col min="3587" max="3591" width="14.33203125" style="11" customWidth="1"/>
    <col min="3592" max="3592" width="9" style="11" customWidth="1"/>
    <col min="3593" max="3593" width="20.6640625" style="11" customWidth="1"/>
    <col min="3594" max="3595" width="16.6640625" style="11" customWidth="1"/>
    <col min="3596" max="3600" width="14.5546875" style="11" customWidth="1"/>
    <col min="3601" max="3601" width="9" style="11" customWidth="1"/>
    <col min="3602" max="3602" width="20.6640625" style="11" customWidth="1"/>
    <col min="3603" max="3604" width="16.6640625" style="11" customWidth="1"/>
    <col min="3605" max="3609" width="15.109375" style="11" customWidth="1"/>
    <col min="3610" max="3839" width="9" style="11"/>
    <col min="3840" max="3840" width="20.5546875" style="11" customWidth="1"/>
    <col min="3841" max="3842" width="16.5546875" style="11" customWidth="1"/>
    <col min="3843" max="3847" width="14.33203125" style="11" customWidth="1"/>
    <col min="3848" max="3848" width="9" style="11" customWidth="1"/>
    <col min="3849" max="3849" width="20.6640625" style="11" customWidth="1"/>
    <col min="3850" max="3851" width="16.6640625" style="11" customWidth="1"/>
    <col min="3852" max="3856" width="14.5546875" style="11" customWidth="1"/>
    <col min="3857" max="3857" width="9" style="11" customWidth="1"/>
    <col min="3858" max="3858" width="20.6640625" style="11" customWidth="1"/>
    <col min="3859" max="3860" width="16.6640625" style="11" customWidth="1"/>
    <col min="3861" max="3865" width="15.109375" style="11" customWidth="1"/>
    <col min="3866" max="4095" width="9" style="11"/>
    <col min="4096" max="4096" width="20.5546875" style="11" customWidth="1"/>
    <col min="4097" max="4098" width="16.5546875" style="11" customWidth="1"/>
    <col min="4099" max="4103" width="14.33203125" style="11" customWidth="1"/>
    <col min="4104" max="4104" width="9" style="11" customWidth="1"/>
    <col min="4105" max="4105" width="20.6640625" style="11" customWidth="1"/>
    <col min="4106" max="4107" width="16.6640625" style="11" customWidth="1"/>
    <col min="4108" max="4112" width="14.5546875" style="11" customWidth="1"/>
    <col min="4113" max="4113" width="9" style="11" customWidth="1"/>
    <col min="4114" max="4114" width="20.6640625" style="11" customWidth="1"/>
    <col min="4115" max="4116" width="16.6640625" style="11" customWidth="1"/>
    <col min="4117" max="4121" width="15.109375" style="11" customWidth="1"/>
    <col min="4122" max="4351" width="9" style="11"/>
    <col min="4352" max="4352" width="20.5546875" style="11" customWidth="1"/>
    <col min="4353" max="4354" width="16.5546875" style="11" customWidth="1"/>
    <col min="4355" max="4359" width="14.33203125" style="11" customWidth="1"/>
    <col min="4360" max="4360" width="9" style="11" customWidth="1"/>
    <col min="4361" max="4361" width="20.6640625" style="11" customWidth="1"/>
    <col min="4362" max="4363" width="16.6640625" style="11" customWidth="1"/>
    <col min="4364" max="4368" width="14.5546875" style="11" customWidth="1"/>
    <col min="4369" max="4369" width="9" style="11" customWidth="1"/>
    <col min="4370" max="4370" width="20.6640625" style="11" customWidth="1"/>
    <col min="4371" max="4372" width="16.6640625" style="11" customWidth="1"/>
    <col min="4373" max="4377" width="15.109375" style="11" customWidth="1"/>
    <col min="4378" max="4607" width="9" style="11"/>
    <col min="4608" max="4608" width="20.5546875" style="11" customWidth="1"/>
    <col min="4609" max="4610" width="16.5546875" style="11" customWidth="1"/>
    <col min="4611" max="4615" width="14.33203125" style="11" customWidth="1"/>
    <col min="4616" max="4616" width="9" style="11" customWidth="1"/>
    <col min="4617" max="4617" width="20.6640625" style="11" customWidth="1"/>
    <col min="4618" max="4619" width="16.6640625" style="11" customWidth="1"/>
    <col min="4620" max="4624" width="14.5546875" style="11" customWidth="1"/>
    <col min="4625" max="4625" width="9" style="11" customWidth="1"/>
    <col min="4626" max="4626" width="20.6640625" style="11" customWidth="1"/>
    <col min="4627" max="4628" width="16.6640625" style="11" customWidth="1"/>
    <col min="4629" max="4633" width="15.109375" style="11" customWidth="1"/>
    <col min="4634" max="4863" width="9" style="11"/>
    <col min="4864" max="4864" width="20.5546875" style="11" customWidth="1"/>
    <col min="4865" max="4866" width="16.5546875" style="11" customWidth="1"/>
    <col min="4867" max="4871" width="14.33203125" style="11" customWidth="1"/>
    <col min="4872" max="4872" width="9" style="11" customWidth="1"/>
    <col min="4873" max="4873" width="20.6640625" style="11" customWidth="1"/>
    <col min="4874" max="4875" width="16.6640625" style="11" customWidth="1"/>
    <col min="4876" max="4880" width="14.5546875" style="11" customWidth="1"/>
    <col min="4881" max="4881" width="9" style="11" customWidth="1"/>
    <col min="4882" max="4882" width="20.6640625" style="11" customWidth="1"/>
    <col min="4883" max="4884" width="16.6640625" style="11" customWidth="1"/>
    <col min="4885" max="4889" width="15.109375" style="11" customWidth="1"/>
    <col min="4890" max="5119" width="9" style="11"/>
    <col min="5120" max="5120" width="20.5546875" style="11" customWidth="1"/>
    <col min="5121" max="5122" width="16.5546875" style="11" customWidth="1"/>
    <col min="5123" max="5127" width="14.33203125" style="11" customWidth="1"/>
    <col min="5128" max="5128" width="9" style="11" customWidth="1"/>
    <col min="5129" max="5129" width="20.6640625" style="11" customWidth="1"/>
    <col min="5130" max="5131" width="16.6640625" style="11" customWidth="1"/>
    <col min="5132" max="5136" width="14.5546875" style="11" customWidth="1"/>
    <col min="5137" max="5137" width="9" style="11" customWidth="1"/>
    <col min="5138" max="5138" width="20.6640625" style="11" customWidth="1"/>
    <col min="5139" max="5140" width="16.6640625" style="11" customWidth="1"/>
    <col min="5141" max="5145" width="15.109375" style="11" customWidth="1"/>
    <col min="5146" max="5375" width="9" style="11"/>
    <col min="5376" max="5376" width="20.5546875" style="11" customWidth="1"/>
    <col min="5377" max="5378" width="16.5546875" style="11" customWidth="1"/>
    <col min="5379" max="5383" width="14.33203125" style="11" customWidth="1"/>
    <col min="5384" max="5384" width="9" style="11" customWidth="1"/>
    <col min="5385" max="5385" width="20.6640625" style="11" customWidth="1"/>
    <col min="5386" max="5387" width="16.6640625" style="11" customWidth="1"/>
    <col min="5388" max="5392" width="14.5546875" style="11" customWidth="1"/>
    <col min="5393" max="5393" width="9" style="11" customWidth="1"/>
    <col min="5394" max="5394" width="20.6640625" style="11" customWidth="1"/>
    <col min="5395" max="5396" width="16.6640625" style="11" customWidth="1"/>
    <col min="5397" max="5401" width="15.109375" style="11" customWidth="1"/>
    <col min="5402" max="5631" width="9" style="11"/>
    <col min="5632" max="5632" width="20.5546875" style="11" customWidth="1"/>
    <col min="5633" max="5634" width="16.5546875" style="11" customWidth="1"/>
    <col min="5635" max="5639" width="14.33203125" style="11" customWidth="1"/>
    <col min="5640" max="5640" width="9" style="11" customWidth="1"/>
    <col min="5641" max="5641" width="20.6640625" style="11" customWidth="1"/>
    <col min="5642" max="5643" width="16.6640625" style="11" customWidth="1"/>
    <col min="5644" max="5648" width="14.5546875" style="11" customWidth="1"/>
    <col min="5649" max="5649" width="9" style="11" customWidth="1"/>
    <col min="5650" max="5650" width="20.6640625" style="11" customWidth="1"/>
    <col min="5651" max="5652" width="16.6640625" style="11" customWidth="1"/>
    <col min="5653" max="5657" width="15.109375" style="11" customWidth="1"/>
    <col min="5658" max="5887" width="9" style="11"/>
    <col min="5888" max="5888" width="20.5546875" style="11" customWidth="1"/>
    <col min="5889" max="5890" width="16.5546875" style="11" customWidth="1"/>
    <col min="5891" max="5895" width="14.33203125" style="11" customWidth="1"/>
    <col min="5896" max="5896" width="9" style="11" customWidth="1"/>
    <col min="5897" max="5897" width="20.6640625" style="11" customWidth="1"/>
    <col min="5898" max="5899" width="16.6640625" style="11" customWidth="1"/>
    <col min="5900" max="5904" width="14.5546875" style="11" customWidth="1"/>
    <col min="5905" max="5905" width="9" style="11" customWidth="1"/>
    <col min="5906" max="5906" width="20.6640625" style="11" customWidth="1"/>
    <col min="5907" max="5908" width="16.6640625" style="11" customWidth="1"/>
    <col min="5909" max="5913" width="15.109375" style="11" customWidth="1"/>
    <col min="5914" max="6143" width="9" style="11"/>
    <col min="6144" max="6144" width="20.5546875" style="11" customWidth="1"/>
    <col min="6145" max="6146" width="16.5546875" style="11" customWidth="1"/>
    <col min="6147" max="6151" width="14.33203125" style="11" customWidth="1"/>
    <col min="6152" max="6152" width="9" style="11" customWidth="1"/>
    <col min="6153" max="6153" width="20.6640625" style="11" customWidth="1"/>
    <col min="6154" max="6155" width="16.6640625" style="11" customWidth="1"/>
    <col min="6156" max="6160" width="14.5546875" style="11" customWidth="1"/>
    <col min="6161" max="6161" width="9" style="11" customWidth="1"/>
    <col min="6162" max="6162" width="20.6640625" style="11" customWidth="1"/>
    <col min="6163" max="6164" width="16.6640625" style="11" customWidth="1"/>
    <col min="6165" max="6169" width="15.109375" style="11" customWidth="1"/>
    <col min="6170" max="6399" width="9" style="11"/>
    <col min="6400" max="6400" width="20.5546875" style="11" customWidth="1"/>
    <col min="6401" max="6402" width="16.5546875" style="11" customWidth="1"/>
    <col min="6403" max="6407" width="14.33203125" style="11" customWidth="1"/>
    <col min="6408" max="6408" width="9" style="11" customWidth="1"/>
    <col min="6409" max="6409" width="20.6640625" style="11" customWidth="1"/>
    <col min="6410" max="6411" width="16.6640625" style="11" customWidth="1"/>
    <col min="6412" max="6416" width="14.5546875" style="11" customWidth="1"/>
    <col min="6417" max="6417" width="9" style="11" customWidth="1"/>
    <col min="6418" max="6418" width="20.6640625" style="11" customWidth="1"/>
    <col min="6419" max="6420" width="16.6640625" style="11" customWidth="1"/>
    <col min="6421" max="6425" width="15.109375" style="11" customWidth="1"/>
    <col min="6426" max="6655" width="9" style="11"/>
    <col min="6656" max="6656" width="20.5546875" style="11" customWidth="1"/>
    <col min="6657" max="6658" width="16.5546875" style="11" customWidth="1"/>
    <col min="6659" max="6663" width="14.33203125" style="11" customWidth="1"/>
    <col min="6664" max="6664" width="9" style="11" customWidth="1"/>
    <col min="6665" max="6665" width="20.6640625" style="11" customWidth="1"/>
    <col min="6666" max="6667" width="16.6640625" style="11" customWidth="1"/>
    <col min="6668" max="6672" width="14.5546875" style="11" customWidth="1"/>
    <col min="6673" max="6673" width="9" style="11" customWidth="1"/>
    <col min="6674" max="6674" width="20.6640625" style="11" customWidth="1"/>
    <col min="6675" max="6676" width="16.6640625" style="11" customWidth="1"/>
    <col min="6677" max="6681" width="15.109375" style="11" customWidth="1"/>
    <col min="6682" max="6911" width="9" style="11"/>
    <col min="6912" max="6912" width="20.5546875" style="11" customWidth="1"/>
    <col min="6913" max="6914" width="16.5546875" style="11" customWidth="1"/>
    <col min="6915" max="6919" width="14.33203125" style="11" customWidth="1"/>
    <col min="6920" max="6920" width="9" style="11" customWidth="1"/>
    <col min="6921" max="6921" width="20.6640625" style="11" customWidth="1"/>
    <col min="6922" max="6923" width="16.6640625" style="11" customWidth="1"/>
    <col min="6924" max="6928" width="14.5546875" style="11" customWidth="1"/>
    <col min="6929" max="6929" width="9" style="11" customWidth="1"/>
    <col min="6930" max="6930" width="20.6640625" style="11" customWidth="1"/>
    <col min="6931" max="6932" width="16.6640625" style="11" customWidth="1"/>
    <col min="6933" max="6937" width="15.109375" style="11" customWidth="1"/>
    <col min="6938" max="7167" width="9" style="11"/>
    <col min="7168" max="7168" width="20.5546875" style="11" customWidth="1"/>
    <col min="7169" max="7170" width="16.5546875" style="11" customWidth="1"/>
    <col min="7171" max="7175" width="14.33203125" style="11" customWidth="1"/>
    <col min="7176" max="7176" width="9" style="11" customWidth="1"/>
    <col min="7177" max="7177" width="20.6640625" style="11" customWidth="1"/>
    <col min="7178" max="7179" width="16.6640625" style="11" customWidth="1"/>
    <col min="7180" max="7184" width="14.5546875" style="11" customWidth="1"/>
    <col min="7185" max="7185" width="9" style="11" customWidth="1"/>
    <col min="7186" max="7186" width="20.6640625" style="11" customWidth="1"/>
    <col min="7187" max="7188" width="16.6640625" style="11" customWidth="1"/>
    <col min="7189" max="7193" width="15.109375" style="11" customWidth="1"/>
    <col min="7194" max="7423" width="9" style="11"/>
    <col min="7424" max="7424" width="20.5546875" style="11" customWidth="1"/>
    <col min="7425" max="7426" width="16.5546875" style="11" customWidth="1"/>
    <col min="7427" max="7431" width="14.33203125" style="11" customWidth="1"/>
    <col min="7432" max="7432" width="9" style="11" customWidth="1"/>
    <col min="7433" max="7433" width="20.6640625" style="11" customWidth="1"/>
    <col min="7434" max="7435" width="16.6640625" style="11" customWidth="1"/>
    <col min="7436" max="7440" width="14.5546875" style="11" customWidth="1"/>
    <col min="7441" max="7441" width="9" style="11" customWidth="1"/>
    <col min="7442" max="7442" width="20.6640625" style="11" customWidth="1"/>
    <col min="7443" max="7444" width="16.6640625" style="11" customWidth="1"/>
    <col min="7445" max="7449" width="15.109375" style="11" customWidth="1"/>
    <col min="7450" max="7679" width="9" style="11"/>
    <col min="7680" max="7680" width="20.5546875" style="11" customWidth="1"/>
    <col min="7681" max="7682" width="16.5546875" style="11" customWidth="1"/>
    <col min="7683" max="7687" width="14.33203125" style="11" customWidth="1"/>
    <col min="7688" max="7688" width="9" style="11" customWidth="1"/>
    <col min="7689" max="7689" width="20.6640625" style="11" customWidth="1"/>
    <col min="7690" max="7691" width="16.6640625" style="11" customWidth="1"/>
    <col min="7692" max="7696" width="14.5546875" style="11" customWidth="1"/>
    <col min="7697" max="7697" width="9" style="11" customWidth="1"/>
    <col min="7698" max="7698" width="20.6640625" style="11" customWidth="1"/>
    <col min="7699" max="7700" width="16.6640625" style="11" customWidth="1"/>
    <col min="7701" max="7705" width="15.109375" style="11" customWidth="1"/>
    <col min="7706" max="7935" width="9" style="11"/>
    <col min="7936" max="7936" width="20.5546875" style="11" customWidth="1"/>
    <col min="7937" max="7938" width="16.5546875" style="11" customWidth="1"/>
    <col min="7939" max="7943" width="14.33203125" style="11" customWidth="1"/>
    <col min="7944" max="7944" width="9" style="11" customWidth="1"/>
    <col min="7945" max="7945" width="20.6640625" style="11" customWidth="1"/>
    <col min="7946" max="7947" width="16.6640625" style="11" customWidth="1"/>
    <col min="7948" max="7952" width="14.5546875" style="11" customWidth="1"/>
    <col min="7953" max="7953" width="9" style="11" customWidth="1"/>
    <col min="7954" max="7954" width="20.6640625" style="11" customWidth="1"/>
    <col min="7955" max="7956" width="16.6640625" style="11" customWidth="1"/>
    <col min="7957" max="7961" width="15.109375" style="11" customWidth="1"/>
    <col min="7962" max="8191" width="9" style="11"/>
    <col min="8192" max="8192" width="20.5546875" style="11" customWidth="1"/>
    <col min="8193" max="8194" width="16.5546875" style="11" customWidth="1"/>
    <col min="8195" max="8199" width="14.33203125" style="11" customWidth="1"/>
    <col min="8200" max="8200" width="9" style="11" customWidth="1"/>
    <col min="8201" max="8201" width="20.6640625" style="11" customWidth="1"/>
    <col min="8202" max="8203" width="16.6640625" style="11" customWidth="1"/>
    <col min="8204" max="8208" width="14.5546875" style="11" customWidth="1"/>
    <col min="8209" max="8209" width="9" style="11" customWidth="1"/>
    <col min="8210" max="8210" width="20.6640625" style="11" customWidth="1"/>
    <col min="8211" max="8212" width="16.6640625" style="11" customWidth="1"/>
    <col min="8213" max="8217" width="15.109375" style="11" customWidth="1"/>
    <col min="8218" max="8447" width="9" style="11"/>
    <col min="8448" max="8448" width="20.5546875" style="11" customWidth="1"/>
    <col min="8449" max="8450" width="16.5546875" style="11" customWidth="1"/>
    <col min="8451" max="8455" width="14.33203125" style="11" customWidth="1"/>
    <col min="8456" max="8456" width="9" style="11" customWidth="1"/>
    <col min="8457" max="8457" width="20.6640625" style="11" customWidth="1"/>
    <col min="8458" max="8459" width="16.6640625" style="11" customWidth="1"/>
    <col min="8460" max="8464" width="14.5546875" style="11" customWidth="1"/>
    <col min="8465" max="8465" width="9" style="11" customWidth="1"/>
    <col min="8466" max="8466" width="20.6640625" style="11" customWidth="1"/>
    <col min="8467" max="8468" width="16.6640625" style="11" customWidth="1"/>
    <col min="8469" max="8473" width="15.109375" style="11" customWidth="1"/>
    <col min="8474" max="8703" width="9" style="11"/>
    <col min="8704" max="8704" width="20.5546875" style="11" customWidth="1"/>
    <col min="8705" max="8706" width="16.5546875" style="11" customWidth="1"/>
    <col min="8707" max="8711" width="14.33203125" style="11" customWidth="1"/>
    <col min="8712" max="8712" width="9" style="11" customWidth="1"/>
    <col min="8713" max="8713" width="20.6640625" style="11" customWidth="1"/>
    <col min="8714" max="8715" width="16.6640625" style="11" customWidth="1"/>
    <col min="8716" max="8720" width="14.5546875" style="11" customWidth="1"/>
    <col min="8721" max="8721" width="9" style="11" customWidth="1"/>
    <col min="8722" max="8722" width="20.6640625" style="11" customWidth="1"/>
    <col min="8723" max="8724" width="16.6640625" style="11" customWidth="1"/>
    <col min="8725" max="8729" width="15.109375" style="11" customWidth="1"/>
    <col min="8730" max="8959" width="9" style="11"/>
    <col min="8960" max="8960" width="20.5546875" style="11" customWidth="1"/>
    <col min="8961" max="8962" width="16.5546875" style="11" customWidth="1"/>
    <col min="8963" max="8967" width="14.33203125" style="11" customWidth="1"/>
    <col min="8968" max="8968" width="9" style="11" customWidth="1"/>
    <col min="8969" max="8969" width="20.6640625" style="11" customWidth="1"/>
    <col min="8970" max="8971" width="16.6640625" style="11" customWidth="1"/>
    <col min="8972" max="8976" width="14.5546875" style="11" customWidth="1"/>
    <col min="8977" max="8977" width="9" style="11" customWidth="1"/>
    <col min="8978" max="8978" width="20.6640625" style="11" customWidth="1"/>
    <col min="8979" max="8980" width="16.6640625" style="11" customWidth="1"/>
    <col min="8981" max="8985" width="15.109375" style="11" customWidth="1"/>
    <col min="8986" max="9215" width="9" style="11"/>
    <col min="9216" max="9216" width="20.5546875" style="11" customWidth="1"/>
    <col min="9217" max="9218" width="16.5546875" style="11" customWidth="1"/>
    <col min="9219" max="9223" width="14.33203125" style="11" customWidth="1"/>
    <col min="9224" max="9224" width="9" style="11" customWidth="1"/>
    <col min="9225" max="9225" width="20.6640625" style="11" customWidth="1"/>
    <col min="9226" max="9227" width="16.6640625" style="11" customWidth="1"/>
    <col min="9228" max="9232" width="14.5546875" style="11" customWidth="1"/>
    <col min="9233" max="9233" width="9" style="11" customWidth="1"/>
    <col min="9234" max="9234" width="20.6640625" style="11" customWidth="1"/>
    <col min="9235" max="9236" width="16.6640625" style="11" customWidth="1"/>
    <col min="9237" max="9241" width="15.109375" style="11" customWidth="1"/>
    <col min="9242" max="9471" width="9" style="11"/>
    <col min="9472" max="9472" width="20.5546875" style="11" customWidth="1"/>
    <col min="9473" max="9474" width="16.5546875" style="11" customWidth="1"/>
    <col min="9475" max="9479" width="14.33203125" style="11" customWidth="1"/>
    <col min="9480" max="9480" width="9" style="11" customWidth="1"/>
    <col min="9481" max="9481" width="20.6640625" style="11" customWidth="1"/>
    <col min="9482" max="9483" width="16.6640625" style="11" customWidth="1"/>
    <col min="9484" max="9488" width="14.5546875" style="11" customWidth="1"/>
    <col min="9489" max="9489" width="9" style="11" customWidth="1"/>
    <col min="9490" max="9490" width="20.6640625" style="11" customWidth="1"/>
    <col min="9491" max="9492" width="16.6640625" style="11" customWidth="1"/>
    <col min="9493" max="9497" width="15.109375" style="11" customWidth="1"/>
    <col min="9498" max="9727" width="9" style="11"/>
    <col min="9728" max="9728" width="20.5546875" style="11" customWidth="1"/>
    <col min="9729" max="9730" width="16.5546875" style="11" customWidth="1"/>
    <col min="9731" max="9735" width="14.33203125" style="11" customWidth="1"/>
    <col min="9736" max="9736" width="9" style="11" customWidth="1"/>
    <col min="9737" max="9737" width="20.6640625" style="11" customWidth="1"/>
    <col min="9738" max="9739" width="16.6640625" style="11" customWidth="1"/>
    <col min="9740" max="9744" width="14.5546875" style="11" customWidth="1"/>
    <col min="9745" max="9745" width="9" style="11" customWidth="1"/>
    <col min="9746" max="9746" width="20.6640625" style="11" customWidth="1"/>
    <col min="9747" max="9748" width="16.6640625" style="11" customWidth="1"/>
    <col min="9749" max="9753" width="15.109375" style="11" customWidth="1"/>
    <col min="9754" max="9983" width="9" style="11"/>
    <col min="9984" max="9984" width="20.5546875" style="11" customWidth="1"/>
    <col min="9985" max="9986" width="16.5546875" style="11" customWidth="1"/>
    <col min="9987" max="9991" width="14.33203125" style="11" customWidth="1"/>
    <col min="9992" max="9992" width="9" style="11" customWidth="1"/>
    <col min="9993" max="9993" width="20.6640625" style="11" customWidth="1"/>
    <col min="9994" max="9995" width="16.6640625" style="11" customWidth="1"/>
    <col min="9996" max="10000" width="14.5546875" style="11" customWidth="1"/>
    <col min="10001" max="10001" width="9" style="11" customWidth="1"/>
    <col min="10002" max="10002" width="20.6640625" style="11" customWidth="1"/>
    <col min="10003" max="10004" width="16.6640625" style="11" customWidth="1"/>
    <col min="10005" max="10009" width="15.109375" style="11" customWidth="1"/>
    <col min="10010" max="10239" width="9" style="11"/>
    <col min="10240" max="10240" width="20.5546875" style="11" customWidth="1"/>
    <col min="10241" max="10242" width="16.5546875" style="11" customWidth="1"/>
    <col min="10243" max="10247" width="14.33203125" style="11" customWidth="1"/>
    <col min="10248" max="10248" width="9" style="11" customWidth="1"/>
    <col min="10249" max="10249" width="20.6640625" style="11" customWidth="1"/>
    <col min="10250" max="10251" width="16.6640625" style="11" customWidth="1"/>
    <col min="10252" max="10256" width="14.5546875" style="11" customWidth="1"/>
    <col min="10257" max="10257" width="9" style="11" customWidth="1"/>
    <col min="10258" max="10258" width="20.6640625" style="11" customWidth="1"/>
    <col min="10259" max="10260" width="16.6640625" style="11" customWidth="1"/>
    <col min="10261" max="10265" width="15.109375" style="11" customWidth="1"/>
    <col min="10266" max="10495" width="9" style="11"/>
    <col min="10496" max="10496" width="20.5546875" style="11" customWidth="1"/>
    <col min="10497" max="10498" width="16.5546875" style="11" customWidth="1"/>
    <col min="10499" max="10503" width="14.33203125" style="11" customWidth="1"/>
    <col min="10504" max="10504" width="9" style="11" customWidth="1"/>
    <col min="10505" max="10505" width="20.6640625" style="11" customWidth="1"/>
    <col min="10506" max="10507" width="16.6640625" style="11" customWidth="1"/>
    <col min="10508" max="10512" width="14.5546875" style="11" customWidth="1"/>
    <col min="10513" max="10513" width="9" style="11" customWidth="1"/>
    <col min="10514" max="10514" width="20.6640625" style="11" customWidth="1"/>
    <col min="10515" max="10516" width="16.6640625" style="11" customWidth="1"/>
    <col min="10517" max="10521" width="15.109375" style="11" customWidth="1"/>
    <col min="10522" max="10751" width="9" style="11"/>
    <col min="10752" max="10752" width="20.5546875" style="11" customWidth="1"/>
    <col min="10753" max="10754" width="16.5546875" style="11" customWidth="1"/>
    <col min="10755" max="10759" width="14.33203125" style="11" customWidth="1"/>
    <col min="10760" max="10760" width="9" style="11" customWidth="1"/>
    <col min="10761" max="10761" width="20.6640625" style="11" customWidth="1"/>
    <col min="10762" max="10763" width="16.6640625" style="11" customWidth="1"/>
    <col min="10764" max="10768" width="14.5546875" style="11" customWidth="1"/>
    <col min="10769" max="10769" width="9" style="11" customWidth="1"/>
    <col min="10770" max="10770" width="20.6640625" style="11" customWidth="1"/>
    <col min="10771" max="10772" width="16.6640625" style="11" customWidth="1"/>
    <col min="10773" max="10777" width="15.109375" style="11" customWidth="1"/>
    <col min="10778" max="11007" width="9" style="11"/>
    <col min="11008" max="11008" width="20.5546875" style="11" customWidth="1"/>
    <col min="11009" max="11010" width="16.5546875" style="11" customWidth="1"/>
    <col min="11011" max="11015" width="14.33203125" style="11" customWidth="1"/>
    <col min="11016" max="11016" width="9" style="11" customWidth="1"/>
    <col min="11017" max="11017" width="20.6640625" style="11" customWidth="1"/>
    <col min="11018" max="11019" width="16.6640625" style="11" customWidth="1"/>
    <col min="11020" max="11024" width="14.5546875" style="11" customWidth="1"/>
    <col min="11025" max="11025" width="9" style="11" customWidth="1"/>
    <col min="11026" max="11026" width="20.6640625" style="11" customWidth="1"/>
    <col min="11027" max="11028" width="16.6640625" style="11" customWidth="1"/>
    <col min="11029" max="11033" width="15.109375" style="11" customWidth="1"/>
    <col min="11034" max="11263" width="9" style="11"/>
    <col min="11264" max="11264" width="20.5546875" style="11" customWidth="1"/>
    <col min="11265" max="11266" width="16.5546875" style="11" customWidth="1"/>
    <col min="11267" max="11271" width="14.33203125" style="11" customWidth="1"/>
    <col min="11272" max="11272" width="9" style="11" customWidth="1"/>
    <col min="11273" max="11273" width="20.6640625" style="11" customWidth="1"/>
    <col min="11274" max="11275" width="16.6640625" style="11" customWidth="1"/>
    <col min="11276" max="11280" width="14.5546875" style="11" customWidth="1"/>
    <col min="11281" max="11281" width="9" style="11" customWidth="1"/>
    <col min="11282" max="11282" width="20.6640625" style="11" customWidth="1"/>
    <col min="11283" max="11284" width="16.6640625" style="11" customWidth="1"/>
    <col min="11285" max="11289" width="15.109375" style="11" customWidth="1"/>
    <col min="11290" max="11519" width="9" style="11"/>
    <col min="11520" max="11520" width="20.5546875" style="11" customWidth="1"/>
    <col min="11521" max="11522" width="16.5546875" style="11" customWidth="1"/>
    <col min="11523" max="11527" width="14.33203125" style="11" customWidth="1"/>
    <col min="11528" max="11528" width="9" style="11" customWidth="1"/>
    <col min="11529" max="11529" width="20.6640625" style="11" customWidth="1"/>
    <col min="11530" max="11531" width="16.6640625" style="11" customWidth="1"/>
    <col min="11532" max="11536" width="14.5546875" style="11" customWidth="1"/>
    <col min="11537" max="11537" width="9" style="11" customWidth="1"/>
    <col min="11538" max="11538" width="20.6640625" style="11" customWidth="1"/>
    <col min="11539" max="11540" width="16.6640625" style="11" customWidth="1"/>
    <col min="11541" max="11545" width="15.109375" style="11" customWidth="1"/>
    <col min="11546" max="11775" width="9" style="11"/>
    <col min="11776" max="11776" width="20.5546875" style="11" customWidth="1"/>
    <col min="11777" max="11778" width="16.5546875" style="11" customWidth="1"/>
    <col min="11779" max="11783" width="14.33203125" style="11" customWidth="1"/>
    <col min="11784" max="11784" width="9" style="11" customWidth="1"/>
    <col min="11785" max="11785" width="20.6640625" style="11" customWidth="1"/>
    <col min="11786" max="11787" width="16.6640625" style="11" customWidth="1"/>
    <col min="11788" max="11792" width="14.5546875" style="11" customWidth="1"/>
    <col min="11793" max="11793" width="9" style="11" customWidth="1"/>
    <col min="11794" max="11794" width="20.6640625" style="11" customWidth="1"/>
    <col min="11795" max="11796" width="16.6640625" style="11" customWidth="1"/>
    <col min="11797" max="11801" width="15.109375" style="11" customWidth="1"/>
    <col min="11802" max="12031" width="9" style="11"/>
    <col min="12032" max="12032" width="20.5546875" style="11" customWidth="1"/>
    <col min="12033" max="12034" width="16.5546875" style="11" customWidth="1"/>
    <col min="12035" max="12039" width="14.33203125" style="11" customWidth="1"/>
    <col min="12040" max="12040" width="9" style="11" customWidth="1"/>
    <col min="12041" max="12041" width="20.6640625" style="11" customWidth="1"/>
    <col min="12042" max="12043" width="16.6640625" style="11" customWidth="1"/>
    <col min="12044" max="12048" width="14.5546875" style="11" customWidth="1"/>
    <col min="12049" max="12049" width="9" style="11" customWidth="1"/>
    <col min="12050" max="12050" width="20.6640625" style="11" customWidth="1"/>
    <col min="12051" max="12052" width="16.6640625" style="11" customWidth="1"/>
    <col min="12053" max="12057" width="15.109375" style="11" customWidth="1"/>
    <col min="12058" max="12287" width="9" style="11"/>
    <col min="12288" max="12288" width="20.5546875" style="11" customWidth="1"/>
    <col min="12289" max="12290" width="16.5546875" style="11" customWidth="1"/>
    <col min="12291" max="12295" width="14.33203125" style="11" customWidth="1"/>
    <col min="12296" max="12296" width="9" style="11" customWidth="1"/>
    <col min="12297" max="12297" width="20.6640625" style="11" customWidth="1"/>
    <col min="12298" max="12299" width="16.6640625" style="11" customWidth="1"/>
    <col min="12300" max="12304" width="14.5546875" style="11" customWidth="1"/>
    <col min="12305" max="12305" width="9" style="11" customWidth="1"/>
    <col min="12306" max="12306" width="20.6640625" style="11" customWidth="1"/>
    <col min="12307" max="12308" width="16.6640625" style="11" customWidth="1"/>
    <col min="12309" max="12313" width="15.109375" style="11" customWidth="1"/>
    <col min="12314" max="12543" width="9" style="11"/>
    <col min="12544" max="12544" width="20.5546875" style="11" customWidth="1"/>
    <col min="12545" max="12546" width="16.5546875" style="11" customWidth="1"/>
    <col min="12547" max="12551" width="14.33203125" style="11" customWidth="1"/>
    <col min="12552" max="12552" width="9" style="11" customWidth="1"/>
    <col min="12553" max="12553" width="20.6640625" style="11" customWidth="1"/>
    <col min="12554" max="12555" width="16.6640625" style="11" customWidth="1"/>
    <col min="12556" max="12560" width="14.5546875" style="11" customWidth="1"/>
    <col min="12561" max="12561" width="9" style="11" customWidth="1"/>
    <col min="12562" max="12562" width="20.6640625" style="11" customWidth="1"/>
    <col min="12563" max="12564" width="16.6640625" style="11" customWidth="1"/>
    <col min="12565" max="12569" width="15.109375" style="11" customWidth="1"/>
    <col min="12570" max="12799" width="9" style="11"/>
    <col min="12800" max="12800" width="20.5546875" style="11" customWidth="1"/>
    <col min="12801" max="12802" width="16.5546875" style="11" customWidth="1"/>
    <col min="12803" max="12807" width="14.33203125" style="11" customWidth="1"/>
    <col min="12808" max="12808" width="9" style="11" customWidth="1"/>
    <col min="12809" max="12809" width="20.6640625" style="11" customWidth="1"/>
    <col min="12810" max="12811" width="16.6640625" style="11" customWidth="1"/>
    <col min="12812" max="12816" width="14.5546875" style="11" customWidth="1"/>
    <col min="12817" max="12817" width="9" style="11" customWidth="1"/>
    <col min="12818" max="12818" width="20.6640625" style="11" customWidth="1"/>
    <col min="12819" max="12820" width="16.6640625" style="11" customWidth="1"/>
    <col min="12821" max="12825" width="15.109375" style="11" customWidth="1"/>
    <col min="12826" max="13055" width="9" style="11"/>
    <col min="13056" max="13056" width="20.5546875" style="11" customWidth="1"/>
    <col min="13057" max="13058" width="16.5546875" style="11" customWidth="1"/>
    <col min="13059" max="13063" width="14.33203125" style="11" customWidth="1"/>
    <col min="13064" max="13064" width="9" style="11" customWidth="1"/>
    <col min="13065" max="13065" width="20.6640625" style="11" customWidth="1"/>
    <col min="13066" max="13067" width="16.6640625" style="11" customWidth="1"/>
    <col min="13068" max="13072" width="14.5546875" style="11" customWidth="1"/>
    <col min="13073" max="13073" width="9" style="11" customWidth="1"/>
    <col min="13074" max="13074" width="20.6640625" style="11" customWidth="1"/>
    <col min="13075" max="13076" width="16.6640625" style="11" customWidth="1"/>
    <col min="13077" max="13081" width="15.109375" style="11" customWidth="1"/>
    <col min="13082" max="13311" width="9" style="11"/>
    <col min="13312" max="13312" width="20.5546875" style="11" customWidth="1"/>
    <col min="13313" max="13314" width="16.5546875" style="11" customWidth="1"/>
    <col min="13315" max="13319" width="14.33203125" style="11" customWidth="1"/>
    <col min="13320" max="13320" width="9" style="11" customWidth="1"/>
    <col min="13321" max="13321" width="20.6640625" style="11" customWidth="1"/>
    <col min="13322" max="13323" width="16.6640625" style="11" customWidth="1"/>
    <col min="13324" max="13328" width="14.5546875" style="11" customWidth="1"/>
    <col min="13329" max="13329" width="9" style="11" customWidth="1"/>
    <col min="13330" max="13330" width="20.6640625" style="11" customWidth="1"/>
    <col min="13331" max="13332" width="16.6640625" style="11" customWidth="1"/>
    <col min="13333" max="13337" width="15.109375" style="11" customWidth="1"/>
    <col min="13338" max="13567" width="9" style="11"/>
    <col min="13568" max="13568" width="20.5546875" style="11" customWidth="1"/>
    <col min="13569" max="13570" width="16.5546875" style="11" customWidth="1"/>
    <col min="13571" max="13575" width="14.33203125" style="11" customWidth="1"/>
    <col min="13576" max="13576" width="9" style="11" customWidth="1"/>
    <col min="13577" max="13577" width="20.6640625" style="11" customWidth="1"/>
    <col min="13578" max="13579" width="16.6640625" style="11" customWidth="1"/>
    <col min="13580" max="13584" width="14.5546875" style="11" customWidth="1"/>
    <col min="13585" max="13585" width="9" style="11" customWidth="1"/>
    <col min="13586" max="13586" width="20.6640625" style="11" customWidth="1"/>
    <col min="13587" max="13588" width="16.6640625" style="11" customWidth="1"/>
    <col min="13589" max="13593" width="15.109375" style="11" customWidth="1"/>
    <col min="13594" max="13823" width="9" style="11"/>
    <col min="13824" max="13824" width="20.5546875" style="11" customWidth="1"/>
    <col min="13825" max="13826" width="16.5546875" style="11" customWidth="1"/>
    <col min="13827" max="13831" width="14.33203125" style="11" customWidth="1"/>
    <col min="13832" max="13832" width="9" style="11" customWidth="1"/>
    <col min="13833" max="13833" width="20.6640625" style="11" customWidth="1"/>
    <col min="13834" max="13835" width="16.6640625" style="11" customWidth="1"/>
    <col min="13836" max="13840" width="14.5546875" style="11" customWidth="1"/>
    <col min="13841" max="13841" width="9" style="11" customWidth="1"/>
    <col min="13842" max="13842" width="20.6640625" style="11" customWidth="1"/>
    <col min="13843" max="13844" width="16.6640625" style="11" customWidth="1"/>
    <col min="13845" max="13849" width="15.109375" style="11" customWidth="1"/>
    <col min="13850" max="14079" width="9" style="11"/>
    <col min="14080" max="14080" width="20.5546875" style="11" customWidth="1"/>
    <col min="14081" max="14082" width="16.5546875" style="11" customWidth="1"/>
    <col min="14083" max="14087" width="14.33203125" style="11" customWidth="1"/>
    <col min="14088" max="14088" width="9" style="11" customWidth="1"/>
    <col min="14089" max="14089" width="20.6640625" style="11" customWidth="1"/>
    <col min="14090" max="14091" width="16.6640625" style="11" customWidth="1"/>
    <col min="14092" max="14096" width="14.5546875" style="11" customWidth="1"/>
    <col min="14097" max="14097" width="9" style="11" customWidth="1"/>
    <col min="14098" max="14098" width="20.6640625" style="11" customWidth="1"/>
    <col min="14099" max="14100" width="16.6640625" style="11" customWidth="1"/>
    <col min="14101" max="14105" width="15.109375" style="11" customWidth="1"/>
    <col min="14106" max="14335" width="9" style="11"/>
    <col min="14336" max="14336" width="20.5546875" style="11" customWidth="1"/>
    <col min="14337" max="14338" width="16.5546875" style="11" customWidth="1"/>
    <col min="14339" max="14343" width="14.33203125" style="11" customWidth="1"/>
    <col min="14344" max="14344" width="9" style="11" customWidth="1"/>
    <col min="14345" max="14345" width="20.6640625" style="11" customWidth="1"/>
    <col min="14346" max="14347" width="16.6640625" style="11" customWidth="1"/>
    <col min="14348" max="14352" width="14.5546875" style="11" customWidth="1"/>
    <col min="14353" max="14353" width="9" style="11" customWidth="1"/>
    <col min="14354" max="14354" width="20.6640625" style="11" customWidth="1"/>
    <col min="14355" max="14356" width="16.6640625" style="11" customWidth="1"/>
    <col min="14357" max="14361" width="15.109375" style="11" customWidth="1"/>
    <col min="14362" max="14591" width="9" style="11"/>
    <col min="14592" max="14592" width="20.5546875" style="11" customWidth="1"/>
    <col min="14593" max="14594" width="16.5546875" style="11" customWidth="1"/>
    <col min="14595" max="14599" width="14.33203125" style="11" customWidth="1"/>
    <col min="14600" max="14600" width="9" style="11" customWidth="1"/>
    <col min="14601" max="14601" width="20.6640625" style="11" customWidth="1"/>
    <col min="14602" max="14603" width="16.6640625" style="11" customWidth="1"/>
    <col min="14604" max="14608" width="14.5546875" style="11" customWidth="1"/>
    <col min="14609" max="14609" width="9" style="11" customWidth="1"/>
    <col min="14610" max="14610" width="20.6640625" style="11" customWidth="1"/>
    <col min="14611" max="14612" width="16.6640625" style="11" customWidth="1"/>
    <col min="14613" max="14617" width="15.109375" style="11" customWidth="1"/>
    <col min="14618" max="14847" width="9" style="11"/>
    <col min="14848" max="14848" width="20.5546875" style="11" customWidth="1"/>
    <col min="14849" max="14850" width="16.5546875" style="11" customWidth="1"/>
    <col min="14851" max="14855" width="14.33203125" style="11" customWidth="1"/>
    <col min="14856" max="14856" width="9" style="11" customWidth="1"/>
    <col min="14857" max="14857" width="20.6640625" style="11" customWidth="1"/>
    <col min="14858" max="14859" width="16.6640625" style="11" customWidth="1"/>
    <col min="14860" max="14864" width="14.5546875" style="11" customWidth="1"/>
    <col min="14865" max="14865" width="9" style="11" customWidth="1"/>
    <col min="14866" max="14866" width="20.6640625" style="11" customWidth="1"/>
    <col min="14867" max="14868" width="16.6640625" style="11" customWidth="1"/>
    <col min="14869" max="14873" width="15.109375" style="11" customWidth="1"/>
    <col min="14874" max="15103" width="9" style="11"/>
    <col min="15104" max="15104" width="20.5546875" style="11" customWidth="1"/>
    <col min="15105" max="15106" width="16.5546875" style="11" customWidth="1"/>
    <col min="15107" max="15111" width="14.33203125" style="11" customWidth="1"/>
    <col min="15112" max="15112" width="9" style="11" customWidth="1"/>
    <col min="15113" max="15113" width="20.6640625" style="11" customWidth="1"/>
    <col min="15114" max="15115" width="16.6640625" style="11" customWidth="1"/>
    <col min="15116" max="15120" width="14.5546875" style="11" customWidth="1"/>
    <col min="15121" max="15121" width="9" style="11" customWidth="1"/>
    <col min="15122" max="15122" width="20.6640625" style="11" customWidth="1"/>
    <col min="15123" max="15124" width="16.6640625" style="11" customWidth="1"/>
    <col min="15125" max="15129" width="15.109375" style="11" customWidth="1"/>
    <col min="15130" max="15359" width="9" style="11"/>
    <col min="15360" max="15360" width="20.5546875" style="11" customWidth="1"/>
    <col min="15361" max="15362" width="16.5546875" style="11" customWidth="1"/>
    <col min="15363" max="15367" width="14.33203125" style="11" customWidth="1"/>
    <col min="15368" max="15368" width="9" style="11" customWidth="1"/>
    <col min="15369" max="15369" width="20.6640625" style="11" customWidth="1"/>
    <col min="15370" max="15371" width="16.6640625" style="11" customWidth="1"/>
    <col min="15372" max="15376" width="14.5546875" style="11" customWidth="1"/>
    <col min="15377" max="15377" width="9" style="11" customWidth="1"/>
    <col min="15378" max="15378" width="20.6640625" style="11" customWidth="1"/>
    <col min="15379" max="15380" width="16.6640625" style="11" customWidth="1"/>
    <col min="15381" max="15385" width="15.109375" style="11" customWidth="1"/>
    <col min="15386" max="15615" width="9" style="11"/>
    <col min="15616" max="15616" width="20.5546875" style="11" customWidth="1"/>
    <col min="15617" max="15618" width="16.5546875" style="11" customWidth="1"/>
    <col min="15619" max="15623" width="14.33203125" style="11" customWidth="1"/>
    <col min="15624" max="15624" width="9" style="11" customWidth="1"/>
    <col min="15625" max="15625" width="20.6640625" style="11" customWidth="1"/>
    <col min="15626" max="15627" width="16.6640625" style="11" customWidth="1"/>
    <col min="15628" max="15632" width="14.5546875" style="11" customWidth="1"/>
    <col min="15633" max="15633" width="9" style="11" customWidth="1"/>
    <col min="15634" max="15634" width="20.6640625" style="11" customWidth="1"/>
    <col min="15635" max="15636" width="16.6640625" style="11" customWidth="1"/>
    <col min="15637" max="15641" width="15.109375" style="11" customWidth="1"/>
    <col min="15642" max="15871" width="9" style="11"/>
    <col min="15872" max="15872" width="20.5546875" style="11" customWidth="1"/>
    <col min="15873" max="15874" width="16.5546875" style="11" customWidth="1"/>
    <col min="15875" max="15879" width="14.33203125" style="11" customWidth="1"/>
    <col min="15880" max="15880" width="9" style="11" customWidth="1"/>
    <col min="15881" max="15881" width="20.6640625" style="11" customWidth="1"/>
    <col min="15882" max="15883" width="16.6640625" style="11" customWidth="1"/>
    <col min="15884" max="15888" width="14.5546875" style="11" customWidth="1"/>
    <col min="15889" max="15889" width="9" style="11" customWidth="1"/>
    <col min="15890" max="15890" width="20.6640625" style="11" customWidth="1"/>
    <col min="15891" max="15892" width="16.6640625" style="11" customWidth="1"/>
    <col min="15893" max="15897" width="15.109375" style="11" customWidth="1"/>
    <col min="15898" max="16127" width="9" style="11"/>
    <col min="16128" max="16128" width="20.5546875" style="11" customWidth="1"/>
    <col min="16129" max="16130" width="16.5546875" style="11" customWidth="1"/>
    <col min="16131" max="16135" width="14.33203125" style="11" customWidth="1"/>
    <col min="16136" max="16136" width="9" style="11" customWidth="1"/>
    <col min="16137" max="16137" width="20.6640625" style="11" customWidth="1"/>
    <col min="16138" max="16139" width="16.6640625" style="11" customWidth="1"/>
    <col min="16140" max="16144" width="14.5546875" style="11" customWidth="1"/>
    <col min="16145" max="16145" width="9" style="11" customWidth="1"/>
    <col min="16146" max="16146" width="20.6640625" style="11" customWidth="1"/>
    <col min="16147" max="16148" width="16.6640625" style="11" customWidth="1"/>
    <col min="16149" max="16153" width="15.109375" style="11" customWidth="1"/>
    <col min="16154" max="16384" width="9" style="11"/>
  </cols>
  <sheetData>
    <row r="1" spans="1:33" s="9" customFormat="1" ht="28.5" customHeight="1">
      <c r="A1" s="168"/>
      <c r="B1" s="8" t="s">
        <v>1368</v>
      </c>
      <c r="C1" s="8"/>
      <c r="J1" s="8" t="s">
        <v>1369</v>
      </c>
      <c r="K1" s="43"/>
      <c r="L1" s="44"/>
      <c r="M1" s="43"/>
      <c r="N1" s="43"/>
      <c r="O1" s="43"/>
      <c r="P1" s="43"/>
      <c r="Q1" s="44"/>
      <c r="R1" s="8" t="s">
        <v>1369</v>
      </c>
      <c r="S1" s="55"/>
      <c r="T1" s="56"/>
      <c r="U1" s="55"/>
      <c r="V1" s="55"/>
      <c r="W1" s="55"/>
      <c r="X1" s="55"/>
      <c r="Y1" s="56"/>
      <c r="Z1" s="8" t="s">
        <v>1370</v>
      </c>
      <c r="AB1" s="10"/>
      <c r="AG1" s="10"/>
    </row>
    <row r="2" spans="1:33" ht="13.5" customHeight="1">
      <c r="B2" s="423" t="s">
        <v>134</v>
      </c>
      <c r="C2" s="432" t="s">
        <v>135</v>
      </c>
      <c r="D2" s="433"/>
      <c r="E2" s="433"/>
      <c r="F2" s="433"/>
      <c r="G2" s="433"/>
      <c r="H2" s="433"/>
      <c r="I2" s="434"/>
      <c r="J2" s="423" t="s">
        <v>134</v>
      </c>
      <c r="K2" s="429" t="s">
        <v>4</v>
      </c>
      <c r="L2" s="430"/>
      <c r="M2" s="430"/>
      <c r="N2" s="430"/>
      <c r="O2" s="430"/>
      <c r="P2" s="430"/>
      <c r="Q2" s="431"/>
      <c r="R2" s="423" t="s">
        <v>134</v>
      </c>
      <c r="S2" s="424" t="s">
        <v>4</v>
      </c>
      <c r="T2" s="425"/>
      <c r="U2" s="425"/>
      <c r="V2" s="425"/>
      <c r="W2" s="425"/>
      <c r="X2" s="425"/>
      <c r="Y2" s="426"/>
      <c r="Z2" s="423" t="s">
        <v>134</v>
      </c>
      <c r="AA2" s="432" t="s">
        <v>136</v>
      </c>
      <c r="AB2" s="433"/>
      <c r="AC2" s="433"/>
      <c r="AD2" s="433"/>
      <c r="AE2" s="433"/>
      <c r="AF2" s="433"/>
      <c r="AG2" s="434"/>
    </row>
    <row r="3" spans="1:33" ht="13.5" customHeight="1">
      <c r="B3" s="423"/>
      <c r="C3" s="12" t="s">
        <v>137</v>
      </c>
      <c r="D3" s="13" t="s">
        <v>253</v>
      </c>
      <c r="E3" s="12" t="s">
        <v>139</v>
      </c>
      <c r="F3" s="12" t="s">
        <v>140</v>
      </c>
      <c r="G3" s="12" t="s">
        <v>141</v>
      </c>
      <c r="H3" s="12" t="s">
        <v>142</v>
      </c>
      <c r="I3" s="12" t="s">
        <v>143</v>
      </c>
      <c r="J3" s="423"/>
      <c r="K3" s="45" t="s">
        <v>137</v>
      </c>
      <c r="L3" s="46" t="s">
        <v>253</v>
      </c>
      <c r="M3" s="45" t="s">
        <v>139</v>
      </c>
      <c r="N3" s="45" t="s">
        <v>140</v>
      </c>
      <c r="O3" s="45" t="s">
        <v>141</v>
      </c>
      <c r="P3" s="45" t="s">
        <v>142</v>
      </c>
      <c r="Q3" s="45" t="s">
        <v>143</v>
      </c>
      <c r="R3" s="423"/>
      <c r="S3" s="57" t="s">
        <v>137</v>
      </c>
      <c r="T3" s="58" t="s">
        <v>253</v>
      </c>
      <c r="U3" s="57" t="s">
        <v>139</v>
      </c>
      <c r="V3" s="57" t="s">
        <v>140</v>
      </c>
      <c r="W3" s="57" t="s">
        <v>141</v>
      </c>
      <c r="X3" s="57" t="s">
        <v>142</v>
      </c>
      <c r="Y3" s="57" t="s">
        <v>143</v>
      </c>
      <c r="Z3" s="423"/>
      <c r="AA3" s="12" t="s">
        <v>137</v>
      </c>
      <c r="AB3" s="13" t="s">
        <v>253</v>
      </c>
      <c r="AC3" s="12" t="s">
        <v>139</v>
      </c>
      <c r="AD3" s="12" t="s">
        <v>140</v>
      </c>
      <c r="AE3" s="12" t="s">
        <v>141</v>
      </c>
      <c r="AF3" s="12" t="s">
        <v>142</v>
      </c>
      <c r="AG3" s="12" t="s">
        <v>143</v>
      </c>
    </row>
    <row r="4" spans="1:33" ht="13.5" customHeight="1">
      <c r="A4" s="253" t="s">
        <v>45</v>
      </c>
      <c r="B4" s="14" t="str">
        <f>+'8.คำนวณ'!G3</f>
        <v>ห้วยเกิ้ง,รพช.</v>
      </c>
      <c r="C4" s="264">
        <f>+'8.คำนวณ'!M3</f>
        <v>2022.2053518284984</v>
      </c>
      <c r="D4" s="264">
        <f>+'8.คำนวณ'!N3</f>
        <v>360.51351828499361</v>
      </c>
      <c r="E4" s="264">
        <f>+'8.คำนวณ'!O3</f>
        <v>1332.9269055374596</v>
      </c>
      <c r="F4" s="264">
        <f>+'8.คำนวณ'!P3</f>
        <v>23444.898447837149</v>
      </c>
      <c r="G4" s="264">
        <f>+'8.คำนวณ'!Q3</f>
        <v>15.311861137897782</v>
      </c>
      <c r="H4" s="264">
        <f>+'8.คำนวณ'!R3</f>
        <v>102.07309546769527</v>
      </c>
      <c r="I4" s="264">
        <f>+'8.คำนวณ'!S3</f>
        <v>2513.931498108449</v>
      </c>
      <c r="J4" s="14" t="str">
        <f>+B4</f>
        <v>ห้วยเกิ้ง,รพช.</v>
      </c>
      <c r="K4" s="47">
        <f>+(C4-C11)*100/C11</f>
        <v>67.059834710591133</v>
      </c>
      <c r="L4" s="47">
        <f t="shared" ref="L4:Q4" si="0">+(D4-D11)*100/D11</f>
        <v>-8.977648855791232</v>
      </c>
      <c r="M4" s="47">
        <f t="shared" si="0"/>
        <v>41.789727514285062</v>
      </c>
      <c r="N4" s="47">
        <f t="shared" si="0"/>
        <v>295.06745979647661</v>
      </c>
      <c r="O4" s="47">
        <f t="shared" si="0"/>
        <v>12.46478243604137</v>
      </c>
      <c r="P4" s="47">
        <f t="shared" si="0"/>
        <v>60.576141003184958</v>
      </c>
      <c r="Q4" s="47">
        <f t="shared" si="0"/>
        <v>65.518299663263761</v>
      </c>
      <c r="R4" s="14" t="str">
        <f>+J4</f>
        <v>ห้วยเกิ้ง,รพช.</v>
      </c>
      <c r="S4" s="269">
        <f>+K4/100</f>
        <v>0.67059834710591137</v>
      </c>
      <c r="T4" s="269">
        <f t="shared" ref="T4:Y4" si="1">+L4/100</f>
        <v>-8.9776488557912315E-2</v>
      </c>
      <c r="U4" s="269">
        <f t="shared" si="1"/>
        <v>0.41789727514285063</v>
      </c>
      <c r="V4" s="269">
        <f t="shared" si="1"/>
        <v>2.9506745979647659</v>
      </c>
      <c r="W4" s="269">
        <f t="shared" si="1"/>
        <v>0.1246478243604137</v>
      </c>
      <c r="X4" s="269">
        <f t="shared" si="1"/>
        <v>0.60576141003184958</v>
      </c>
      <c r="Y4" s="269">
        <f t="shared" si="1"/>
        <v>0.65518299663263757</v>
      </c>
      <c r="Z4" s="14" t="str">
        <f>+R4</f>
        <v>ห้วยเกิ้ง,รพช.</v>
      </c>
      <c r="AA4" s="17" t="str">
        <f>+IF(AND(C4&gt;C13),"OK","Not OK")</f>
        <v>OK</v>
      </c>
      <c r="AB4" s="17" t="str">
        <f t="shared" ref="AB4:AF4" si="2">+IF(AND(D4&gt;D13),"OK","Not OK")</f>
        <v>OK</v>
      </c>
      <c r="AC4" s="17" t="str">
        <f t="shared" si="2"/>
        <v>OK</v>
      </c>
      <c r="AD4" s="17" t="str">
        <f t="shared" si="2"/>
        <v>OK</v>
      </c>
      <c r="AE4" s="271" t="str">
        <f t="shared" si="2"/>
        <v>OK</v>
      </c>
      <c r="AF4" s="271" t="str">
        <f t="shared" si="2"/>
        <v>OK</v>
      </c>
      <c r="AG4" s="271" t="str">
        <f>+IF(AND(I4&gt;I13),"OK","Not OK")</f>
        <v>OK</v>
      </c>
    </row>
    <row r="5" spans="1:33" ht="13.5" customHeight="1">
      <c r="A5" s="253" t="s">
        <v>53</v>
      </c>
      <c r="B5" s="14" t="str">
        <f>+'8.คำนวณ'!G4</f>
        <v>นาแห้ว,รพช.</v>
      </c>
      <c r="C5" s="264">
        <f>+'8.คำนวณ'!M4</f>
        <v>787.38276859504117</v>
      </c>
      <c r="D5" s="264">
        <f>+'8.คำนวณ'!N4</f>
        <v>807.07696969696974</v>
      </c>
      <c r="E5" s="264">
        <f>+'8.คำนวณ'!O4</f>
        <v>1334.5659090909091</v>
      </c>
      <c r="F5" s="264">
        <f>+'8.คำนวณ'!P4</f>
        <v>2507.5498666666667</v>
      </c>
      <c r="G5" s="264">
        <f>+'8.คำนวณ'!Q4</f>
        <v>18.577182641380489</v>
      </c>
      <c r="H5" s="264">
        <f>+'8.คำนวณ'!R4</f>
        <v>84.185289595079453</v>
      </c>
      <c r="I5" s="264">
        <f>+'8.คำนวณ'!S4</f>
        <v>2202.043935950413</v>
      </c>
      <c r="J5" s="14" t="str">
        <f t="shared" ref="J5:J10" si="3">+B5</f>
        <v>นาแห้ว,รพช.</v>
      </c>
      <c r="K5" s="47">
        <f>+(C5-C11)*100/C11</f>
        <v>-34.952187196757549</v>
      </c>
      <c r="L5" s="47">
        <f t="shared" ref="L5:Q5" si="4">+(D5-D11)*100/D11</f>
        <v>103.77056506959667</v>
      </c>
      <c r="M5" s="47">
        <f t="shared" si="4"/>
        <v>41.964076059785278</v>
      </c>
      <c r="N5" s="47">
        <f t="shared" si="4"/>
        <v>-57.745547145742336</v>
      </c>
      <c r="O5" s="47">
        <f t="shared" si="4"/>
        <v>36.448390252597683</v>
      </c>
      <c r="P5" s="47">
        <f t="shared" si="4"/>
        <v>32.435965329294298</v>
      </c>
      <c r="Q5" s="47">
        <f t="shared" si="4"/>
        <v>44.983492325290854</v>
      </c>
      <c r="R5" s="14" t="str">
        <f t="shared" ref="R5:R10" si="5">+J5</f>
        <v>นาแห้ว,รพช.</v>
      </c>
      <c r="S5" s="269">
        <f t="shared" ref="S5:S10" si="6">+K5/100</f>
        <v>-0.3495218719675755</v>
      </c>
      <c r="T5" s="269">
        <f t="shared" ref="T5:T10" si="7">+L5/100</f>
        <v>1.0377056506959668</v>
      </c>
      <c r="U5" s="269">
        <f t="shared" ref="U5:U10" si="8">+M5/100</f>
        <v>0.41964076059785277</v>
      </c>
      <c r="V5" s="269">
        <f t="shared" ref="V5:V10" si="9">+N5/100</f>
        <v>-0.57745547145742337</v>
      </c>
      <c r="W5" s="269">
        <f t="shared" ref="W5:W10" si="10">+O5/100</f>
        <v>0.36448390252597684</v>
      </c>
      <c r="X5" s="269">
        <f t="shared" ref="X5:X10" si="11">+P5/100</f>
        <v>0.32435965329294297</v>
      </c>
      <c r="Y5" s="269">
        <f t="shared" ref="Y5:Y10" si="12">+Q5/100</f>
        <v>0.44983492325290853</v>
      </c>
      <c r="Z5" s="14" t="str">
        <f t="shared" ref="Z5:Z10" si="13">+R5</f>
        <v>นาแห้ว,รพช.</v>
      </c>
      <c r="AA5" s="17" t="str">
        <f>+IF(AND(C5&gt;C13),"OK","Not OK")</f>
        <v>OK</v>
      </c>
      <c r="AB5" s="17" t="str">
        <f t="shared" ref="AB5:AG5" si="14">+IF(AND(D5&gt;D13),"OK","Not OK")</f>
        <v>OK</v>
      </c>
      <c r="AC5" s="17" t="str">
        <f t="shared" si="14"/>
        <v>OK</v>
      </c>
      <c r="AD5" s="17" t="str">
        <f t="shared" si="14"/>
        <v>OK</v>
      </c>
      <c r="AE5" s="271" t="str">
        <f t="shared" si="14"/>
        <v>OK</v>
      </c>
      <c r="AF5" s="271" t="str">
        <f t="shared" si="14"/>
        <v>OK</v>
      </c>
      <c r="AG5" s="271" t="str">
        <f t="shared" si="14"/>
        <v>OK</v>
      </c>
    </row>
    <row r="6" spans="1:33" ht="13.5" customHeight="1">
      <c r="A6" s="253" t="s">
        <v>55</v>
      </c>
      <c r="B6" s="14" t="str">
        <f>+'8.คำนวณ'!G5</f>
        <v>บุ่งคล้า,รพช.</v>
      </c>
      <c r="C6" s="264">
        <f>+'8.คำนวณ'!M5</f>
        <v>975.60819450617771</v>
      </c>
      <c r="D6" s="264">
        <f>+'8.คำนวณ'!N5</f>
        <v>538.99009778646996</v>
      </c>
      <c r="E6" s="264">
        <f>+'8.คำนวณ'!O5</f>
        <v>673.81161904761905</v>
      </c>
      <c r="F6" s="264">
        <f>+'8.คำนวณ'!P5</f>
        <v>3328.4957074109716</v>
      </c>
      <c r="G6" s="264">
        <f>+'8.คำนวณ'!Q5</f>
        <v>6.6757208971164115</v>
      </c>
      <c r="H6" s="264">
        <f>+'8.คำนวณ'!R5</f>
        <v>97.438483446066215</v>
      </c>
      <c r="I6" s="264">
        <f>+'8.คำนวณ'!S5</f>
        <v>1667.4936758823005</v>
      </c>
      <c r="J6" s="14" t="str">
        <f t="shared" si="3"/>
        <v>บุ่งคล้า,รพช.</v>
      </c>
      <c r="K6" s="47">
        <f>+(C6-C11)*100/C11</f>
        <v>-19.402377424662795</v>
      </c>
      <c r="L6" s="47">
        <f t="shared" ref="L6:Q6" si="15">+(D6-D11)*100/D11</f>
        <v>36.084067463978982</v>
      </c>
      <c r="M6" s="47">
        <f t="shared" si="15"/>
        <v>-28.323477106047367</v>
      </c>
      <c r="N6" s="47">
        <f t="shared" si="15"/>
        <v>-43.911877161846313</v>
      </c>
      <c r="O6" s="47">
        <f t="shared" si="15"/>
        <v>-50.967195200085932</v>
      </c>
      <c r="P6" s="47">
        <f t="shared" si="15"/>
        <v>53.285207872664834</v>
      </c>
      <c r="Q6" s="47">
        <f t="shared" si="15"/>
        <v>9.7884799720892719</v>
      </c>
      <c r="R6" s="14" t="str">
        <f t="shared" si="5"/>
        <v>บุ่งคล้า,รพช.</v>
      </c>
      <c r="S6" s="269">
        <f t="shared" si="6"/>
        <v>-0.19402377424662795</v>
      </c>
      <c r="T6" s="269">
        <f t="shared" si="7"/>
        <v>0.3608406746397898</v>
      </c>
      <c r="U6" s="269">
        <f t="shared" si="8"/>
        <v>-0.28323477106047368</v>
      </c>
      <c r="V6" s="269">
        <f t="shared" si="9"/>
        <v>-0.43911877161846313</v>
      </c>
      <c r="W6" s="269">
        <f t="shared" si="10"/>
        <v>-0.50967195200085935</v>
      </c>
      <c r="X6" s="269">
        <f t="shared" si="11"/>
        <v>0.5328520787266483</v>
      </c>
      <c r="Y6" s="269">
        <f t="shared" si="12"/>
        <v>9.7884799720892715E-2</v>
      </c>
      <c r="Z6" s="14" t="str">
        <f t="shared" si="13"/>
        <v>บุ่งคล้า,รพช.</v>
      </c>
      <c r="AA6" s="17" t="str">
        <f>+IF(AND(C6&gt;C13),"OK","Not OK")</f>
        <v>OK</v>
      </c>
      <c r="AB6" s="17" t="str">
        <f t="shared" ref="AB6:AG6" si="16">+IF(AND(D6&gt;D13),"OK","Not OK")</f>
        <v>OK</v>
      </c>
      <c r="AC6" s="271" t="str">
        <f t="shared" si="16"/>
        <v>OK</v>
      </c>
      <c r="AD6" s="17" t="str">
        <f t="shared" si="16"/>
        <v>OK</v>
      </c>
      <c r="AE6" s="271" t="str">
        <f t="shared" si="16"/>
        <v>Not OK</v>
      </c>
      <c r="AF6" s="271" t="str">
        <f t="shared" si="16"/>
        <v>OK</v>
      </c>
      <c r="AG6" s="271" t="str">
        <f t="shared" si="16"/>
        <v>OK</v>
      </c>
    </row>
    <row r="7" spans="1:33" ht="13.5" customHeight="1">
      <c r="A7" s="253" t="s">
        <v>49</v>
      </c>
      <c r="B7" s="14" t="str">
        <f>+'8.คำนวณ'!G6</f>
        <v>นิคมน้ำอูน,รพช.</v>
      </c>
      <c r="C7" s="264">
        <f>+'8.คำนวณ'!M6</f>
        <v>818.35059277870823</v>
      </c>
      <c r="D7" s="264">
        <f>+'8.คำนวณ'!N6</f>
        <v>499.3107891308394</v>
      </c>
      <c r="E7" s="264">
        <f>+'8.คำนวณ'!O6</f>
        <v>1016.1413608247423</v>
      </c>
      <c r="F7" s="264">
        <f>+'8.คำนวณ'!P6</f>
        <v>3286.4348363636364</v>
      </c>
      <c r="G7" s="264">
        <f>+'8.คำนวณ'!Q6</f>
        <v>15.558208352949089</v>
      </c>
      <c r="H7" s="264">
        <f>+'8.คำนวณ'!R6</f>
        <v>33.969096778532517</v>
      </c>
      <c r="I7" s="264">
        <f>+'8.คำนวณ'!S6</f>
        <v>1482.4287660524847</v>
      </c>
      <c r="J7" s="14" t="str">
        <f t="shared" si="3"/>
        <v>นิคมน้ำอูน,รพช.</v>
      </c>
      <c r="K7" s="47">
        <f>+(C7-C11)*100/C11</f>
        <v>-32.393851771133164</v>
      </c>
      <c r="L7" s="47">
        <f t="shared" ref="L7:Q7" si="17">+(D7-D11)*100/D11</f>
        <v>26.065846835821791</v>
      </c>
      <c r="M7" s="47">
        <f t="shared" si="17"/>
        <v>8.0917536203833169</v>
      </c>
      <c r="N7" s="47">
        <f t="shared" si="17"/>
        <v>-44.620640371824344</v>
      </c>
      <c r="O7" s="47">
        <f t="shared" si="17"/>
        <v>14.27418925438675</v>
      </c>
      <c r="P7" s="47">
        <f t="shared" si="17"/>
        <v>-46.561565032709453</v>
      </c>
      <c r="Q7" s="47">
        <f t="shared" si="17"/>
        <v>-2.396270974949033</v>
      </c>
      <c r="R7" s="14" t="str">
        <f t="shared" si="5"/>
        <v>นิคมน้ำอูน,รพช.</v>
      </c>
      <c r="S7" s="269">
        <f t="shared" si="6"/>
        <v>-0.32393851771133164</v>
      </c>
      <c r="T7" s="269">
        <f t="shared" si="7"/>
        <v>0.26065846835821793</v>
      </c>
      <c r="U7" s="269">
        <f t="shared" si="8"/>
        <v>8.0917536203833171E-2</v>
      </c>
      <c r="V7" s="269">
        <f t="shared" si="9"/>
        <v>-0.44620640371824344</v>
      </c>
      <c r="W7" s="269">
        <f t="shared" si="10"/>
        <v>0.14274189254386749</v>
      </c>
      <c r="X7" s="269">
        <f t="shared" si="11"/>
        <v>-0.46561565032709451</v>
      </c>
      <c r="Y7" s="269">
        <f t="shared" si="12"/>
        <v>-2.396270974949033E-2</v>
      </c>
      <c r="Z7" s="14" t="str">
        <f t="shared" si="13"/>
        <v>นิคมน้ำอูน,รพช.</v>
      </c>
      <c r="AA7" s="17" t="str">
        <f>+IF(AND(C7&gt;C13),"OK","Not OK")</f>
        <v>OK</v>
      </c>
      <c r="AB7" s="17" t="str">
        <f t="shared" ref="AB7:AG7" si="18">+IF(AND(D7&gt;D13),"OK","Not OK")</f>
        <v>OK</v>
      </c>
      <c r="AC7" s="271" t="str">
        <f t="shared" si="18"/>
        <v>OK</v>
      </c>
      <c r="AD7" s="17" t="str">
        <f t="shared" si="18"/>
        <v>OK</v>
      </c>
      <c r="AE7" s="271" t="str">
        <f t="shared" si="18"/>
        <v>OK</v>
      </c>
      <c r="AF7" s="271" t="str">
        <f t="shared" si="18"/>
        <v>OK</v>
      </c>
      <c r="AG7" s="271" t="str">
        <f t="shared" si="18"/>
        <v>OK</v>
      </c>
    </row>
    <row r="8" spans="1:33" ht="13.5" customHeight="1">
      <c r="A8" s="253" t="s">
        <v>45</v>
      </c>
      <c r="B8" s="14" t="str">
        <f>+'8.คำนวณ'!G7</f>
        <v>ประจักษ์ศิลปาคม,รพช.</v>
      </c>
      <c r="C8" s="264">
        <f>+'8.คำนวณ'!M7</f>
        <v>1356.1958799346444</v>
      </c>
      <c r="D8" s="264">
        <f>+'8.คำนวณ'!N7</f>
        <v>231.57421072049755</v>
      </c>
      <c r="E8" s="264">
        <f>+'8.คำนวณ'!O7</f>
        <v>705.6303037974684</v>
      </c>
      <c r="F8" s="264">
        <f>+'8.คำนวณ'!P7</f>
        <v>2850.2671551724138</v>
      </c>
      <c r="G8" s="264">
        <f>+'8.คำนวณ'!Q7</f>
        <v>9.7141930665828156</v>
      </c>
      <c r="H8" s="264">
        <f>+'8.คำนวณ'!R7</f>
        <v>41.222675104158483</v>
      </c>
      <c r="I8" s="264">
        <f>+'8.คำนวณ'!S7</f>
        <v>682.43809360670423</v>
      </c>
      <c r="J8" s="14" t="str">
        <f t="shared" si="3"/>
        <v>ประจักษ์ศิลปาคม,รพช.</v>
      </c>
      <c r="K8" s="47">
        <f>+(C8-C11)*100/C11</f>
        <v>12.038997094040555</v>
      </c>
      <c r="L8" s="47">
        <f t="shared" ref="L8:Q8" si="19">+(D8-D11)*100/D11</f>
        <v>-41.532208765938215</v>
      </c>
      <c r="M8" s="47">
        <f t="shared" si="19"/>
        <v>-24.938773397388314</v>
      </c>
      <c r="N8" s="47">
        <f t="shared" si="19"/>
        <v>-51.970455012178746</v>
      </c>
      <c r="O8" s="47">
        <f t="shared" si="19"/>
        <v>-28.649783332287225</v>
      </c>
      <c r="P8" s="47">
        <f t="shared" si="19"/>
        <v>-35.150608887444029</v>
      </c>
      <c r="Q8" s="47">
        <f t="shared" si="19"/>
        <v>-55.067990928069399</v>
      </c>
      <c r="R8" s="14" t="str">
        <f t="shared" si="5"/>
        <v>ประจักษ์ศิลปาคม,รพช.</v>
      </c>
      <c r="S8" s="269">
        <f t="shared" si="6"/>
        <v>0.12038997094040554</v>
      </c>
      <c r="T8" s="269">
        <f t="shared" si="7"/>
        <v>-0.41532208765938217</v>
      </c>
      <c r="U8" s="269">
        <f t="shared" si="8"/>
        <v>-0.24938773397388314</v>
      </c>
      <c r="V8" s="269">
        <f t="shared" si="9"/>
        <v>-0.51970455012178751</v>
      </c>
      <c r="W8" s="269">
        <f t="shared" si="10"/>
        <v>-0.28649783332287226</v>
      </c>
      <c r="X8" s="269">
        <f t="shared" si="11"/>
        <v>-0.35150608887444029</v>
      </c>
      <c r="Y8" s="269">
        <f t="shared" si="12"/>
        <v>-0.55067990928069399</v>
      </c>
      <c r="Z8" s="14" t="str">
        <f t="shared" si="13"/>
        <v>ประจักษ์ศิลปาคม,รพช.</v>
      </c>
      <c r="AA8" s="17" t="str">
        <f>+IF(AND(C8&gt;C13),"OK","Not OK")</f>
        <v>OK</v>
      </c>
      <c r="AB8" s="17" t="str">
        <f t="shared" ref="AB8:AG8" si="20">+IF(AND(D8&gt;D13),"OK","Not OK")</f>
        <v>OK</v>
      </c>
      <c r="AC8" s="17" t="str">
        <f t="shared" si="20"/>
        <v>OK</v>
      </c>
      <c r="AD8" s="17" t="str">
        <f t="shared" si="20"/>
        <v>OK</v>
      </c>
      <c r="AE8" s="271" t="str">
        <f t="shared" si="20"/>
        <v>OK</v>
      </c>
      <c r="AF8" s="271" t="str">
        <f t="shared" si="20"/>
        <v>OK</v>
      </c>
      <c r="AG8" s="271" t="str">
        <f t="shared" si="20"/>
        <v>Not OK</v>
      </c>
    </row>
    <row r="9" spans="1:33" ht="13.5" customHeight="1">
      <c r="A9" s="253" t="s">
        <v>47</v>
      </c>
      <c r="B9" s="14" t="str">
        <f>+'8.คำนวณ'!G8</f>
        <v>โพธิ์ตาก,รพช.</v>
      </c>
      <c r="C9" s="264">
        <f>+'8.คำนวณ'!M8</f>
        <v>1293.3265279529219</v>
      </c>
      <c r="D9" s="264">
        <f>+'8.คำนวณ'!N8</f>
        <v>182.30312820512819</v>
      </c>
      <c r="E9" s="264">
        <f>+'8.คำนวณ'!O8</f>
        <v>816.40268698060936</v>
      </c>
      <c r="F9" s="264">
        <f>+'8.คำนวณ'!P8</f>
        <v>3363.72777053455</v>
      </c>
      <c r="G9" s="264">
        <f>+'8.คำนวณ'!Q8</f>
        <v>22.311359159553511</v>
      </c>
      <c r="H9" s="264">
        <f>+'8.คำนวณ'!R8</f>
        <v>61.074523965856862</v>
      </c>
      <c r="I9" s="264">
        <f>+'8.คำนวณ'!S8</f>
        <v>1091.3073249264398</v>
      </c>
      <c r="J9" s="14" t="str">
        <f t="shared" si="3"/>
        <v>โพธิ์ตาก,รพช.</v>
      </c>
      <c r="K9" s="47">
        <f>+(C9-C11)*100/C11</f>
        <v>6.845190470528423</v>
      </c>
      <c r="L9" s="47">
        <f t="shared" ref="L9:Q9" si="21">+(D9-D11)*100/D11</f>
        <v>-53.972157745670863</v>
      </c>
      <c r="M9" s="47">
        <f t="shared" si="21"/>
        <v>-13.15539205637439</v>
      </c>
      <c r="N9" s="47">
        <f t="shared" si="21"/>
        <v>-43.318185459039839</v>
      </c>
      <c r="O9" s="47">
        <f t="shared" si="21"/>
        <v>63.875712503755558</v>
      </c>
      <c r="P9" s="47">
        <f t="shared" si="21"/>
        <v>-3.9207018548031947</v>
      </c>
      <c r="Q9" s="47">
        <f t="shared" si="21"/>
        <v>-28.147869992558991</v>
      </c>
      <c r="R9" s="14" t="str">
        <f t="shared" si="5"/>
        <v>โพธิ์ตาก,รพช.</v>
      </c>
      <c r="S9" s="270">
        <f>+K9/100</f>
        <v>6.8451904705284228E-2</v>
      </c>
      <c r="T9" s="269">
        <f t="shared" si="7"/>
        <v>-0.53972157745670868</v>
      </c>
      <c r="U9" s="269">
        <f t="shared" si="8"/>
        <v>-0.1315539205637439</v>
      </c>
      <c r="V9" s="269">
        <f t="shared" si="9"/>
        <v>-0.43318185459039837</v>
      </c>
      <c r="W9" s="269">
        <f t="shared" si="10"/>
        <v>0.63875712503755555</v>
      </c>
      <c r="X9" s="269">
        <f t="shared" si="11"/>
        <v>-3.9207018548031949E-2</v>
      </c>
      <c r="Y9" s="269">
        <f t="shared" si="12"/>
        <v>-0.28147869992558994</v>
      </c>
      <c r="Z9" s="14" t="str">
        <f t="shared" si="13"/>
        <v>โพธิ์ตาก,รพช.</v>
      </c>
      <c r="AA9" s="271" t="str">
        <f>+IF(AND(C9&gt;C13),"OK","Not OK")</f>
        <v>OK</v>
      </c>
      <c r="AB9" s="17" t="str">
        <f t="shared" ref="AB9:AG9" si="22">+IF(AND(D9&gt;D13),"OK","Not OK")</f>
        <v>OK</v>
      </c>
      <c r="AC9" s="17" t="str">
        <f t="shared" si="22"/>
        <v>OK</v>
      </c>
      <c r="AD9" s="17" t="str">
        <f t="shared" si="22"/>
        <v>OK</v>
      </c>
      <c r="AE9" s="271" t="str">
        <f t="shared" si="22"/>
        <v>OK</v>
      </c>
      <c r="AF9" s="271" t="str">
        <f t="shared" si="22"/>
        <v>OK</v>
      </c>
      <c r="AG9" s="271" t="str">
        <f t="shared" si="22"/>
        <v>OK</v>
      </c>
    </row>
    <row r="10" spans="1:33" ht="13.5" customHeight="1">
      <c r="A10" s="253" t="s">
        <v>51</v>
      </c>
      <c r="B10" s="14" t="str">
        <f>+'8.คำนวณ'!G9</f>
        <v>วังยาง,รพช.</v>
      </c>
      <c r="C10" s="264">
        <f>+'8.คำนวณ'!M9</f>
        <v>1220.20463880597</v>
      </c>
      <c r="D10" s="264">
        <f>+'8.คำนวณ'!N9</f>
        <v>152.73122302771856</v>
      </c>
      <c r="E10" s="264">
        <f>+'8.คำนวณ'!O9</f>
        <v>701.03201923076927</v>
      </c>
      <c r="F10" s="264">
        <f>+'8.คำนวณ'!P9</f>
        <v>2759.4529951690824</v>
      </c>
      <c r="G10" s="264">
        <f>+'8.คำนวณ'!Q9</f>
        <v>7.155111708597401</v>
      </c>
      <c r="H10" s="264">
        <f>+'8.คำนวณ'!R9</f>
        <v>25.004353114397286</v>
      </c>
      <c r="I10" s="264">
        <f>+'8.คำนวณ'!S9</f>
        <v>992.12402217484009</v>
      </c>
      <c r="J10" s="14" t="str">
        <f t="shared" si="3"/>
        <v>วังยาง,รพช.</v>
      </c>
      <c r="K10" s="47">
        <f>+(C10-C11)*100/C11</f>
        <v>0.80439411739329048</v>
      </c>
      <c r="L10" s="47">
        <f t="shared" ref="L10:Q10" si="23">+(D10-D11)*100/D11</f>
        <v>-61.438464001997083</v>
      </c>
      <c r="M10" s="47">
        <f t="shared" si="23"/>
        <v>-25.427914634643571</v>
      </c>
      <c r="N10" s="47">
        <f t="shared" si="23"/>
        <v>-53.500754645844964</v>
      </c>
      <c r="O10" s="47">
        <f t="shared" si="23"/>
        <v>-47.446095914408311</v>
      </c>
      <c r="P10" s="47">
        <f t="shared" si="23"/>
        <v>-60.664438430187403</v>
      </c>
      <c r="Q10" s="47">
        <f t="shared" si="23"/>
        <v>-34.678140065066465</v>
      </c>
      <c r="R10" s="14" t="str">
        <f t="shared" si="5"/>
        <v>วังยาง,รพช.</v>
      </c>
      <c r="S10" s="269">
        <f t="shared" si="6"/>
        <v>8.0439411739329052E-3</v>
      </c>
      <c r="T10" s="269">
        <f t="shared" si="7"/>
        <v>-0.61438464001997084</v>
      </c>
      <c r="U10" s="269">
        <f t="shared" si="8"/>
        <v>-0.25427914634643572</v>
      </c>
      <c r="V10" s="269">
        <f t="shared" si="9"/>
        <v>-0.53500754645844961</v>
      </c>
      <c r="W10" s="269">
        <f t="shared" si="10"/>
        <v>-0.47446095914408309</v>
      </c>
      <c r="X10" s="269">
        <f t="shared" si="11"/>
        <v>-0.60664438430187406</v>
      </c>
      <c r="Y10" s="269">
        <f t="shared" si="12"/>
        <v>-0.34678140065066465</v>
      </c>
      <c r="Z10" s="14" t="str">
        <f t="shared" si="13"/>
        <v>วังยาง,รพช.</v>
      </c>
      <c r="AA10" s="17" t="str">
        <f>+IF(AND(C10&gt;C13),"OK","Not OK")</f>
        <v>OK</v>
      </c>
      <c r="AB10" s="17" t="str">
        <f t="shared" ref="AB10:AG10" si="24">+IF(AND(D10&gt;D13),"OK","Not OK")</f>
        <v>Not OK</v>
      </c>
      <c r="AC10" s="17" t="str">
        <f t="shared" si="24"/>
        <v>OK</v>
      </c>
      <c r="AD10" s="17" t="str">
        <f t="shared" si="24"/>
        <v>OK</v>
      </c>
      <c r="AE10" s="271" t="str">
        <f t="shared" si="24"/>
        <v>Not OK</v>
      </c>
      <c r="AF10" s="271" t="str">
        <f t="shared" si="24"/>
        <v>Not OK</v>
      </c>
      <c r="AG10" s="271" t="str">
        <f t="shared" si="24"/>
        <v>OK</v>
      </c>
    </row>
    <row r="11" spans="1:33" ht="13.5" customHeight="1">
      <c r="B11" s="18" t="s">
        <v>144</v>
      </c>
      <c r="C11" s="19">
        <f>AVERAGE(C4:C10)</f>
        <v>1210.467707771709</v>
      </c>
      <c r="D11" s="19">
        <f t="shared" ref="D11:I11" si="25">AVERAGE(D4:D10)</f>
        <v>396.07141955037383</v>
      </c>
      <c r="E11" s="19">
        <f t="shared" si="25"/>
        <v>940.07297207279669</v>
      </c>
      <c r="F11" s="19">
        <f t="shared" si="25"/>
        <v>5934.4038255934956</v>
      </c>
      <c r="G11" s="19">
        <f t="shared" si="25"/>
        <v>13.614805280582502</v>
      </c>
      <c r="H11" s="19">
        <f t="shared" si="25"/>
        <v>63.566788210255154</v>
      </c>
      <c r="I11" s="19">
        <f t="shared" si="25"/>
        <v>1518.8239023859473</v>
      </c>
      <c r="L11" s="48"/>
      <c r="Q11" s="48"/>
      <c r="T11" s="59"/>
      <c r="Y11" s="59"/>
      <c r="AB11" s="11"/>
      <c r="AG11" s="11"/>
    </row>
    <row r="12" spans="1:33" ht="13.5" customHeight="1">
      <c r="B12" s="20" t="s">
        <v>268</v>
      </c>
      <c r="C12" s="21">
        <f t="shared" ref="C12:I12" si="26">STDEV(C4:C10)</f>
        <v>423.28689708212596</v>
      </c>
      <c r="D12" s="21">
        <f t="shared" si="26"/>
        <v>235.67092450950878</v>
      </c>
      <c r="E12" s="21">
        <f t="shared" si="26"/>
        <v>292.69969807990731</v>
      </c>
      <c r="F12" s="21">
        <f>STDEV(F4:F10)</f>
        <v>7728.3443032479581</v>
      </c>
      <c r="G12" s="21">
        <f t="shared" si="26"/>
        <v>5.9442599945122083</v>
      </c>
      <c r="H12" s="21">
        <f t="shared" si="26"/>
        <v>31.421079830478238</v>
      </c>
      <c r="I12" s="21">
        <f t="shared" si="26"/>
        <v>663.3476285444201</v>
      </c>
      <c r="J12" s="42"/>
      <c r="R12" s="42"/>
    </row>
    <row r="13" spans="1:33" ht="13.5" customHeight="1">
      <c r="B13" s="20" t="s">
        <v>145</v>
      </c>
      <c r="C13" s="21">
        <f t="shared" ref="C13:I13" si="27">+C11-C12</f>
        <v>787.18081068958304</v>
      </c>
      <c r="D13" s="21">
        <f t="shared" si="27"/>
        <v>160.40049504086505</v>
      </c>
      <c r="E13" s="21">
        <f t="shared" si="27"/>
        <v>647.37327399288938</v>
      </c>
      <c r="F13" s="21">
        <f t="shared" si="27"/>
        <v>-1793.9404776544625</v>
      </c>
      <c r="G13" s="21">
        <f t="shared" si="27"/>
        <v>7.6705452860702934</v>
      </c>
      <c r="H13" s="21">
        <f t="shared" si="27"/>
        <v>32.14570837977692</v>
      </c>
      <c r="I13" s="21">
        <f t="shared" si="27"/>
        <v>855.47627384152725</v>
      </c>
      <c r="J13" s="42"/>
      <c r="R13" s="42"/>
    </row>
    <row r="14" spans="1:33" ht="13.5" customHeight="1">
      <c r="B14" s="423" t="s">
        <v>146</v>
      </c>
      <c r="C14" s="432" t="s">
        <v>135</v>
      </c>
      <c r="D14" s="433"/>
      <c r="E14" s="433"/>
      <c r="F14" s="433"/>
      <c r="G14" s="433"/>
      <c r="H14" s="433"/>
      <c r="I14" s="434"/>
      <c r="J14" s="423" t="s">
        <v>146</v>
      </c>
      <c r="K14" s="429" t="s">
        <v>4</v>
      </c>
      <c r="L14" s="430"/>
      <c r="M14" s="430"/>
      <c r="N14" s="430"/>
      <c r="O14" s="430"/>
      <c r="P14" s="430"/>
      <c r="Q14" s="431"/>
      <c r="R14" s="423" t="s">
        <v>146</v>
      </c>
      <c r="S14" s="424" t="s">
        <v>4</v>
      </c>
      <c r="T14" s="425"/>
      <c r="U14" s="425"/>
      <c r="V14" s="425"/>
      <c r="W14" s="425"/>
      <c r="X14" s="425"/>
      <c r="Y14" s="426"/>
      <c r="Z14" s="423" t="s">
        <v>146</v>
      </c>
      <c r="AA14" s="432" t="s">
        <v>136</v>
      </c>
      <c r="AB14" s="433"/>
      <c r="AC14" s="433"/>
      <c r="AD14" s="433"/>
      <c r="AE14" s="433"/>
      <c r="AF14" s="433"/>
      <c r="AG14" s="434"/>
    </row>
    <row r="15" spans="1:33" ht="13.5" customHeight="1">
      <c r="B15" s="423"/>
      <c r="C15" s="12" t="s">
        <v>137</v>
      </c>
      <c r="D15" s="13" t="s">
        <v>253</v>
      </c>
      <c r="E15" s="12" t="s">
        <v>139</v>
      </c>
      <c r="F15" s="12" t="s">
        <v>140</v>
      </c>
      <c r="G15" s="12" t="s">
        <v>141</v>
      </c>
      <c r="H15" s="12" t="s">
        <v>142</v>
      </c>
      <c r="I15" s="12" t="s">
        <v>143</v>
      </c>
      <c r="J15" s="423"/>
      <c r="K15" s="45" t="s">
        <v>137</v>
      </c>
      <c r="L15" s="46" t="s">
        <v>253</v>
      </c>
      <c r="M15" s="45" t="s">
        <v>139</v>
      </c>
      <c r="N15" s="45" t="s">
        <v>140</v>
      </c>
      <c r="O15" s="45" t="s">
        <v>141</v>
      </c>
      <c r="P15" s="45" t="s">
        <v>142</v>
      </c>
      <c r="Q15" s="45" t="s">
        <v>143</v>
      </c>
      <c r="R15" s="423"/>
      <c r="S15" s="57" t="s">
        <v>137</v>
      </c>
      <c r="T15" s="58" t="s">
        <v>253</v>
      </c>
      <c r="U15" s="57" t="s">
        <v>139</v>
      </c>
      <c r="V15" s="57" t="s">
        <v>140</v>
      </c>
      <c r="W15" s="57" t="s">
        <v>141</v>
      </c>
      <c r="X15" s="57" t="s">
        <v>142</v>
      </c>
      <c r="Y15" s="57" t="s">
        <v>143</v>
      </c>
      <c r="Z15" s="423"/>
      <c r="AA15" s="12" t="s">
        <v>137</v>
      </c>
      <c r="AB15" s="13" t="s">
        <v>253</v>
      </c>
      <c r="AC15" s="12" t="s">
        <v>139</v>
      </c>
      <c r="AD15" s="12" t="s">
        <v>140</v>
      </c>
      <c r="AE15" s="12" t="s">
        <v>141</v>
      </c>
      <c r="AF15" s="12" t="s">
        <v>142</v>
      </c>
      <c r="AG15" s="12" t="s">
        <v>143</v>
      </c>
    </row>
    <row r="16" spans="1:33" ht="13.5" customHeight="1">
      <c r="A16" s="253" t="s">
        <v>45</v>
      </c>
      <c r="B16" s="14" t="str">
        <f>+'8.คำนวณ'!G10</f>
        <v>หนองแสง,รพช.</v>
      </c>
      <c r="C16" s="264">
        <f>+'8.คำนวณ'!M10</f>
        <v>1231.8540453214266</v>
      </c>
      <c r="D16" s="264">
        <f>+'8.คำนวณ'!N10</f>
        <v>240.34495223006388</v>
      </c>
      <c r="E16" s="264">
        <f>+'8.คำนวณ'!O10</f>
        <v>769.06968463886074</v>
      </c>
      <c r="F16" s="264">
        <f>+'8.คำนวณ'!P10</f>
        <v>3236.4887625628144</v>
      </c>
      <c r="G16" s="264">
        <f>+'8.คำนวณ'!Q10</f>
        <v>10.377901202780741</v>
      </c>
      <c r="H16" s="264">
        <f>+'8.คำนวณ'!R10</f>
        <v>47.128094309780408</v>
      </c>
      <c r="I16" s="264">
        <f>+'8.คำนวณ'!S10</f>
        <v>1056.8805569158385</v>
      </c>
      <c r="J16" s="14" t="str">
        <f>+B16</f>
        <v>หนองแสง,รพช.</v>
      </c>
      <c r="K16" s="50">
        <f>+(C16-C26)*100/C26</f>
        <v>-6.1168117195421479</v>
      </c>
      <c r="L16" s="50">
        <f t="shared" ref="L16:Q16" si="28">+(D16-D26)*100/D26</f>
        <v>-9.8884857740342085</v>
      </c>
      <c r="M16" s="50">
        <f t="shared" si="28"/>
        <v>-0.89010408270603447</v>
      </c>
      <c r="N16" s="50">
        <f t="shared" si="28"/>
        <v>38.546537497385259</v>
      </c>
      <c r="O16" s="50">
        <f t="shared" si="28"/>
        <v>-30.818102816574278</v>
      </c>
      <c r="P16" s="50">
        <f t="shared" si="28"/>
        <v>1.2267982221318869</v>
      </c>
      <c r="Q16" s="50">
        <f t="shared" si="28"/>
        <v>11.061587990776927</v>
      </c>
      <c r="R16" s="14" t="str">
        <f>+J16</f>
        <v>หนองแสง,รพช.</v>
      </c>
      <c r="S16" s="15">
        <f>+K16/100</f>
        <v>-6.1168117195421479E-2</v>
      </c>
      <c r="T16" s="15">
        <f t="shared" ref="T16:Y16" si="29">+L16/100</f>
        <v>-9.8884857740342086E-2</v>
      </c>
      <c r="U16" s="15">
        <f t="shared" si="29"/>
        <v>-8.9010408270603445E-3</v>
      </c>
      <c r="V16" s="15">
        <f t="shared" si="29"/>
        <v>0.38546537497385258</v>
      </c>
      <c r="W16" s="15">
        <f t="shared" si="29"/>
        <v>-0.30818102816574278</v>
      </c>
      <c r="X16" s="15">
        <f t="shared" si="29"/>
        <v>1.226798222131887E-2</v>
      </c>
      <c r="Y16" s="15">
        <f t="shared" si="29"/>
        <v>0.11061587990776926</v>
      </c>
      <c r="Z16" s="14" t="str">
        <f>+R16</f>
        <v>หนองแสง,รพช.</v>
      </c>
      <c r="AA16" s="17" t="str">
        <f>+IF(AND(C16&gt;C28),"OK","Not OK")</f>
        <v>OK</v>
      </c>
      <c r="AB16" s="17" t="str">
        <f t="shared" ref="AB16:AF16" si="30">+IF(AND(D16&gt;D28),"OK","Not OK")</f>
        <v>OK</v>
      </c>
      <c r="AC16" s="17" t="str">
        <f t="shared" si="30"/>
        <v>OK</v>
      </c>
      <c r="AD16" s="17" t="str">
        <f t="shared" si="30"/>
        <v>OK</v>
      </c>
      <c r="AE16" s="17" t="str">
        <f t="shared" si="30"/>
        <v>Not OK</v>
      </c>
      <c r="AF16" s="17" t="str">
        <f t="shared" si="30"/>
        <v>OK</v>
      </c>
      <c r="AG16" s="17" t="str">
        <f>+IF(AND(I16&gt;I28),"OK","Not OK")</f>
        <v>OK</v>
      </c>
    </row>
    <row r="17" spans="1:33" ht="13.5" customHeight="1">
      <c r="A17" s="253" t="s">
        <v>45</v>
      </c>
      <c r="B17" s="14" t="str">
        <f>+'8.คำนวณ'!G11</f>
        <v>นายูง,รพช.</v>
      </c>
      <c r="C17" s="264">
        <f>+'8.คำนวณ'!M11</f>
        <v>1177.5855109927859</v>
      </c>
      <c r="D17" s="264">
        <f>+'8.คำนวณ'!N11</f>
        <v>393.59802172792854</v>
      </c>
      <c r="E17" s="264">
        <f>+'8.คำนวณ'!O11</f>
        <v>1099.3042264752792</v>
      </c>
      <c r="F17" s="264">
        <f>+'8.คำนวณ'!P11</f>
        <v>2145.6462122328667</v>
      </c>
      <c r="G17" s="264">
        <f>+'8.คำนวณ'!Q11</f>
        <v>14.950760217603571</v>
      </c>
      <c r="H17" s="264">
        <f>+'8.คำนวณ'!R11</f>
        <v>33.032173594643602</v>
      </c>
      <c r="I17" s="264">
        <f>+'8.คำนวณ'!S11</f>
        <v>798.60087469941607</v>
      </c>
      <c r="J17" s="14" t="str">
        <f t="shared" ref="J17:J25" si="31">+B17</f>
        <v>นายูง,รพช.</v>
      </c>
      <c r="K17" s="50">
        <f>+(C17-C26)*100/C26</f>
        <v>-10.252774941346447</v>
      </c>
      <c r="L17" s="50">
        <f t="shared" ref="L17:Q17" si="32">+(D17-D26)*100/D26</f>
        <v>47.570038002286353</v>
      </c>
      <c r="M17" s="50">
        <f t="shared" si="32"/>
        <v>41.667172225840432</v>
      </c>
      <c r="N17" s="50">
        <f t="shared" si="32"/>
        <v>-8.1498885959830343</v>
      </c>
      <c r="O17" s="50">
        <f t="shared" si="32"/>
        <v>-0.33418742595497031</v>
      </c>
      <c r="P17" s="50">
        <f t="shared" si="32"/>
        <v>-29.049938889434358</v>
      </c>
      <c r="Q17" s="50">
        <f t="shared" si="32"/>
        <v>-16.079560046250823</v>
      </c>
      <c r="R17" s="14" t="str">
        <f t="shared" ref="R17:R25" si="33">+J17</f>
        <v>นายูง,รพช.</v>
      </c>
      <c r="S17" s="15">
        <f t="shared" ref="S17:S25" si="34">+K17/100</f>
        <v>-0.10252774941346447</v>
      </c>
      <c r="T17" s="15">
        <f t="shared" ref="T17:T25" si="35">+L17/100</f>
        <v>0.47570038002286352</v>
      </c>
      <c r="U17" s="15">
        <f t="shared" ref="U17:U25" si="36">+M17/100</f>
        <v>0.41667172225840432</v>
      </c>
      <c r="V17" s="15">
        <f t="shared" ref="V17:V25" si="37">+N17/100</f>
        <v>-8.1498885959830347E-2</v>
      </c>
      <c r="W17" s="15">
        <f t="shared" ref="W17:W25" si="38">+O17/100</f>
        <v>-3.3418742595497032E-3</v>
      </c>
      <c r="X17" s="15">
        <f t="shared" ref="X17:X25" si="39">+P17/100</f>
        <v>-0.29049938889434357</v>
      </c>
      <c r="Y17" s="15">
        <f t="shared" ref="Y17:Y25" si="40">+Q17/100</f>
        <v>-0.16079560046250824</v>
      </c>
      <c r="Z17" s="14" t="str">
        <f t="shared" ref="Z17:Z25" si="41">+R17</f>
        <v>นายูง,รพช.</v>
      </c>
      <c r="AA17" s="17" t="str">
        <f>+IF(AND(C17&gt;C28),"OK","Not OK")</f>
        <v>OK</v>
      </c>
      <c r="AB17" s="17" t="str">
        <f t="shared" ref="AB17:AG17" si="42">+IF(AND(D17&gt;D28),"OK","Not OK")</f>
        <v>OK</v>
      </c>
      <c r="AC17" s="17" t="str">
        <f t="shared" si="42"/>
        <v>OK</v>
      </c>
      <c r="AD17" s="17" t="str">
        <f t="shared" si="42"/>
        <v>OK</v>
      </c>
      <c r="AE17" s="17" t="str">
        <f t="shared" si="42"/>
        <v>OK</v>
      </c>
      <c r="AF17" s="17" t="str">
        <f t="shared" si="42"/>
        <v>OK</v>
      </c>
      <c r="AG17" s="17" t="str">
        <f t="shared" si="42"/>
        <v>OK</v>
      </c>
    </row>
    <row r="18" spans="1:33" ht="13.5" customHeight="1">
      <c r="A18" s="253" t="s">
        <v>47</v>
      </c>
      <c r="B18" s="14" t="str">
        <f>+'8.คำนวณ'!G12</f>
        <v>ศรีเชียงใหม่,รพช.</v>
      </c>
      <c r="C18" s="264">
        <f>+'8.คำนวณ'!M12</f>
        <v>1102.5070441808944</v>
      </c>
      <c r="D18" s="264">
        <f>+'8.คำนวณ'!N12</f>
        <v>138.71033450627743</v>
      </c>
      <c r="E18" s="264">
        <f>+'8.คำนวณ'!O12</f>
        <v>504.47908018867923</v>
      </c>
      <c r="F18" s="264">
        <f>+'8.คำนวณ'!P12</f>
        <v>2701.9400856423176</v>
      </c>
      <c r="G18" s="264">
        <f>+'8.คำนวณ'!Q12</f>
        <v>22.171903881700555</v>
      </c>
      <c r="H18" s="264">
        <f>+'8.คำนวณ'!R12</f>
        <v>74.243984204335405</v>
      </c>
      <c r="I18" s="264">
        <f>+'8.คำนวณ'!S12</f>
        <v>1177.5025048872672</v>
      </c>
      <c r="J18" s="14" t="str">
        <f t="shared" si="31"/>
        <v>ศรีเชียงใหม่,รพช.</v>
      </c>
      <c r="K18" s="50">
        <f>+(C18-C26)*100/C26</f>
        <v>-15.974723789328461</v>
      </c>
      <c r="L18" s="50">
        <f t="shared" ref="L18:Q18" si="43">+(D18-D26)*100/D26</f>
        <v>-47.993922213992775</v>
      </c>
      <c r="M18" s="50">
        <f t="shared" si="43"/>
        <v>-34.987855939958635</v>
      </c>
      <c r="N18" s="50">
        <f t="shared" si="43"/>
        <v>15.663755030221999</v>
      </c>
      <c r="O18" s="50">
        <f t="shared" si="43"/>
        <v>47.803909936394554</v>
      </c>
      <c r="P18" s="50">
        <f t="shared" si="43"/>
        <v>59.469227821073446</v>
      </c>
      <c r="Q18" s="50">
        <f t="shared" si="43"/>
        <v>23.737064893617259</v>
      </c>
      <c r="R18" s="14" t="str">
        <f t="shared" si="33"/>
        <v>ศรีเชียงใหม่,รพช.</v>
      </c>
      <c r="S18" s="15">
        <f t="shared" si="34"/>
        <v>-0.1597472378932846</v>
      </c>
      <c r="T18" s="15">
        <f t="shared" si="35"/>
        <v>-0.47993922213992773</v>
      </c>
      <c r="U18" s="15">
        <f t="shared" si="36"/>
        <v>-0.34987855939958634</v>
      </c>
      <c r="V18" s="15">
        <f t="shared" si="37"/>
        <v>0.15663755030221999</v>
      </c>
      <c r="W18" s="15">
        <f t="shared" si="38"/>
        <v>0.47803909936394556</v>
      </c>
      <c r="X18" s="15">
        <f t="shared" si="39"/>
        <v>0.59469227821073445</v>
      </c>
      <c r="Y18" s="15">
        <f t="shared" si="40"/>
        <v>0.23737064893617257</v>
      </c>
      <c r="Z18" s="14" t="str">
        <f t="shared" si="41"/>
        <v>ศรีเชียงใหม่,รพช.</v>
      </c>
      <c r="AA18" s="17" t="str">
        <f>+IF(AND(C18&gt;C28),"OK","Not OK")</f>
        <v>Not OK</v>
      </c>
      <c r="AB18" s="17" t="str">
        <f t="shared" ref="AB18:AG18" si="44">+IF(AND(D18&gt;D28),"OK","Not OK")</f>
        <v>Not OK</v>
      </c>
      <c r="AC18" s="17" t="str">
        <f t="shared" si="44"/>
        <v>OK</v>
      </c>
      <c r="AD18" s="17" t="str">
        <f t="shared" si="44"/>
        <v>OK</v>
      </c>
      <c r="AE18" s="17" t="str">
        <f t="shared" si="44"/>
        <v>OK</v>
      </c>
      <c r="AF18" s="17" t="str">
        <f t="shared" si="44"/>
        <v>OK</v>
      </c>
      <c r="AG18" s="17" t="str">
        <f t="shared" si="44"/>
        <v>OK</v>
      </c>
    </row>
    <row r="19" spans="1:33" ht="13.5" customHeight="1">
      <c r="A19" s="253" t="s">
        <v>49</v>
      </c>
      <c r="B19" s="14" t="str">
        <f>+'8.คำนวณ'!G13</f>
        <v>เต่างอย,รพช.</v>
      </c>
      <c r="C19" s="264">
        <f>+'8.คำนวณ'!M13</f>
        <v>1068.1407039150331</v>
      </c>
      <c r="D19" s="264">
        <f>+'8.คำนวณ'!N13</f>
        <v>270.85954352861421</v>
      </c>
      <c r="E19" s="264">
        <f>+'8.คำนวณ'!O13</f>
        <v>656.9213495720868</v>
      </c>
      <c r="F19" s="264">
        <f>+'8.คำนวณ'!P13</f>
        <v>2339.2962426900585</v>
      </c>
      <c r="G19" s="264">
        <f>+'8.คำนวณ'!Q13</f>
        <v>12.848847262247839</v>
      </c>
      <c r="H19" s="264">
        <f>+'8.คำนวณ'!R13</f>
        <v>56.36838205022643</v>
      </c>
      <c r="I19" s="264">
        <f>+'8.คำนวณ'!S13</f>
        <v>1166.3313117902944</v>
      </c>
      <c r="J19" s="14" t="str">
        <f t="shared" si="31"/>
        <v>เต่างอย,รพช.</v>
      </c>
      <c r="K19" s="50">
        <f>+(C19-C26)*100/C26</f>
        <v>-18.593882776502355</v>
      </c>
      <c r="L19" s="50">
        <f t="shared" ref="L19:Q19" si="45">+(D19-D26)*100/D26</f>
        <v>1.5522206039668427</v>
      </c>
      <c r="M19" s="50">
        <f t="shared" si="45"/>
        <v>-15.34264334900822</v>
      </c>
      <c r="N19" s="50">
        <f t="shared" si="45"/>
        <v>0.13981767967297956</v>
      </c>
      <c r="O19" s="50">
        <f t="shared" si="45"/>
        <v>-14.346107863872348</v>
      </c>
      <c r="P19" s="50">
        <f t="shared" si="45"/>
        <v>21.074083717451689</v>
      </c>
      <c r="Q19" s="50">
        <f t="shared" si="45"/>
        <v>22.563147522365824</v>
      </c>
      <c r="R19" s="14" t="str">
        <f t="shared" si="33"/>
        <v>เต่างอย,รพช.</v>
      </c>
      <c r="S19" s="15">
        <f t="shared" si="34"/>
        <v>-0.18593882776502355</v>
      </c>
      <c r="T19" s="15">
        <f t="shared" si="35"/>
        <v>1.5522206039668427E-2</v>
      </c>
      <c r="U19" s="15">
        <f t="shared" si="36"/>
        <v>-0.1534264334900822</v>
      </c>
      <c r="V19" s="15">
        <f t="shared" si="37"/>
        <v>1.3981767967297955E-3</v>
      </c>
      <c r="W19" s="15">
        <f t="shared" si="38"/>
        <v>-0.14346107863872348</v>
      </c>
      <c r="X19" s="15">
        <f t="shared" si="39"/>
        <v>0.21074083717451689</v>
      </c>
      <c r="Y19" s="15">
        <f t="shared" si="40"/>
        <v>0.22563147522365823</v>
      </c>
      <c r="Z19" s="14" t="str">
        <f t="shared" si="41"/>
        <v>เต่างอย,รพช.</v>
      </c>
      <c r="AA19" s="17" t="str">
        <f>+IF(AND(C19&gt;C28),"OK","Not OK")</f>
        <v>Not OK</v>
      </c>
      <c r="AB19" s="17" t="str">
        <f t="shared" ref="AB19:AG19" si="46">+IF(AND(D19&gt;D28),"OK","Not OK")</f>
        <v>OK</v>
      </c>
      <c r="AC19" s="17" t="str">
        <f t="shared" si="46"/>
        <v>OK</v>
      </c>
      <c r="AD19" s="17" t="str">
        <f t="shared" si="46"/>
        <v>OK</v>
      </c>
      <c r="AE19" s="17" t="str">
        <f t="shared" si="46"/>
        <v>OK</v>
      </c>
      <c r="AF19" s="17" t="str">
        <f t="shared" si="46"/>
        <v>OK</v>
      </c>
      <c r="AG19" s="17" t="str">
        <f t="shared" si="46"/>
        <v>OK</v>
      </c>
    </row>
    <row r="20" spans="1:33" ht="13.5" customHeight="1">
      <c r="A20" s="253" t="s">
        <v>51</v>
      </c>
      <c r="B20" s="14" t="str">
        <f>+'8.คำนวณ'!G14</f>
        <v>นาทม,รพช.</v>
      </c>
      <c r="C20" s="264">
        <f>+'8.คำนวณ'!M14</f>
        <v>1294.8119939230639</v>
      </c>
      <c r="D20" s="264">
        <f>+'8.คำนวณ'!N14</f>
        <v>469.60129851516371</v>
      </c>
      <c r="E20" s="264">
        <f>+'8.คำนวณ'!O14</f>
        <v>725.1977097505669</v>
      </c>
      <c r="F20" s="264">
        <f>+'8.คำนวณ'!P14</f>
        <v>2272.3936391673087</v>
      </c>
      <c r="G20" s="264">
        <f>+'8.คำนวณ'!Q14</f>
        <v>8.3494054646652049</v>
      </c>
      <c r="H20" s="264">
        <f>+'8.คำนวณ'!R14</f>
        <v>28.891444594366671</v>
      </c>
      <c r="I20" s="264">
        <f>+'8.คำนวณ'!S14</f>
        <v>1523.3027518202143</v>
      </c>
      <c r="J20" s="14" t="str">
        <f t="shared" si="31"/>
        <v>นาทม,รพช.</v>
      </c>
      <c r="K20" s="50">
        <f>+(C20-C26)*100/C26</f>
        <v>-1.3186029018922989</v>
      </c>
      <c r="L20" s="50">
        <f t="shared" ref="L20:Q20" si="47">+(D20-D26)*100/D26</f>
        <v>76.065624424576384</v>
      </c>
      <c r="M20" s="50">
        <f t="shared" si="47"/>
        <v>-6.5438789638557671</v>
      </c>
      <c r="N20" s="50">
        <f t="shared" si="47"/>
        <v>-2.7241267822560644</v>
      </c>
      <c r="O20" s="50">
        <f t="shared" si="47"/>
        <v>-44.340604221166927</v>
      </c>
      <c r="P20" s="50">
        <f t="shared" si="47"/>
        <v>-37.943842730493699</v>
      </c>
      <c r="Q20" s="50">
        <f t="shared" si="47"/>
        <v>60.075253065087409</v>
      </c>
      <c r="R20" s="14" t="str">
        <f t="shared" si="33"/>
        <v>นาทม,รพช.</v>
      </c>
      <c r="S20" s="15">
        <f t="shared" si="34"/>
        <v>-1.3186029018922988E-2</v>
      </c>
      <c r="T20" s="15">
        <f t="shared" si="35"/>
        <v>0.76065624424576384</v>
      </c>
      <c r="U20" s="15">
        <f t="shared" si="36"/>
        <v>-6.5438789638557676E-2</v>
      </c>
      <c r="V20" s="15">
        <f t="shared" si="37"/>
        <v>-2.7241267822560644E-2</v>
      </c>
      <c r="W20" s="15">
        <f t="shared" si="38"/>
        <v>-0.44340604221166929</v>
      </c>
      <c r="X20" s="15">
        <f t="shared" si="39"/>
        <v>-0.37943842730493699</v>
      </c>
      <c r="Y20" s="15">
        <f t="shared" si="40"/>
        <v>0.60075253065087408</v>
      </c>
      <c r="Z20" s="14" t="str">
        <f t="shared" si="41"/>
        <v>นาทม,รพช.</v>
      </c>
      <c r="AA20" s="17" t="str">
        <f>+IF(AND(C20&gt;C28),"OK","Not OK")</f>
        <v>OK</v>
      </c>
      <c r="AB20" s="17" t="str">
        <f t="shared" ref="AB20:AG20" si="48">+IF(AND(D20&gt;D28),"OK","Not OK")</f>
        <v>OK</v>
      </c>
      <c r="AC20" s="17" t="str">
        <f t="shared" si="48"/>
        <v>OK</v>
      </c>
      <c r="AD20" s="17" t="str">
        <f t="shared" si="48"/>
        <v>OK</v>
      </c>
      <c r="AE20" s="17" t="str">
        <f t="shared" si="48"/>
        <v>Not OK</v>
      </c>
      <c r="AF20" s="17" t="str">
        <f t="shared" si="48"/>
        <v>Not OK</v>
      </c>
      <c r="AG20" s="17" t="str">
        <f t="shared" si="48"/>
        <v>OK</v>
      </c>
    </row>
    <row r="21" spans="1:33" ht="13.5" customHeight="1">
      <c r="A21" s="253" t="s">
        <v>47</v>
      </c>
      <c r="B21" s="14" t="str">
        <f>+'8.คำนวณ'!G15</f>
        <v>สระใคร,รพช.</v>
      </c>
      <c r="C21" s="264">
        <f>+'8.คำนวณ'!M15</f>
        <v>1378.8141294942561</v>
      </c>
      <c r="D21" s="264">
        <f>+'8.คำนวณ'!N15</f>
        <v>236.72556666169376</v>
      </c>
      <c r="E21" s="264">
        <f>+'8.คำนวณ'!O15</f>
        <v>571.19806282722516</v>
      </c>
      <c r="F21" s="264">
        <f>+'8.คำนวณ'!P15</f>
        <v>2317.2970036764709</v>
      </c>
      <c r="G21" s="264">
        <f>+'8.คำนวณ'!Q15</f>
        <v>14.541182662305928</v>
      </c>
      <c r="H21" s="264">
        <f>+'8.คำนวณ'!R15</f>
        <v>43.305514830269537</v>
      </c>
      <c r="I21" s="264">
        <f>+'8.คำนวณ'!S15</f>
        <v>1050.3865706897409</v>
      </c>
      <c r="J21" s="14" t="str">
        <f t="shared" si="31"/>
        <v>สระใคร,รพช.</v>
      </c>
      <c r="K21" s="50">
        <f>+(C21-C26)*100/C26</f>
        <v>5.0834447593084997</v>
      </c>
      <c r="L21" s="50">
        <f t="shared" ref="L21:Q21" si="49">+(D21-D26)*100/D26</f>
        <v>-11.245486664243222</v>
      </c>
      <c r="M21" s="50">
        <f t="shared" si="49"/>
        <v>-26.389790566833014</v>
      </c>
      <c r="N21" s="50">
        <f t="shared" si="49"/>
        <v>-0.80191844750469121</v>
      </c>
      <c r="O21" s="50">
        <f t="shared" si="49"/>
        <v>-3.0645422217443148</v>
      </c>
      <c r="P21" s="50">
        <f t="shared" si="49"/>
        <v>-6.9837498029387213</v>
      </c>
      <c r="Q21" s="50">
        <f t="shared" si="49"/>
        <v>10.379171782113465</v>
      </c>
      <c r="R21" s="14" t="str">
        <f t="shared" si="33"/>
        <v>สระใคร,รพช.</v>
      </c>
      <c r="S21" s="15">
        <f t="shared" si="34"/>
        <v>5.0834447593084996E-2</v>
      </c>
      <c r="T21" s="15">
        <f t="shared" si="35"/>
        <v>-0.11245486664243222</v>
      </c>
      <c r="U21" s="15">
        <f t="shared" si="36"/>
        <v>-0.26389790566833016</v>
      </c>
      <c r="V21" s="15">
        <f t="shared" si="37"/>
        <v>-8.0191844750469119E-3</v>
      </c>
      <c r="W21" s="15">
        <f t="shared" si="38"/>
        <v>-3.0645422217443149E-2</v>
      </c>
      <c r="X21" s="15">
        <f t="shared" si="39"/>
        <v>-6.9837498029387213E-2</v>
      </c>
      <c r="Y21" s="15">
        <f t="shared" si="40"/>
        <v>0.10379171782113465</v>
      </c>
      <c r="Z21" s="14" t="str">
        <f t="shared" si="41"/>
        <v>สระใคร,รพช.</v>
      </c>
      <c r="AA21" s="17" t="str">
        <f>+IF(AND(C21&gt;C28),"OK","Not OK")</f>
        <v>OK</v>
      </c>
      <c r="AB21" s="17" t="str">
        <f t="shared" ref="AB21:AG21" si="50">+IF(AND(D21&gt;D28),"OK","Not OK")</f>
        <v>OK</v>
      </c>
      <c r="AC21" s="17" t="str">
        <f t="shared" si="50"/>
        <v>OK</v>
      </c>
      <c r="AD21" s="17" t="str">
        <f t="shared" si="50"/>
        <v>OK</v>
      </c>
      <c r="AE21" s="17" t="str">
        <f t="shared" si="50"/>
        <v>OK</v>
      </c>
      <c r="AF21" s="17" t="str">
        <f t="shared" si="50"/>
        <v>OK</v>
      </c>
      <c r="AG21" s="17" t="str">
        <f t="shared" si="50"/>
        <v>OK</v>
      </c>
    </row>
    <row r="22" spans="1:33" ht="13.5" customHeight="1">
      <c r="A22" s="253" t="s">
        <v>45</v>
      </c>
      <c r="B22" s="14" t="str">
        <f>+'8.คำนวณ'!G16</f>
        <v>กู่แก้ว,รพช.</v>
      </c>
      <c r="C22" s="264">
        <f>+'8.คำนวณ'!M16</f>
        <v>1469.1282083218516</v>
      </c>
      <c r="D22" s="264">
        <f>+'8.คำนวณ'!N16</f>
        <v>359.12142243042166</v>
      </c>
      <c r="E22" s="264">
        <f>+'8.คำนวณ'!O16</f>
        <v>1565.4168783068783</v>
      </c>
      <c r="F22" s="264">
        <f>+'8.คำนวณ'!P16</f>
        <v>2434.300537735849</v>
      </c>
      <c r="G22" s="264">
        <f>+'8.คำนวณ'!Q16</f>
        <v>12.818405186091844</v>
      </c>
      <c r="H22" s="264">
        <f>+'8.คำนวณ'!R16</f>
        <v>38.017679858561131</v>
      </c>
      <c r="I22" s="264">
        <f>+'8.คำนวณ'!S16</f>
        <v>833.0633430697161</v>
      </c>
      <c r="J22" s="14" t="str">
        <f t="shared" si="31"/>
        <v>กู่แก้ว,รพช.</v>
      </c>
      <c r="K22" s="50">
        <f>+(C22-C26)*100/C26</f>
        <v>11.966544018632559</v>
      </c>
      <c r="L22" s="50">
        <f t="shared" ref="L22:Q22" si="51">+(D22-D26)*100/D26</f>
        <v>34.643872758398189</v>
      </c>
      <c r="M22" s="50">
        <f t="shared" si="51"/>
        <v>101.73504036766757</v>
      </c>
      <c r="N22" s="50">
        <f t="shared" si="51"/>
        <v>4.2067300317960648</v>
      </c>
      <c r="O22" s="50">
        <f t="shared" si="51"/>
        <v>-14.549042979703831</v>
      </c>
      <c r="P22" s="50">
        <f t="shared" si="51"/>
        <v>-18.341531430912919</v>
      </c>
      <c r="Q22" s="50">
        <f t="shared" si="51"/>
        <v>-12.458094556851879</v>
      </c>
      <c r="R22" s="14" t="str">
        <f t="shared" si="33"/>
        <v>กู่แก้ว,รพช.</v>
      </c>
      <c r="S22" s="15">
        <f t="shared" si="34"/>
        <v>0.11966544018632559</v>
      </c>
      <c r="T22" s="15">
        <f t="shared" si="35"/>
        <v>0.34643872758398186</v>
      </c>
      <c r="U22" s="15">
        <f t="shared" si="36"/>
        <v>1.0173504036766756</v>
      </c>
      <c r="V22" s="15">
        <f t="shared" si="37"/>
        <v>4.2067300317960646E-2</v>
      </c>
      <c r="W22" s="15">
        <f t="shared" si="38"/>
        <v>-0.1454904297970383</v>
      </c>
      <c r="X22" s="15">
        <f t="shared" si="39"/>
        <v>-0.18341531430912919</v>
      </c>
      <c r="Y22" s="15">
        <f t="shared" si="40"/>
        <v>-0.12458094556851879</v>
      </c>
      <c r="Z22" s="14" t="str">
        <f t="shared" si="41"/>
        <v>กู่แก้ว,รพช.</v>
      </c>
      <c r="AA22" s="17" t="str">
        <f>+IF(AND(C22&gt;C28),"OK","Not OK")</f>
        <v>OK</v>
      </c>
      <c r="AB22" s="17" t="str">
        <f t="shared" ref="AB22:AG22" si="52">+IF(AND(D22&gt;D28),"OK","Not OK")</f>
        <v>OK</v>
      </c>
      <c r="AC22" s="17" t="str">
        <f t="shared" si="52"/>
        <v>OK</v>
      </c>
      <c r="AD22" s="17" t="str">
        <f t="shared" si="52"/>
        <v>OK</v>
      </c>
      <c r="AE22" s="17" t="str">
        <f t="shared" si="52"/>
        <v>OK</v>
      </c>
      <c r="AF22" s="17" t="str">
        <f t="shared" si="52"/>
        <v>OK</v>
      </c>
      <c r="AG22" s="17" t="str">
        <f t="shared" si="52"/>
        <v>OK</v>
      </c>
    </row>
    <row r="23" spans="1:33" ht="13.5" customHeight="1">
      <c r="A23" s="253" t="s">
        <v>47</v>
      </c>
      <c r="B23" s="14" t="str">
        <f>+'8.คำนวณ'!G17</f>
        <v>เฝ้าไร่,รพช.</v>
      </c>
      <c r="C23" s="264">
        <f>+'8.คำนวณ'!M17</f>
        <v>1213.6454655125033</v>
      </c>
      <c r="D23" s="264">
        <f>+'8.คำนวณ'!N17</f>
        <v>184.54283402033525</v>
      </c>
      <c r="E23" s="264">
        <f>+'8.คำนวณ'!O17</f>
        <v>432.03406880189794</v>
      </c>
      <c r="F23" s="264">
        <f>+'8.คำนวณ'!P17</f>
        <v>1295.1267167798251</v>
      </c>
      <c r="G23" s="264">
        <f>+'8.คำนวณ'!Q17</f>
        <v>16.797097459293635</v>
      </c>
      <c r="H23" s="264">
        <f>+'8.คำนวณ'!R17</f>
        <v>35.092267757413673</v>
      </c>
      <c r="I23" s="264">
        <f>+'8.คำนวณ'!S17</f>
        <v>444.35729046441332</v>
      </c>
      <c r="J23" s="14" t="str">
        <f t="shared" si="31"/>
        <v>เฝ้าไร่,รพช.</v>
      </c>
      <c r="K23" s="50">
        <f>+(C23-C26)*100/C26</f>
        <v>-7.5045406741317633</v>
      </c>
      <c r="L23" s="50">
        <f t="shared" ref="L23:Q23" si="53">+(D23-D26)*100/D26</f>
        <v>-30.810137434442993</v>
      </c>
      <c r="M23" s="50">
        <f t="shared" si="53"/>
        <v>-44.323833786546956</v>
      </c>
      <c r="N23" s="50">
        <f t="shared" si="53"/>
        <v>-44.558645064438416</v>
      </c>
      <c r="O23" s="50">
        <f t="shared" si="53"/>
        <v>11.9739961580539</v>
      </c>
      <c r="P23" s="50">
        <f t="shared" si="53"/>
        <v>-24.625046705961527</v>
      </c>
      <c r="Q23" s="50">
        <f t="shared" si="53"/>
        <v>-53.305010683258715</v>
      </c>
      <c r="R23" s="14" t="str">
        <f t="shared" si="33"/>
        <v>เฝ้าไร่,รพช.</v>
      </c>
      <c r="S23" s="15">
        <f t="shared" si="34"/>
        <v>-7.5045406741317627E-2</v>
      </c>
      <c r="T23" s="15">
        <f t="shared" si="35"/>
        <v>-0.30810137434442991</v>
      </c>
      <c r="U23" s="15">
        <f t="shared" si="36"/>
        <v>-0.44323833786546957</v>
      </c>
      <c r="V23" s="15">
        <f t="shared" si="37"/>
        <v>-0.44558645064438418</v>
      </c>
      <c r="W23" s="15">
        <f t="shared" si="38"/>
        <v>0.119739961580539</v>
      </c>
      <c r="X23" s="15">
        <f t="shared" si="39"/>
        <v>-0.24625046705961526</v>
      </c>
      <c r="Y23" s="15">
        <f t="shared" si="40"/>
        <v>-0.53305010683258713</v>
      </c>
      <c r="Z23" s="14" t="str">
        <f t="shared" si="41"/>
        <v>เฝ้าไร่,รพช.</v>
      </c>
      <c r="AA23" s="17" t="str">
        <f>+IF(AND(C23&gt;C28),"OK","Not OK")</f>
        <v>OK</v>
      </c>
      <c r="AB23" s="17" t="str">
        <f t="shared" ref="AB23:AG23" si="54">+IF(AND(D23&gt;D28),"OK","Not OK")</f>
        <v>OK</v>
      </c>
      <c r="AC23" s="17" t="str">
        <f t="shared" si="54"/>
        <v>Not OK</v>
      </c>
      <c r="AD23" s="17" t="str">
        <f t="shared" si="54"/>
        <v>Not OK</v>
      </c>
      <c r="AE23" s="17" t="str">
        <f t="shared" si="54"/>
        <v>OK</v>
      </c>
      <c r="AF23" s="17" t="str">
        <f t="shared" si="54"/>
        <v>OK</v>
      </c>
      <c r="AG23" s="17" t="str">
        <f t="shared" si="54"/>
        <v>Not OK</v>
      </c>
    </row>
    <row r="24" spans="1:33" ht="13.5" customHeight="1">
      <c r="A24" s="253" t="s">
        <v>47</v>
      </c>
      <c r="B24" s="14" t="str">
        <f>+'8.คำนวณ'!G18</f>
        <v>รัตนวาปี,รพช.</v>
      </c>
      <c r="C24" s="264">
        <f>+'8.คำนวณ'!M18</f>
        <v>1483.5459795398208</v>
      </c>
      <c r="D24" s="264">
        <f>+'8.คำนวณ'!N18</f>
        <v>96.129773750916527</v>
      </c>
      <c r="E24" s="264">
        <f>+'8.คำนวณ'!O18</f>
        <v>558.79639784946221</v>
      </c>
      <c r="F24" s="264">
        <f>+'8.คำนวณ'!P18</f>
        <v>2302.3876556962027</v>
      </c>
      <c r="G24" s="264">
        <f>+'8.คำนวณ'!Q18</f>
        <v>18.155369764743117</v>
      </c>
      <c r="H24" s="264">
        <f>+'8.คำนวณ'!R18</f>
        <v>37.608885430952633</v>
      </c>
      <c r="I24" s="264">
        <f>+'8.คำนวณ'!S18</f>
        <v>504.56562934255089</v>
      </c>
      <c r="J24" s="14" t="str">
        <f t="shared" si="31"/>
        <v>รัตนวาปี,รพช.</v>
      </c>
      <c r="K24" s="50">
        <f>+(C24-C26)*100/C26</f>
        <v>13.065364398353745</v>
      </c>
      <c r="L24" s="50">
        <f t="shared" ref="L24:Q24" si="55">+(D24-D26)*100/D26</f>
        <v>-63.958471378243338</v>
      </c>
      <c r="M24" s="50">
        <f t="shared" si="55"/>
        <v>-27.987991288688811</v>
      </c>
      <c r="N24" s="50">
        <f t="shared" si="55"/>
        <v>-1.4401528708413309</v>
      </c>
      <c r="O24" s="50">
        <f t="shared" si="55"/>
        <v>21.028606829961451</v>
      </c>
      <c r="P24" s="50">
        <f t="shared" si="55"/>
        <v>-19.219584143289826</v>
      </c>
      <c r="Q24" s="50">
        <f t="shared" si="55"/>
        <v>-46.978057573622429</v>
      </c>
      <c r="R24" s="14" t="str">
        <f t="shared" si="33"/>
        <v>รัตนวาปี,รพช.</v>
      </c>
      <c r="S24" s="15">
        <f t="shared" si="34"/>
        <v>0.13065364398353746</v>
      </c>
      <c r="T24" s="15">
        <f t="shared" si="35"/>
        <v>-0.63958471378243342</v>
      </c>
      <c r="U24" s="15">
        <f t="shared" si="36"/>
        <v>-0.27987991288688813</v>
      </c>
      <c r="V24" s="15">
        <f t="shared" si="37"/>
        <v>-1.4401528708413309E-2</v>
      </c>
      <c r="W24" s="15">
        <f t="shared" si="38"/>
        <v>0.21028606829961449</v>
      </c>
      <c r="X24" s="15">
        <f t="shared" si="39"/>
        <v>-0.19219584143289825</v>
      </c>
      <c r="Y24" s="15">
        <f t="shared" si="40"/>
        <v>-0.46978057573622428</v>
      </c>
      <c r="Z24" s="14" t="str">
        <f t="shared" si="41"/>
        <v>รัตนวาปี,รพช.</v>
      </c>
      <c r="AA24" s="17" t="str">
        <f>+IF(AND(C24&gt;C28),"OK","Not OK")</f>
        <v>OK</v>
      </c>
      <c r="AB24" s="17" t="str">
        <f t="shared" ref="AB24:AG24" si="56">+IF(AND(D24&gt;D28),"OK","Not OK")</f>
        <v>Not OK</v>
      </c>
      <c r="AC24" s="17" t="str">
        <f t="shared" si="56"/>
        <v>OK</v>
      </c>
      <c r="AD24" s="17" t="str">
        <f t="shared" si="56"/>
        <v>OK</v>
      </c>
      <c r="AE24" s="17" t="str">
        <f t="shared" si="56"/>
        <v>OK</v>
      </c>
      <c r="AF24" s="17" t="str">
        <f t="shared" si="56"/>
        <v>OK</v>
      </c>
      <c r="AG24" s="17" t="str">
        <f t="shared" si="56"/>
        <v>Not OK</v>
      </c>
    </row>
    <row r="25" spans="1:33" ht="13.5" customHeight="1">
      <c r="A25" s="253" t="s">
        <v>53</v>
      </c>
      <c r="B25" s="14" t="str">
        <f>+'8.คำนวณ'!G19</f>
        <v>หนองหิน,รพช.</v>
      </c>
      <c r="C25" s="264">
        <f>+'8.คำนวณ'!M19</f>
        <v>1701.1025329990791</v>
      </c>
      <c r="D25" s="264">
        <f>+'8.คำนวณ'!N19</f>
        <v>277.56094239230532</v>
      </c>
      <c r="E25" s="264">
        <f>+'8.คำนวณ'!O19</f>
        <v>877.34938949938942</v>
      </c>
      <c r="F25" s="264">
        <f>+'8.คำนวณ'!P19</f>
        <v>2315.4237404580153</v>
      </c>
      <c r="G25" s="264">
        <f>+'8.คำนวณ'!Q19</f>
        <v>18.99804</v>
      </c>
      <c r="H25" s="264">
        <f>+'8.คำนวณ'!R19</f>
        <v>71.880920000000003</v>
      </c>
      <c r="I25" s="264">
        <f>+'8.คำนวณ'!S19</f>
        <v>961.17561086667342</v>
      </c>
      <c r="J25" s="14" t="str">
        <f t="shared" si="31"/>
        <v>หนองหิน,รพช.</v>
      </c>
      <c r="K25" s="50">
        <f t="shared" ref="K25:Q25" si="57">+(C25-C26)*100/C26</f>
        <v>29.645983626448739</v>
      </c>
      <c r="L25" s="50">
        <f t="shared" si="57"/>
        <v>4.0647476757288103</v>
      </c>
      <c r="M25" s="50">
        <f t="shared" si="57"/>
        <v>13.063885384089344</v>
      </c>
      <c r="N25" s="50">
        <f t="shared" si="57"/>
        <v>-0.88210847805270898</v>
      </c>
      <c r="O25" s="50">
        <f t="shared" si="57"/>
        <v>26.646074604606873</v>
      </c>
      <c r="P25" s="50">
        <f t="shared" si="57"/>
        <v>54.3935839423741</v>
      </c>
      <c r="Q25" s="50">
        <f t="shared" si="57"/>
        <v>1.0044976060227624</v>
      </c>
      <c r="R25" s="14" t="str">
        <f t="shared" si="33"/>
        <v>หนองหิน,รพช.</v>
      </c>
      <c r="S25" s="15">
        <f t="shared" si="34"/>
        <v>0.29645983626448741</v>
      </c>
      <c r="T25" s="15">
        <f t="shared" si="35"/>
        <v>4.0647476757288102E-2</v>
      </c>
      <c r="U25" s="15">
        <f t="shared" si="36"/>
        <v>0.13063885384089344</v>
      </c>
      <c r="V25" s="15">
        <f t="shared" si="37"/>
        <v>-8.821084780527089E-3</v>
      </c>
      <c r="W25" s="15">
        <f t="shared" si="38"/>
        <v>0.26646074604606873</v>
      </c>
      <c r="X25" s="15">
        <f t="shared" si="39"/>
        <v>0.54393583942374102</v>
      </c>
      <c r="Y25" s="15">
        <f t="shared" si="40"/>
        <v>1.0044976060227624E-2</v>
      </c>
      <c r="Z25" s="14" t="str">
        <f t="shared" si="41"/>
        <v>หนองหิน,รพช.</v>
      </c>
      <c r="AA25" s="17" t="str">
        <f>+IF(AND(C25&gt;C28),"OK","Not OK")</f>
        <v>OK</v>
      </c>
      <c r="AB25" s="17" t="str">
        <f t="shared" ref="AB25:AG25" si="58">+IF(AND(D25&gt;D28),"OK","Not OK")</f>
        <v>OK</v>
      </c>
      <c r="AC25" s="17" t="str">
        <f t="shared" si="58"/>
        <v>OK</v>
      </c>
      <c r="AD25" s="17" t="str">
        <f t="shared" si="58"/>
        <v>OK</v>
      </c>
      <c r="AE25" s="17" t="str">
        <f t="shared" si="58"/>
        <v>OK</v>
      </c>
      <c r="AF25" s="17" t="str">
        <f t="shared" si="58"/>
        <v>OK</v>
      </c>
      <c r="AG25" s="17" t="str">
        <f t="shared" si="58"/>
        <v>OK</v>
      </c>
    </row>
    <row r="26" spans="1:33" ht="13.5" customHeight="1">
      <c r="B26" s="18" t="s">
        <v>144</v>
      </c>
      <c r="C26" s="19">
        <f>AVERAGE(C16:C25)</f>
        <v>1312.1135614200714</v>
      </c>
      <c r="D26" s="19">
        <f t="shared" ref="D26:I26" si="59">AVERAGE(D16:D25)</f>
        <v>266.71946897637201</v>
      </c>
      <c r="E26" s="19">
        <f t="shared" si="59"/>
        <v>775.97668479103265</v>
      </c>
      <c r="F26" s="19">
        <f t="shared" si="59"/>
        <v>2336.0300596641728</v>
      </c>
      <c r="G26" s="19">
        <f t="shared" si="59"/>
        <v>15.000891310143242</v>
      </c>
      <c r="H26" s="19">
        <f t="shared" si="59"/>
        <v>46.556934663054946</v>
      </c>
      <c r="I26" s="19">
        <f t="shared" si="59"/>
        <v>951.6166444546127</v>
      </c>
    </row>
    <row r="27" spans="1:33" ht="13.2" customHeight="1">
      <c r="B27" s="20" t="s">
        <v>268</v>
      </c>
      <c r="C27" s="21">
        <f>STDEV(C16:C25)</f>
        <v>196.58088604088408</v>
      </c>
      <c r="D27" s="21">
        <f t="shared" ref="D27:I27" si="60">STDEV(D16:D25)</f>
        <v>115.35810617273771</v>
      </c>
      <c r="E27" s="21">
        <f t="shared" si="60"/>
        <v>339.27084572962281</v>
      </c>
      <c r="F27" s="21">
        <f t="shared" si="60"/>
        <v>480.74785598135651</v>
      </c>
      <c r="G27" s="21">
        <f t="shared" si="60"/>
        <v>4.1606676243055274</v>
      </c>
      <c r="H27" s="21">
        <f t="shared" si="60"/>
        <v>15.966816791247913</v>
      </c>
      <c r="I27" s="21">
        <f t="shared" si="60"/>
        <v>323.09519623782381</v>
      </c>
    </row>
    <row r="28" spans="1:33" ht="13.2" customHeight="1">
      <c r="B28" s="20" t="s">
        <v>145</v>
      </c>
      <c r="C28" s="21">
        <f>+C26-C27</f>
        <v>1115.5326753791874</v>
      </c>
      <c r="D28" s="21">
        <f t="shared" ref="D28:I28" si="61">+D26-D27</f>
        <v>151.36136280363431</v>
      </c>
      <c r="E28" s="21">
        <f t="shared" si="61"/>
        <v>436.70583906140985</v>
      </c>
      <c r="F28" s="21">
        <f t="shared" si="61"/>
        <v>1855.2822036828163</v>
      </c>
      <c r="G28" s="21">
        <f t="shared" si="61"/>
        <v>10.840223685837714</v>
      </c>
      <c r="H28" s="21">
        <f t="shared" si="61"/>
        <v>30.590117871807031</v>
      </c>
      <c r="I28" s="21">
        <f t="shared" si="61"/>
        <v>628.52144821678894</v>
      </c>
    </row>
    <row r="29" spans="1:33" ht="13.5" customHeight="1">
      <c r="B29" s="423" t="s">
        <v>147</v>
      </c>
      <c r="C29" s="432" t="s">
        <v>135</v>
      </c>
      <c r="D29" s="433"/>
      <c r="E29" s="433"/>
      <c r="F29" s="433"/>
      <c r="G29" s="433"/>
      <c r="H29" s="433"/>
      <c r="I29" s="434"/>
      <c r="J29" s="423" t="s">
        <v>147</v>
      </c>
      <c r="K29" s="429" t="s">
        <v>4</v>
      </c>
      <c r="L29" s="430"/>
      <c r="M29" s="430"/>
      <c r="N29" s="430"/>
      <c r="O29" s="430"/>
      <c r="P29" s="430"/>
      <c r="Q29" s="431"/>
      <c r="R29" s="423" t="s">
        <v>147</v>
      </c>
      <c r="S29" s="424" t="s">
        <v>4</v>
      </c>
      <c r="T29" s="425"/>
      <c r="U29" s="425"/>
      <c r="V29" s="425"/>
      <c r="W29" s="425"/>
      <c r="X29" s="425"/>
      <c r="Y29" s="426"/>
      <c r="Z29" s="423" t="s">
        <v>147</v>
      </c>
      <c r="AA29" s="432" t="s">
        <v>136</v>
      </c>
      <c r="AB29" s="433"/>
      <c r="AC29" s="433"/>
      <c r="AD29" s="433"/>
      <c r="AE29" s="433"/>
      <c r="AF29" s="433"/>
      <c r="AG29" s="434"/>
    </row>
    <row r="30" spans="1:33" ht="13.5" customHeight="1">
      <c r="B30" s="423"/>
      <c r="C30" s="12" t="s">
        <v>137</v>
      </c>
      <c r="D30" s="13" t="s">
        <v>253</v>
      </c>
      <c r="E30" s="12" t="s">
        <v>139</v>
      </c>
      <c r="F30" s="12" t="s">
        <v>140</v>
      </c>
      <c r="G30" s="12" t="s">
        <v>141</v>
      </c>
      <c r="H30" s="12" t="s">
        <v>142</v>
      </c>
      <c r="I30" s="12" t="s">
        <v>143</v>
      </c>
      <c r="J30" s="423"/>
      <c r="K30" s="45" t="s">
        <v>137</v>
      </c>
      <c r="L30" s="46" t="s">
        <v>253</v>
      </c>
      <c r="M30" s="45" t="s">
        <v>139</v>
      </c>
      <c r="N30" s="45" t="s">
        <v>140</v>
      </c>
      <c r="O30" s="45" t="s">
        <v>141</v>
      </c>
      <c r="P30" s="45" t="s">
        <v>142</v>
      </c>
      <c r="Q30" s="45" t="s">
        <v>143</v>
      </c>
      <c r="R30" s="423"/>
      <c r="S30" s="57" t="s">
        <v>137</v>
      </c>
      <c r="T30" s="58" t="s">
        <v>253</v>
      </c>
      <c r="U30" s="57" t="s">
        <v>139</v>
      </c>
      <c r="V30" s="57" t="s">
        <v>140</v>
      </c>
      <c r="W30" s="57" t="s">
        <v>141</v>
      </c>
      <c r="X30" s="57" t="s">
        <v>142</v>
      </c>
      <c r="Y30" s="57" t="s">
        <v>143</v>
      </c>
      <c r="Z30" s="423"/>
      <c r="AA30" s="12" t="s">
        <v>137</v>
      </c>
      <c r="AB30" s="13" t="s">
        <v>253</v>
      </c>
      <c r="AC30" s="12" t="s">
        <v>139</v>
      </c>
      <c r="AD30" s="12" t="s">
        <v>140</v>
      </c>
      <c r="AE30" s="12" t="s">
        <v>141</v>
      </c>
      <c r="AF30" s="12" t="s">
        <v>142</v>
      </c>
      <c r="AG30" s="12" t="s">
        <v>143</v>
      </c>
    </row>
    <row r="31" spans="1:33" ht="13.5" customHeight="1">
      <c r="A31" s="253" t="s">
        <v>45</v>
      </c>
      <c r="B31" s="14" t="str">
        <f>+'8.คำนวณ'!G20</f>
        <v>ทุ่งฝน,รพช.</v>
      </c>
      <c r="C31" s="264">
        <f>+'8.คำนวณ'!M20</f>
        <v>1185.499722966935</v>
      </c>
      <c r="D31" s="264">
        <f>+'8.คำนวณ'!N20</f>
        <v>186.88590056056543</v>
      </c>
      <c r="E31" s="264">
        <f>+'8.คำนวณ'!O20</f>
        <v>1089.8093525179854</v>
      </c>
      <c r="F31" s="264">
        <f>+'8.คำนวณ'!P20</f>
        <v>2177.9783389830509</v>
      </c>
      <c r="G31" s="264">
        <f>+'8.คำนวณ'!Q20</f>
        <v>7.2289879398234493</v>
      </c>
      <c r="H31" s="264">
        <f>+'8.คำนวณ'!R20</f>
        <v>28.120259853288573</v>
      </c>
      <c r="I31" s="264">
        <f>+'8.คำนวณ'!S20</f>
        <v>930.17010561377856</v>
      </c>
      <c r="J31" s="14" t="str">
        <f>+B31</f>
        <v>ทุ่งฝน,รพช.</v>
      </c>
      <c r="K31" s="50">
        <f>+(C31-C44)*100/C44</f>
        <v>-1.317199054028994</v>
      </c>
      <c r="L31" s="50">
        <f t="shared" ref="L31:Q31" si="62">+(D31-D4)*100/D44</f>
        <v>-74.359838620412148</v>
      </c>
      <c r="M31" s="50">
        <f t="shared" si="62"/>
        <v>-28.505844346101714</v>
      </c>
      <c r="N31" s="50">
        <f t="shared" si="62"/>
        <v>-812.535748728258</v>
      </c>
      <c r="O31" s="50">
        <f t="shared" si="62"/>
        <v>-103.45224032400624</v>
      </c>
      <c r="P31" s="50">
        <f t="shared" si="62"/>
        <v>-179.71961473980798</v>
      </c>
      <c r="Q31" s="50">
        <f t="shared" si="62"/>
        <v>-169.87304275984712</v>
      </c>
      <c r="R31" s="14" t="str">
        <f>+J31</f>
        <v>ทุ่งฝน,รพช.</v>
      </c>
      <c r="S31" s="15">
        <f>+K31/100</f>
        <v>-1.3171990540289939E-2</v>
      </c>
      <c r="T31" s="15">
        <f t="shared" ref="T31:Y31" si="63">+L31/100</f>
        <v>-0.74359838620412144</v>
      </c>
      <c r="U31" s="15">
        <f t="shared" si="63"/>
        <v>-0.28505844346101716</v>
      </c>
      <c r="V31" s="15">
        <f t="shared" si="63"/>
        <v>-8.1253574872825798</v>
      </c>
      <c r="W31" s="15">
        <f t="shared" si="63"/>
        <v>-1.0345224032400624</v>
      </c>
      <c r="X31" s="15">
        <f t="shared" si="63"/>
        <v>-1.7971961473980798</v>
      </c>
      <c r="Y31" s="15">
        <f t="shared" si="63"/>
        <v>-1.6987304275984711</v>
      </c>
      <c r="Z31" s="14" t="str">
        <f>+R31</f>
        <v>ทุ่งฝน,รพช.</v>
      </c>
      <c r="AA31" s="17" t="str">
        <f>+IF(AND(C31&gt;C46),"OK","Not OK")</f>
        <v>OK</v>
      </c>
      <c r="AB31" s="17" t="str">
        <f t="shared" ref="AB31:AG31" si="64">+IF(AND(D31&gt;D46),"OK","Not OK")</f>
        <v>OK</v>
      </c>
      <c r="AC31" s="17" t="str">
        <f t="shared" si="64"/>
        <v>OK</v>
      </c>
      <c r="AD31" s="17" t="str">
        <f t="shared" si="64"/>
        <v>OK</v>
      </c>
      <c r="AE31" s="17" t="str">
        <f t="shared" si="64"/>
        <v>OK</v>
      </c>
      <c r="AF31" s="17" t="str">
        <f t="shared" si="64"/>
        <v>OK</v>
      </c>
      <c r="AG31" s="17" t="str">
        <f t="shared" si="64"/>
        <v>OK</v>
      </c>
    </row>
    <row r="32" spans="1:33" ht="13.5" customHeight="1">
      <c r="A32" s="253" t="s">
        <v>45</v>
      </c>
      <c r="B32" s="14" t="str">
        <f>+'8.คำนวณ'!G21</f>
        <v>ไชยวาน,รพช.</v>
      </c>
      <c r="C32" s="264">
        <f>+'8.คำนวณ'!M21</f>
        <v>1292.6578154233425</v>
      </c>
      <c r="D32" s="264">
        <f>+'8.คำนวณ'!N21</f>
        <v>227.43353675545123</v>
      </c>
      <c r="E32" s="264">
        <f>+'8.คำนวณ'!O21</f>
        <v>759.48846153846159</v>
      </c>
      <c r="F32" s="264">
        <f>+'8.คำนวณ'!P21</f>
        <v>1317.3736238749411</v>
      </c>
      <c r="G32" s="264">
        <f>+'8.คำนวณ'!Q21</f>
        <v>4.6528846153846155</v>
      </c>
      <c r="H32" s="264">
        <f>+'8.คำนวณ'!R21</f>
        <v>40.549049089068824</v>
      </c>
      <c r="I32" s="264">
        <f>+'8.คำนวณ'!S21</f>
        <v>810.16626152328467</v>
      </c>
      <c r="J32" s="14" t="str">
        <f t="shared" ref="J32:J43" si="65">+B32</f>
        <v>ไชยวาน,รพช.</v>
      </c>
      <c r="K32" s="50">
        <f>+(C32-C44)*100/C44</f>
        <v>7.6028036273386181</v>
      </c>
      <c r="L32" s="50">
        <f t="shared" ref="L32:Q32" si="66">+(D32-D44)*100/D44</f>
        <v>-2.5965954514991711</v>
      </c>
      <c r="M32" s="50">
        <f t="shared" si="66"/>
        <v>-10.949005539137467</v>
      </c>
      <c r="N32" s="50">
        <f t="shared" si="66"/>
        <v>-49.667692437306101</v>
      </c>
      <c r="O32" s="50">
        <f t="shared" si="66"/>
        <v>-40.447991000858714</v>
      </c>
      <c r="P32" s="50">
        <f t="shared" si="66"/>
        <v>-1.4580114500254977</v>
      </c>
      <c r="Q32" s="50">
        <f t="shared" si="66"/>
        <v>-13.102182791847813</v>
      </c>
      <c r="R32" s="14" t="str">
        <f t="shared" ref="R32:R43" si="67">+J32</f>
        <v>ไชยวาน,รพช.</v>
      </c>
      <c r="S32" s="15">
        <f t="shared" ref="S32:S43" si="68">+K32/100</f>
        <v>7.6028036273386182E-2</v>
      </c>
      <c r="T32" s="15">
        <f t="shared" ref="T32:T43" si="69">+L32/100</f>
        <v>-2.5965954514991712E-2</v>
      </c>
      <c r="U32" s="15">
        <f t="shared" ref="U32:U43" si="70">+M32/100</f>
        <v>-0.10949005539137467</v>
      </c>
      <c r="V32" s="15">
        <f t="shared" ref="V32:V43" si="71">+N32/100</f>
        <v>-0.49667692437306099</v>
      </c>
      <c r="W32" s="15">
        <f t="shared" ref="W32:W43" si="72">+O32/100</f>
        <v>-0.40447991000858713</v>
      </c>
      <c r="X32" s="15">
        <f t="shared" ref="X32:X43" si="73">+P32/100</f>
        <v>-1.4580114500254976E-2</v>
      </c>
      <c r="Y32" s="15">
        <f t="shared" ref="Y32:Y43" si="74">+Q32/100</f>
        <v>-0.13102182791847813</v>
      </c>
      <c r="Z32" s="14" t="str">
        <f t="shared" ref="Z32:Z43" si="75">+R32</f>
        <v>ไชยวาน,รพช.</v>
      </c>
      <c r="AA32" s="17" t="str">
        <f>+IF(AND(C32&gt;C46),"OK","Not OK")</f>
        <v>OK</v>
      </c>
      <c r="AB32" s="17" t="str">
        <f t="shared" ref="AB32:AG32" si="76">+IF(AND(D32&gt;D46),"OK","Not OK")</f>
        <v>OK</v>
      </c>
      <c r="AC32" s="17" t="str">
        <f t="shared" si="76"/>
        <v>OK</v>
      </c>
      <c r="AD32" s="17" t="str">
        <f t="shared" si="76"/>
        <v>Not OK</v>
      </c>
      <c r="AE32" s="17" t="str">
        <f t="shared" si="76"/>
        <v>OK</v>
      </c>
      <c r="AF32" s="17" t="str">
        <f t="shared" si="76"/>
        <v>OK</v>
      </c>
      <c r="AG32" s="17" t="str">
        <f t="shared" si="76"/>
        <v>OK</v>
      </c>
    </row>
    <row r="33" spans="1:33" ht="13.5" customHeight="1">
      <c r="A33" s="253" t="s">
        <v>45</v>
      </c>
      <c r="B33" s="14" t="str">
        <f>+'8.คำนวณ'!G22</f>
        <v>สร้างคอม,รพช.</v>
      </c>
      <c r="C33" s="264">
        <f>+'8.คำนวณ'!M22</f>
        <v>1326.0188977369864</v>
      </c>
      <c r="D33" s="264">
        <f>+'8.คำนวณ'!N22</f>
        <v>230.46098753767944</v>
      </c>
      <c r="E33" s="264">
        <f>+'8.คำนวณ'!O22</f>
        <v>837.46318772136965</v>
      </c>
      <c r="F33" s="264">
        <f>+'8.คำนวณ'!P22</f>
        <v>4089.2681908302361</v>
      </c>
      <c r="G33" s="264">
        <f>+'8.คำนวณ'!Q22</f>
        <v>4.6509136951611803</v>
      </c>
      <c r="H33" s="264">
        <f>+'8.คำนวณ'!R22</f>
        <v>36.85026007802341</v>
      </c>
      <c r="I33" s="264">
        <f>+'8.คำนวณ'!S22</f>
        <v>852.73973635668335</v>
      </c>
      <c r="J33" s="14" t="str">
        <f t="shared" si="65"/>
        <v>สร้างคอม,รพช.</v>
      </c>
      <c r="K33" s="50">
        <f>+(C33-C44)*100/C44</f>
        <v>10.379830885565399</v>
      </c>
      <c r="L33" s="50">
        <f t="shared" ref="L33:Q33" si="77">+(D33-D44)*100/D44</f>
        <v>-1.3000231979131696</v>
      </c>
      <c r="M33" s="50">
        <f t="shared" si="77"/>
        <v>-1.8063690659831251</v>
      </c>
      <c r="N33" s="50">
        <f t="shared" si="77"/>
        <v>56.236849256021756</v>
      </c>
      <c r="O33" s="50">
        <f t="shared" si="77"/>
        <v>-40.473216698159376</v>
      </c>
      <c r="P33" s="50">
        <f t="shared" si="77"/>
        <v>-10.446780177365801</v>
      </c>
      <c r="Q33" s="50">
        <f t="shared" si="77"/>
        <v>-8.5357842515869287</v>
      </c>
      <c r="R33" s="14" t="str">
        <f t="shared" si="67"/>
        <v>สร้างคอม,รพช.</v>
      </c>
      <c r="S33" s="15">
        <f t="shared" si="68"/>
        <v>0.10379830885565398</v>
      </c>
      <c r="T33" s="15">
        <f t="shared" si="69"/>
        <v>-1.3000231979131695E-2</v>
      </c>
      <c r="U33" s="15">
        <f t="shared" si="70"/>
        <v>-1.8063690659831252E-2</v>
      </c>
      <c r="V33" s="15">
        <f t="shared" si="71"/>
        <v>0.56236849256021759</v>
      </c>
      <c r="W33" s="15">
        <f t="shared" si="72"/>
        <v>-0.40473216698159376</v>
      </c>
      <c r="X33" s="15">
        <f t="shared" si="73"/>
        <v>-0.10446780177365801</v>
      </c>
      <c r="Y33" s="15">
        <f t="shared" si="74"/>
        <v>-8.5357842515869281E-2</v>
      </c>
      <c r="Z33" s="14" t="str">
        <f t="shared" si="75"/>
        <v>สร้างคอม,รพช.</v>
      </c>
      <c r="AA33" s="17" t="str">
        <f>+IF(AND(C33&gt;C46),"OK","Not OK")</f>
        <v>OK</v>
      </c>
      <c r="AB33" s="17" t="str">
        <f t="shared" ref="AB33:AG33" si="78">+IF(AND(D33&gt;D46),"OK","Not OK")</f>
        <v>OK</v>
      </c>
      <c r="AC33" s="17" t="str">
        <f t="shared" si="78"/>
        <v>OK</v>
      </c>
      <c r="AD33" s="17" t="str">
        <f t="shared" si="78"/>
        <v>OK</v>
      </c>
      <c r="AE33" s="17" t="str">
        <f t="shared" si="78"/>
        <v>OK</v>
      </c>
      <c r="AF33" s="17" t="str">
        <f t="shared" si="78"/>
        <v>OK</v>
      </c>
      <c r="AG33" s="17" t="str">
        <f t="shared" si="78"/>
        <v>OK</v>
      </c>
    </row>
    <row r="34" spans="1:33" ht="13.5" customHeight="1">
      <c r="A34" s="253" t="s">
        <v>45</v>
      </c>
      <c r="B34" s="14" t="str">
        <f>+'8.คำนวณ'!G23</f>
        <v>พิบูลย์รักษ์,รพช.</v>
      </c>
      <c r="C34" s="264">
        <f>+'8.คำนวณ'!M23</f>
        <v>1276.4430092927205</v>
      </c>
      <c r="D34" s="264">
        <f>+'8.คำนวณ'!N23</f>
        <v>364.74572225090344</v>
      </c>
      <c r="E34" s="264">
        <f>+'8.คำนวณ'!O23</f>
        <v>1369.4677336747759</v>
      </c>
      <c r="F34" s="264">
        <f>+'8.คำนวณ'!P23</f>
        <v>3852.1866036249012</v>
      </c>
      <c r="G34" s="264">
        <f>+'8.คำนวณ'!Q23</f>
        <v>10.404715605250365</v>
      </c>
      <c r="H34" s="264">
        <f>+'8.คำนวณ'!R23</f>
        <v>40.322152001296388</v>
      </c>
      <c r="I34" s="264">
        <f>+'8.คำนวณ'!S23</f>
        <v>1178.2092359318533</v>
      </c>
      <c r="J34" s="14" t="str">
        <f t="shared" si="65"/>
        <v>พิบูลย์รักษ์,รพช.</v>
      </c>
      <c r="K34" s="50">
        <f>+(C34-C44)*100/C44</f>
        <v>6.2530584905273852</v>
      </c>
      <c r="L34" s="50">
        <f t="shared" ref="L34:Q34" si="79">+(D34-D44)*100/D44</f>
        <v>56.210362150507827</v>
      </c>
      <c r="M34" s="50">
        <f t="shared" si="79"/>
        <v>60.571845053141182</v>
      </c>
      <c r="N34" s="50">
        <f t="shared" si="79"/>
        <v>47.178778600583051</v>
      </c>
      <c r="O34" s="50">
        <f t="shared" si="79"/>
        <v>33.169370955087942</v>
      </c>
      <c r="P34" s="50">
        <f t="shared" si="79"/>
        <v>-2.0094150150309567</v>
      </c>
      <c r="Q34" s="50">
        <f t="shared" si="79"/>
        <v>26.373826804956707</v>
      </c>
      <c r="R34" s="14" t="str">
        <f t="shared" si="67"/>
        <v>พิบูลย์รักษ์,รพช.</v>
      </c>
      <c r="S34" s="15">
        <f t="shared" si="68"/>
        <v>6.2530584905273856E-2</v>
      </c>
      <c r="T34" s="15">
        <f t="shared" si="69"/>
        <v>0.56210362150507831</v>
      </c>
      <c r="U34" s="15">
        <f t="shared" si="70"/>
        <v>0.60571845053141182</v>
      </c>
      <c r="V34" s="15">
        <f t="shared" si="71"/>
        <v>0.47178778600583049</v>
      </c>
      <c r="W34" s="15">
        <f t="shared" si="72"/>
        <v>0.3316937095508794</v>
      </c>
      <c r="X34" s="15">
        <f t="shared" si="73"/>
        <v>-2.0094150150309565E-2</v>
      </c>
      <c r="Y34" s="15">
        <f t="shared" si="74"/>
        <v>0.26373826804956707</v>
      </c>
      <c r="Z34" s="14" t="str">
        <f t="shared" si="75"/>
        <v>พิบูลย์รักษ์,รพช.</v>
      </c>
      <c r="AA34" s="17" t="str">
        <f>+IF(AND(C34&gt;C46),"OK","Not OK")</f>
        <v>OK</v>
      </c>
      <c r="AB34" s="17" t="str">
        <f t="shared" ref="AB34:AG34" si="80">+IF(AND(D34&gt;D46),"OK","Not OK")</f>
        <v>OK</v>
      </c>
      <c r="AC34" s="17" t="str">
        <f t="shared" si="80"/>
        <v>OK</v>
      </c>
      <c r="AD34" s="17" t="str">
        <f t="shared" si="80"/>
        <v>OK</v>
      </c>
      <c r="AE34" s="17" t="str">
        <f t="shared" si="80"/>
        <v>OK</v>
      </c>
      <c r="AF34" s="17" t="str">
        <f t="shared" si="80"/>
        <v>OK</v>
      </c>
      <c r="AG34" s="17" t="str">
        <f t="shared" si="80"/>
        <v>OK</v>
      </c>
    </row>
    <row r="35" spans="1:33" ht="13.5" customHeight="1">
      <c r="A35" s="253" t="s">
        <v>53</v>
      </c>
      <c r="B35" s="14" t="str">
        <f>+'8.คำนวณ'!G24</f>
        <v>นาด้วง,รพช.</v>
      </c>
      <c r="C35" s="264">
        <f>+'8.คำนวณ'!M24</f>
        <v>1804.5256934844715</v>
      </c>
      <c r="D35" s="264">
        <f>+'8.คำนวณ'!N24</f>
        <v>187.33128974288087</v>
      </c>
      <c r="E35" s="264">
        <f>+'8.คำนวณ'!O24</f>
        <v>1240.6172344689378</v>
      </c>
      <c r="F35" s="264">
        <f>+'8.คำนวณ'!P24</f>
        <v>2775.6238198064034</v>
      </c>
      <c r="G35" s="264">
        <f>+'8.คำนวณ'!Q24</f>
        <v>10.995963596207304</v>
      </c>
      <c r="H35" s="264">
        <f>+'8.คำนวณ'!R24</f>
        <v>66.681294314763335</v>
      </c>
      <c r="I35" s="264">
        <f>+'8.คำนวณ'!S24</f>
        <v>983.83235231775882</v>
      </c>
      <c r="J35" s="14" t="str">
        <f t="shared" si="65"/>
        <v>นาด้วง,รพช.</v>
      </c>
      <c r="K35" s="50">
        <f>+(C35-C44)*100/C44</f>
        <v>50.211464720000727</v>
      </c>
      <c r="L35" s="50">
        <f t="shared" ref="L35:Q35" si="81">+(D35-D44)*100/D44</f>
        <v>-19.771263026006192</v>
      </c>
      <c r="M35" s="50">
        <f t="shared" si="81"/>
        <v>45.463959058644896</v>
      </c>
      <c r="N35" s="50">
        <f t="shared" si="81"/>
        <v>6.0470235967752144</v>
      </c>
      <c r="O35" s="50">
        <f t="shared" si="81"/>
        <v>40.736720801196533</v>
      </c>
      <c r="P35" s="50">
        <f t="shared" si="81"/>
        <v>62.048370762762673</v>
      </c>
      <c r="Q35" s="50">
        <f t="shared" si="81"/>
        <v>5.5251100612733541</v>
      </c>
      <c r="R35" s="14" t="str">
        <f t="shared" si="67"/>
        <v>นาด้วง,รพช.</v>
      </c>
      <c r="S35" s="15">
        <f t="shared" si="68"/>
        <v>0.50211464720000731</v>
      </c>
      <c r="T35" s="15">
        <f t="shared" si="69"/>
        <v>-0.19771263026006192</v>
      </c>
      <c r="U35" s="15">
        <f t="shared" si="70"/>
        <v>0.45463959058644898</v>
      </c>
      <c r="V35" s="15">
        <f t="shared" si="71"/>
        <v>6.0470235967752146E-2</v>
      </c>
      <c r="W35" s="15">
        <f t="shared" si="72"/>
        <v>0.40736720801196535</v>
      </c>
      <c r="X35" s="15">
        <f t="shared" si="73"/>
        <v>0.62048370762762672</v>
      </c>
      <c r="Y35" s="15">
        <f t="shared" si="74"/>
        <v>5.5251100612733542E-2</v>
      </c>
      <c r="Z35" s="14" t="str">
        <f t="shared" si="75"/>
        <v>นาด้วง,รพช.</v>
      </c>
      <c r="AA35" s="17" t="str">
        <f>+IF(AND(C35&gt;C46),"OK","Not OK")</f>
        <v>OK</v>
      </c>
      <c r="AB35" s="17" t="str">
        <f t="shared" ref="AB35:AG35" si="82">+IF(AND(D35&gt;D46),"OK","Not OK")</f>
        <v>OK</v>
      </c>
      <c r="AC35" s="17" t="str">
        <f t="shared" si="82"/>
        <v>OK</v>
      </c>
      <c r="AD35" s="17" t="str">
        <f t="shared" si="82"/>
        <v>OK</v>
      </c>
      <c r="AE35" s="17" t="str">
        <f t="shared" si="82"/>
        <v>OK</v>
      </c>
      <c r="AF35" s="17" t="str">
        <f t="shared" si="82"/>
        <v>OK</v>
      </c>
      <c r="AG35" s="17" t="str">
        <f t="shared" si="82"/>
        <v>OK</v>
      </c>
    </row>
    <row r="36" spans="1:33" ht="13.5" customHeight="1">
      <c r="A36" s="253" t="s">
        <v>53</v>
      </c>
      <c r="B36" s="14" t="str">
        <f>+'8.คำนวณ'!G25</f>
        <v>ภูเรือ,รพช.</v>
      </c>
      <c r="C36" s="264">
        <f>+'8.คำนวณ'!M25</f>
        <v>1356.6367048310528</v>
      </c>
      <c r="D36" s="264">
        <f>+'8.คำนวณ'!N25</f>
        <v>290.44729014241835</v>
      </c>
      <c r="E36" s="264">
        <f>+'8.คำนวณ'!O25</f>
        <v>1266.7571871768355</v>
      </c>
      <c r="F36" s="264">
        <f>+'8.คำนวณ'!P25</f>
        <v>2226.9510119695319</v>
      </c>
      <c r="G36" s="264">
        <f>+'8.คำนวณ'!Q25</f>
        <v>12.324036713519266</v>
      </c>
      <c r="H36" s="264">
        <f>+'8.คำนวณ'!R25</f>
        <v>74.713231055735378</v>
      </c>
      <c r="I36" s="264">
        <f>+'8.คำนวณ'!S25</f>
        <v>1277.2504322814855</v>
      </c>
      <c r="J36" s="14" t="str">
        <f t="shared" si="65"/>
        <v>ภูเรือ,รพช.</v>
      </c>
      <c r="K36" s="50">
        <f>+(C36-C44)*100/C44</f>
        <v>12.928503740000277</v>
      </c>
      <c r="L36" s="50">
        <f t="shared" ref="L36:Q36" si="83">+(D36-D44)*100/D44</f>
        <v>24.390427662290183</v>
      </c>
      <c r="M36" s="50">
        <f t="shared" si="83"/>
        <v>48.528901979677443</v>
      </c>
      <c r="N36" s="50">
        <f t="shared" si="83"/>
        <v>-14.915874107296213</v>
      </c>
      <c r="O36" s="50">
        <f t="shared" si="83"/>
        <v>57.73465407729217</v>
      </c>
      <c r="P36" s="50">
        <f t="shared" si="83"/>
        <v>81.567521917810438</v>
      </c>
      <c r="Q36" s="50">
        <f t="shared" si="83"/>
        <v>36.996910220310326</v>
      </c>
      <c r="R36" s="14" t="str">
        <f t="shared" si="67"/>
        <v>ภูเรือ,รพช.</v>
      </c>
      <c r="S36" s="15">
        <f t="shared" si="68"/>
        <v>0.12928503740000277</v>
      </c>
      <c r="T36" s="15">
        <f t="shared" si="69"/>
        <v>0.24390427662290182</v>
      </c>
      <c r="U36" s="15">
        <f t="shared" si="70"/>
        <v>0.48528901979677441</v>
      </c>
      <c r="V36" s="15">
        <f t="shared" si="71"/>
        <v>-0.14915874107296212</v>
      </c>
      <c r="W36" s="15">
        <f t="shared" si="72"/>
        <v>0.57734654077292169</v>
      </c>
      <c r="X36" s="15">
        <f t="shared" si="73"/>
        <v>0.81567521917810437</v>
      </c>
      <c r="Y36" s="15">
        <f t="shared" si="74"/>
        <v>0.36996910220310325</v>
      </c>
      <c r="Z36" s="14" t="str">
        <f t="shared" si="75"/>
        <v>ภูเรือ,รพช.</v>
      </c>
      <c r="AA36" s="17" t="str">
        <f>+IF(AND(C36&gt;C46),"OK","Not OK")</f>
        <v>OK</v>
      </c>
      <c r="AB36" s="17" t="str">
        <f t="shared" ref="AB36:AG36" si="84">+IF(AND(D36&gt;D46),"OK","Not OK")</f>
        <v>OK</v>
      </c>
      <c r="AC36" s="17" t="str">
        <f t="shared" si="84"/>
        <v>OK</v>
      </c>
      <c r="AD36" s="17" t="str">
        <f t="shared" si="84"/>
        <v>OK</v>
      </c>
      <c r="AE36" s="17" t="str">
        <f t="shared" si="84"/>
        <v>OK</v>
      </c>
      <c r="AF36" s="17" t="str">
        <f t="shared" si="84"/>
        <v>OK</v>
      </c>
      <c r="AG36" s="17" t="str">
        <f t="shared" si="84"/>
        <v>OK</v>
      </c>
    </row>
    <row r="37" spans="1:33" ht="13.2" customHeight="1">
      <c r="A37" s="253" t="s">
        <v>49</v>
      </c>
      <c r="B37" s="14" t="str">
        <f>+'8.คำนวณ'!G26</f>
        <v>กุดบาก,รพช.</v>
      </c>
      <c r="C37" s="264">
        <f>+'8.คำนวณ'!M26</f>
        <v>965.41813741232113</v>
      </c>
      <c r="D37" s="264">
        <f>+'8.คำนวณ'!N26</f>
        <v>243.07367066677935</v>
      </c>
      <c r="E37" s="264">
        <f>+'8.คำนวณ'!O26</f>
        <v>552.95432481751823</v>
      </c>
      <c r="F37" s="264">
        <f>+'8.คำนวณ'!P26</f>
        <v>2988.0440104375753</v>
      </c>
      <c r="G37" s="264">
        <f>+'8.คำนวณ'!Q26</f>
        <v>9.9583180708180716</v>
      </c>
      <c r="H37" s="264">
        <f>+'8.คำนวณ'!R26</f>
        <v>30.864697802197803</v>
      </c>
      <c r="I37" s="264">
        <f>+'8.คำนวณ'!S26</f>
        <v>1053.6581230457195</v>
      </c>
      <c r="J37" s="14" t="str">
        <f t="shared" si="65"/>
        <v>กุดบาก,รพช.</v>
      </c>
      <c r="K37" s="50">
        <f>+(C37-C44)*100/C44</f>
        <v>-19.637125139549806</v>
      </c>
      <c r="L37" s="50">
        <f t="shared" ref="L37:Q37" si="85">+(D37-D44)*100/D44</f>
        <v>4.1016352153169704</v>
      </c>
      <c r="M37" s="50">
        <f t="shared" si="85"/>
        <v>-35.165397487817984</v>
      </c>
      <c r="N37" s="50">
        <f t="shared" si="85"/>
        <v>14.162867252370649</v>
      </c>
      <c r="O37" s="50">
        <f t="shared" si="85"/>
        <v>27.455953970749299</v>
      </c>
      <c r="P37" s="50">
        <f t="shared" si="85"/>
        <v>-24.992847779443601</v>
      </c>
      <c r="Q37" s="50">
        <f t="shared" si="85"/>
        <v>13.014569138139992</v>
      </c>
      <c r="R37" s="14" t="str">
        <f t="shared" si="67"/>
        <v>กุดบาก,รพช.</v>
      </c>
      <c r="S37" s="15">
        <f t="shared" si="68"/>
        <v>-0.19637125139549805</v>
      </c>
      <c r="T37" s="15">
        <f t="shared" si="69"/>
        <v>4.1016352153169705E-2</v>
      </c>
      <c r="U37" s="15">
        <f t="shared" si="70"/>
        <v>-0.35165397487817984</v>
      </c>
      <c r="V37" s="15">
        <f t="shared" si="71"/>
        <v>0.14162867252370648</v>
      </c>
      <c r="W37" s="15">
        <f t="shared" si="72"/>
        <v>0.27455953970749297</v>
      </c>
      <c r="X37" s="15">
        <f t="shared" si="73"/>
        <v>-0.249928477794436</v>
      </c>
      <c r="Y37" s="15">
        <f t="shared" si="74"/>
        <v>0.13014569138139992</v>
      </c>
      <c r="Z37" s="14" t="str">
        <f t="shared" si="75"/>
        <v>กุดบาก,รพช.</v>
      </c>
      <c r="AA37" s="17" t="str">
        <f>+IF(AND(C37&gt;C46),"OK","Not OK")</f>
        <v>OK</v>
      </c>
      <c r="AB37" s="17" t="str">
        <f t="shared" ref="AB37:AG37" si="86">+IF(AND(D37&gt;D46),"OK","Not OK")</f>
        <v>OK</v>
      </c>
      <c r="AC37" s="17" t="str">
        <f t="shared" si="86"/>
        <v>OK</v>
      </c>
      <c r="AD37" s="17" t="str">
        <f t="shared" si="86"/>
        <v>OK</v>
      </c>
      <c r="AE37" s="17" t="str">
        <f t="shared" si="86"/>
        <v>OK</v>
      </c>
      <c r="AF37" s="17" t="str">
        <f t="shared" si="86"/>
        <v>OK</v>
      </c>
      <c r="AG37" s="17" t="str">
        <f t="shared" si="86"/>
        <v>OK</v>
      </c>
    </row>
    <row r="38" spans="1:33" ht="13.5" customHeight="1">
      <c r="A38" s="253" t="s">
        <v>49</v>
      </c>
      <c r="B38" s="14" t="str">
        <f>+'8.คำนวณ'!G27</f>
        <v>ส่องดาว,รพช.</v>
      </c>
      <c r="C38" s="264">
        <f>+'8.คำนวณ'!M27</f>
        <v>1225.3563493030697</v>
      </c>
      <c r="D38" s="264">
        <f>+'8.คำนวณ'!N27</f>
        <v>325.02194493106862</v>
      </c>
      <c r="E38" s="264">
        <f>+'8.คำนวณ'!O27</f>
        <v>928.02072931276302</v>
      </c>
      <c r="F38" s="264">
        <f>+'8.คำนวณ'!P27</f>
        <v>2554.8456418383512</v>
      </c>
      <c r="G38" s="264">
        <f>+'8.คำนวณ'!Q27</f>
        <v>10.066518141311267</v>
      </c>
      <c r="H38" s="264">
        <f>+'8.คำนวณ'!R27</f>
        <v>66.66670765580696</v>
      </c>
      <c r="I38" s="264">
        <f>+'8.คำนวณ'!S27</f>
        <v>1111.6561478406582</v>
      </c>
      <c r="J38" s="14" t="str">
        <f t="shared" si="65"/>
        <v>ส่องดาว,รพช.</v>
      </c>
      <c r="K38" s="50">
        <f>+(C38-C44)*100/C44</f>
        <v>2.0005271730706191</v>
      </c>
      <c r="L38" s="50">
        <f t="shared" ref="L38:Q38" si="87">+(D38-D44)*100/D44</f>
        <v>39.197782529768602</v>
      </c>
      <c r="M38" s="50">
        <f t="shared" si="87"/>
        <v>8.811618623137436</v>
      </c>
      <c r="N38" s="50">
        <f t="shared" si="87"/>
        <v>-2.3881499600881546</v>
      </c>
      <c r="O38" s="50">
        <f t="shared" si="87"/>
        <v>28.840800599099627</v>
      </c>
      <c r="P38" s="50">
        <f t="shared" si="87"/>
        <v>62.012922375879306</v>
      </c>
      <c r="Q38" s="50">
        <f t="shared" si="87"/>
        <v>19.235393179353913</v>
      </c>
      <c r="R38" s="14" t="str">
        <f t="shared" si="67"/>
        <v>ส่องดาว,รพช.</v>
      </c>
      <c r="S38" s="15">
        <f t="shared" si="68"/>
        <v>2.0005271730706192E-2</v>
      </c>
      <c r="T38" s="15">
        <f t="shared" si="69"/>
        <v>0.39197782529768604</v>
      </c>
      <c r="U38" s="15">
        <f t="shared" si="70"/>
        <v>8.8116186231374363E-2</v>
      </c>
      <c r="V38" s="15">
        <f t="shared" si="71"/>
        <v>-2.3881499600881546E-2</v>
      </c>
      <c r="W38" s="15">
        <f t="shared" si="72"/>
        <v>0.28840800599099625</v>
      </c>
      <c r="X38" s="15">
        <f t="shared" si="73"/>
        <v>0.62012922375879309</v>
      </c>
      <c r="Y38" s="15">
        <f t="shared" si="74"/>
        <v>0.19235393179353913</v>
      </c>
      <c r="Z38" s="14" t="str">
        <f t="shared" si="75"/>
        <v>ส่องดาว,รพช.</v>
      </c>
      <c r="AA38" s="17" t="str">
        <f>+IF(AND(C38&gt;C46),"OK","Not OK")</f>
        <v>OK</v>
      </c>
      <c r="AB38" s="17" t="str">
        <f t="shared" ref="AB38:AG38" si="88">+IF(AND(D38&gt;D46),"OK","Not OK")</f>
        <v>OK</v>
      </c>
      <c r="AC38" s="17" t="str">
        <f t="shared" si="88"/>
        <v>OK</v>
      </c>
      <c r="AD38" s="17" t="str">
        <f t="shared" si="88"/>
        <v>OK</v>
      </c>
      <c r="AE38" s="17" t="str">
        <f t="shared" si="88"/>
        <v>OK</v>
      </c>
      <c r="AF38" s="17" t="str">
        <f t="shared" si="88"/>
        <v>OK</v>
      </c>
      <c r="AG38" s="17" t="str">
        <f t="shared" si="88"/>
        <v>OK</v>
      </c>
    </row>
    <row r="39" spans="1:33" ht="13.5" customHeight="1">
      <c r="A39" s="253" t="s">
        <v>49</v>
      </c>
      <c r="B39" s="14" t="str">
        <f>+'8.คำนวณ'!G28</f>
        <v>เจริญศิลป์,รพช.</v>
      </c>
      <c r="C39" s="264">
        <f>+'8.คำนวณ'!M28</f>
        <v>1210.892277074415</v>
      </c>
      <c r="D39" s="264">
        <f>+'8.คำนวณ'!N28</f>
        <v>201.78568539939883</v>
      </c>
      <c r="E39" s="264">
        <f>+'8.คำนวณ'!O28</f>
        <v>458.00524752475263</v>
      </c>
      <c r="F39" s="264">
        <f>+'8.คำนวณ'!P28</f>
        <v>3983.2456927297676</v>
      </c>
      <c r="G39" s="264">
        <f>+'8.คำนวณ'!Q28</f>
        <v>11.912616739698137</v>
      </c>
      <c r="H39" s="264">
        <f>+'8.คำนวณ'!R28</f>
        <v>26.740868853184612</v>
      </c>
      <c r="I39" s="264">
        <f>+'8.คำนวณ'!S28</f>
        <v>839.88600661869623</v>
      </c>
      <c r="J39" s="14" t="str">
        <f t="shared" si="65"/>
        <v>เจริญศิลป์,รพช.</v>
      </c>
      <c r="K39" s="50">
        <f>+(C39-C44)*100/C44</f>
        <v>0.79651579039711318</v>
      </c>
      <c r="L39" s="50">
        <f t="shared" ref="L39:Q39" si="89">+(D39-D44)*100/D44</f>
        <v>-13.580850795158421</v>
      </c>
      <c r="M39" s="50">
        <f t="shared" si="89"/>
        <v>-46.298298360248012</v>
      </c>
      <c r="N39" s="50">
        <f t="shared" si="89"/>
        <v>52.186094871505176</v>
      </c>
      <c r="O39" s="50">
        <f t="shared" si="89"/>
        <v>52.468912927724233</v>
      </c>
      <c r="P39" s="50">
        <f t="shared" si="89"/>
        <v>-35.01454530885028</v>
      </c>
      <c r="Q39" s="50">
        <f t="shared" si="89"/>
        <v>-9.9144655300623761</v>
      </c>
      <c r="R39" s="14" t="str">
        <f t="shared" si="67"/>
        <v>เจริญศิลป์,รพช.</v>
      </c>
      <c r="S39" s="15">
        <f t="shared" si="68"/>
        <v>7.9651579039711311E-3</v>
      </c>
      <c r="T39" s="15">
        <f t="shared" si="69"/>
        <v>-0.1358085079515842</v>
      </c>
      <c r="U39" s="15">
        <f t="shared" si="70"/>
        <v>-0.46298298360248014</v>
      </c>
      <c r="V39" s="15">
        <f t="shared" si="71"/>
        <v>0.52186094871505173</v>
      </c>
      <c r="W39" s="15">
        <f t="shared" si="72"/>
        <v>0.52468912927724232</v>
      </c>
      <c r="X39" s="15">
        <f t="shared" si="73"/>
        <v>-0.35014545308850281</v>
      </c>
      <c r="Y39" s="15">
        <f t="shared" si="74"/>
        <v>-9.914465530062376E-2</v>
      </c>
      <c r="Z39" s="14" t="str">
        <f t="shared" si="75"/>
        <v>เจริญศิลป์,รพช.</v>
      </c>
      <c r="AA39" s="17" t="str">
        <f>+IF(AND(C39&gt;C46),"OK","Not OK")</f>
        <v>OK</v>
      </c>
      <c r="AB39" s="17" t="str">
        <f t="shared" ref="AB39:AG39" si="90">+IF(AND(D39&gt;D46),"OK","Not OK")</f>
        <v>OK</v>
      </c>
      <c r="AC39" s="17" t="str">
        <f t="shared" si="90"/>
        <v>Not OK</v>
      </c>
      <c r="AD39" s="17" t="str">
        <f t="shared" si="90"/>
        <v>OK</v>
      </c>
      <c r="AE39" s="17" t="str">
        <f t="shared" si="90"/>
        <v>OK</v>
      </c>
      <c r="AF39" s="17" t="str">
        <f t="shared" si="90"/>
        <v>OK</v>
      </c>
      <c r="AG39" s="17" t="str">
        <f t="shared" si="90"/>
        <v>OK</v>
      </c>
    </row>
    <row r="40" spans="1:33" ht="13.5" customHeight="1">
      <c r="A40" s="253" t="s">
        <v>49</v>
      </c>
      <c r="B40" s="14" t="str">
        <f>+'8.คำนวณ'!G29</f>
        <v>โพนนาแก้ว,รพช.</v>
      </c>
      <c r="C40" s="264">
        <f>+'8.คำนวณ'!M29</f>
        <v>1159.3439421071557</v>
      </c>
      <c r="D40" s="264">
        <f>+'8.คำนวณ'!N29</f>
        <v>124.00525530384753</v>
      </c>
      <c r="E40" s="264">
        <f>+'8.คำนวณ'!O29</f>
        <v>668.59699386503064</v>
      </c>
      <c r="F40" s="264">
        <f>+'8.คำนวณ'!P29</f>
        <v>2133.0358363171354</v>
      </c>
      <c r="G40" s="264">
        <f>+'8.คำนวณ'!Q29</f>
        <v>8.8772730957334698</v>
      </c>
      <c r="H40" s="264">
        <f>+'8.คำนวณ'!R29</f>
        <v>32.868829203707207</v>
      </c>
      <c r="I40" s="264">
        <f>+'8.คำนวณ'!S29</f>
        <v>852.08646997482924</v>
      </c>
      <c r="J40" s="14" t="str">
        <f t="shared" si="65"/>
        <v>โพนนาแก้ว,รพช.</v>
      </c>
      <c r="K40" s="50">
        <f>+(C40-C44)*100/C44</f>
        <v>-3.4944460547387757</v>
      </c>
      <c r="L40" s="50">
        <f t="shared" ref="L40:Q40" si="91">+(D40-D44)*100/D44</f>
        <v>-46.892027355278394</v>
      </c>
      <c r="M40" s="50">
        <f t="shared" si="91"/>
        <v>-21.606146488890364</v>
      </c>
      <c r="N40" s="50">
        <f t="shared" si="91"/>
        <v>-18.504049413126975</v>
      </c>
      <c r="O40" s="50">
        <f t="shared" si="91"/>
        <v>13.619720019911675</v>
      </c>
      <c r="P40" s="50">
        <f t="shared" si="91"/>
        <v>-20.122422996204392</v>
      </c>
      <c r="Q40" s="50">
        <f t="shared" si="91"/>
        <v>-8.6058531069992164</v>
      </c>
      <c r="R40" s="14" t="str">
        <f t="shared" si="67"/>
        <v>โพนนาแก้ว,รพช.</v>
      </c>
      <c r="S40" s="15">
        <f t="shared" si="68"/>
        <v>-3.4944460547387757E-2</v>
      </c>
      <c r="T40" s="15">
        <f t="shared" si="69"/>
        <v>-0.46892027355278393</v>
      </c>
      <c r="U40" s="15">
        <f t="shared" si="70"/>
        <v>-0.21606146488890363</v>
      </c>
      <c r="V40" s="15">
        <f t="shared" si="71"/>
        <v>-0.18504049413126974</v>
      </c>
      <c r="W40" s="15">
        <f t="shared" si="72"/>
        <v>0.13619720019911674</v>
      </c>
      <c r="X40" s="15">
        <f t="shared" si="73"/>
        <v>-0.20122422996204392</v>
      </c>
      <c r="Y40" s="15">
        <f t="shared" si="74"/>
        <v>-8.6058531069992159E-2</v>
      </c>
      <c r="Z40" s="14" t="str">
        <f t="shared" si="75"/>
        <v>โพนนาแก้ว,รพช.</v>
      </c>
      <c r="AA40" s="17" t="str">
        <f>+IF(AND(C40&gt;C46),"OK","Not OK")</f>
        <v>OK</v>
      </c>
      <c r="AB40" s="17" t="str">
        <f t="shared" ref="AB40:AG40" si="92">+IF(AND(D40&gt;D46),"OK","Not OK")</f>
        <v>Not OK</v>
      </c>
      <c r="AC40" s="17" t="str">
        <f t="shared" si="92"/>
        <v>OK</v>
      </c>
      <c r="AD40" s="17" t="str">
        <f t="shared" si="92"/>
        <v>OK</v>
      </c>
      <c r="AE40" s="17" t="str">
        <f t="shared" si="92"/>
        <v>OK</v>
      </c>
      <c r="AF40" s="17" t="str">
        <f t="shared" si="92"/>
        <v>OK</v>
      </c>
      <c r="AG40" s="17" t="str">
        <f t="shared" si="92"/>
        <v>OK</v>
      </c>
    </row>
    <row r="41" spans="1:33" ht="13.5" customHeight="1">
      <c r="A41" s="253" t="s">
        <v>51</v>
      </c>
      <c r="B41" s="14" t="str">
        <f>+'8.คำนวณ'!G30</f>
        <v>ปลาปาก,รพช.</v>
      </c>
      <c r="C41" s="264">
        <f>+'8.คำนวณ'!M30</f>
        <v>865.98096489432498</v>
      </c>
      <c r="D41" s="264">
        <f>+'8.คำนวณ'!N30</f>
        <v>265.57361163707077</v>
      </c>
      <c r="E41" s="264">
        <f>+'8.คำนวณ'!O30</f>
        <v>670.35179519595454</v>
      </c>
      <c r="F41" s="264">
        <f>+'8.คำนวณ'!P30</f>
        <v>2265.4236210317463</v>
      </c>
      <c r="G41" s="264">
        <f>+'8.คำนวณ'!Q30</f>
        <v>2.626215997944275</v>
      </c>
      <c r="H41" s="264">
        <f>+'8.คำนวณ'!R30</f>
        <v>19.47283506479204</v>
      </c>
      <c r="I41" s="264">
        <f>+'8.คำนวณ'!S30</f>
        <v>735.15380507650582</v>
      </c>
      <c r="J41" s="14" t="str">
        <f t="shared" si="65"/>
        <v>ปลาปาก,รพช.</v>
      </c>
      <c r="K41" s="50">
        <f>+(C41-C44)*100/C44</f>
        <v>-27.914426696116497</v>
      </c>
      <c r="L41" s="50">
        <f t="shared" ref="L41:Q41" si="93">+(D41-D44)*100/D44</f>
        <v>13.73772883594768</v>
      </c>
      <c r="M41" s="50">
        <f t="shared" si="93"/>
        <v>-21.40039378623116</v>
      </c>
      <c r="N41" s="50">
        <f t="shared" si="93"/>
        <v>-13.445968260568495</v>
      </c>
      <c r="O41" s="50">
        <f t="shared" si="93"/>
        <v>-66.387208866915287</v>
      </c>
      <c r="P41" s="50">
        <f t="shared" si="93"/>
        <v>-52.677265358916337</v>
      </c>
      <c r="Q41" s="50">
        <f t="shared" si="93"/>
        <v>-21.147961835263736</v>
      </c>
      <c r="R41" s="14" t="str">
        <f t="shared" si="67"/>
        <v>ปลาปาก,รพช.</v>
      </c>
      <c r="S41" s="15">
        <f t="shared" si="68"/>
        <v>-0.27914426696116496</v>
      </c>
      <c r="T41" s="15">
        <f t="shared" si="69"/>
        <v>0.1373772883594768</v>
      </c>
      <c r="U41" s="15">
        <f t="shared" si="70"/>
        <v>-0.21400393786231159</v>
      </c>
      <c r="V41" s="15">
        <f t="shared" si="71"/>
        <v>-0.13445968260568494</v>
      </c>
      <c r="W41" s="15">
        <f t="shared" si="72"/>
        <v>-0.66387208866915293</v>
      </c>
      <c r="X41" s="15">
        <f t="shared" si="73"/>
        <v>-0.52677265358916336</v>
      </c>
      <c r="Y41" s="15">
        <f t="shared" si="74"/>
        <v>-0.21147961835263737</v>
      </c>
      <c r="Z41" s="14" t="str">
        <f t="shared" si="75"/>
        <v>ปลาปาก,รพช.</v>
      </c>
      <c r="AA41" s="17" t="str">
        <f>+IF(AND(C41&gt;C46),"OK","Not OK")</f>
        <v>Not OK</v>
      </c>
      <c r="AB41" s="17" t="str">
        <f t="shared" ref="AB41:AG41" si="94">+IF(AND(D41&gt;D46),"OK","Not OK")</f>
        <v>OK</v>
      </c>
      <c r="AC41" s="17" t="str">
        <f t="shared" si="94"/>
        <v>OK</v>
      </c>
      <c r="AD41" s="17" t="str">
        <f t="shared" si="94"/>
        <v>OK</v>
      </c>
      <c r="AE41" s="17" t="str">
        <f t="shared" si="94"/>
        <v>Not OK</v>
      </c>
      <c r="AF41" s="17" t="str">
        <f t="shared" si="94"/>
        <v>Not OK</v>
      </c>
      <c r="AG41" s="17" t="str">
        <f t="shared" si="94"/>
        <v>Not OK</v>
      </c>
    </row>
    <row r="42" spans="1:33" ht="13.5" customHeight="1">
      <c r="A42" s="253" t="s">
        <v>51</v>
      </c>
      <c r="B42" s="14" t="str">
        <f>+'8.คำนวณ'!G31</f>
        <v>ท่าอุเทน,รพช.</v>
      </c>
      <c r="C42" s="264">
        <f>+'8.คำนวณ'!M31</f>
        <v>792.01596737971556</v>
      </c>
      <c r="D42" s="264">
        <f>+'8.คำนวณ'!N31</f>
        <v>130.20611641675927</v>
      </c>
      <c r="E42" s="264">
        <f>+'8.คำนวณ'!O31</f>
        <v>406.19308801591251</v>
      </c>
      <c r="F42" s="264">
        <f>+'8.คำนวณ'!P31</f>
        <v>1485.2556897895558</v>
      </c>
      <c r="G42" s="264">
        <f>+'8.คำนวณ'!Q31</f>
        <v>1.7963028257694051</v>
      </c>
      <c r="H42" s="264">
        <f>+'8.คำนวณ'!R31</f>
        <v>30.564893634883056</v>
      </c>
      <c r="I42" s="264">
        <f>+'8.คำนวณ'!S31</f>
        <v>672.20678560896488</v>
      </c>
      <c r="J42" s="14" t="str">
        <f t="shared" si="65"/>
        <v>ท่าอุเทน,รพช.</v>
      </c>
      <c r="K42" s="50">
        <f>+(C42-C44)*100/C44</f>
        <v>-34.071385643720589</v>
      </c>
      <c r="L42" s="50">
        <f t="shared" ref="L42:Q42" si="95">+(D42-D44)*100/D44</f>
        <v>-44.236372467497063</v>
      </c>
      <c r="M42" s="50">
        <f t="shared" si="95"/>
        <v>-52.373340395884505</v>
      </c>
      <c r="N42" s="50">
        <f t="shared" si="95"/>
        <v>-43.253497084722525</v>
      </c>
      <c r="O42" s="50">
        <f t="shared" si="95"/>
        <v>-77.009220969783286</v>
      </c>
      <c r="P42" s="50">
        <f t="shared" si="95"/>
        <v>-25.721429570791418</v>
      </c>
      <c r="Q42" s="50">
        <f t="shared" si="95"/>
        <v>-27.899611282136139</v>
      </c>
      <c r="R42" s="14" t="str">
        <f t="shared" si="67"/>
        <v>ท่าอุเทน,รพช.</v>
      </c>
      <c r="S42" s="15">
        <f t="shared" si="68"/>
        <v>-0.34071385643720586</v>
      </c>
      <c r="T42" s="15">
        <f t="shared" si="69"/>
        <v>-0.44236372467497065</v>
      </c>
      <c r="U42" s="15">
        <f t="shared" si="70"/>
        <v>-0.52373340395884505</v>
      </c>
      <c r="V42" s="15">
        <f t="shared" si="71"/>
        <v>-0.43253497084722525</v>
      </c>
      <c r="W42" s="15">
        <f t="shared" si="72"/>
        <v>-0.77009220969783287</v>
      </c>
      <c r="X42" s="15">
        <f t="shared" si="73"/>
        <v>-0.25721429570791421</v>
      </c>
      <c r="Y42" s="15">
        <f t="shared" si="74"/>
        <v>-0.27899611282136139</v>
      </c>
      <c r="Z42" s="14" t="str">
        <f t="shared" si="75"/>
        <v>ท่าอุเทน,รพช.</v>
      </c>
      <c r="AA42" s="17" t="str">
        <f>+IF(AND(C42&gt;C46),"OK","Not OK")</f>
        <v>Not OK</v>
      </c>
      <c r="AB42" s="17" t="str">
        <f t="shared" ref="AB42:AG42" si="96">+IF(AND(D42&gt;D46),"OK","Not OK")</f>
        <v>Not OK</v>
      </c>
      <c r="AC42" s="17" t="str">
        <f t="shared" si="96"/>
        <v>Not OK</v>
      </c>
      <c r="AD42" s="17" t="str">
        <f t="shared" si="96"/>
        <v>Not OK</v>
      </c>
      <c r="AE42" s="17" t="str">
        <f t="shared" si="96"/>
        <v>Not OK</v>
      </c>
      <c r="AF42" s="17" t="str">
        <f t="shared" si="96"/>
        <v>OK</v>
      </c>
      <c r="AG42" s="17" t="str">
        <f t="shared" si="96"/>
        <v>Not OK</v>
      </c>
    </row>
    <row r="43" spans="1:33" ht="13.5" customHeight="1">
      <c r="A43" s="253" t="s">
        <v>49</v>
      </c>
      <c r="B43" s="14" t="str">
        <f>+'8.คำนวณ'!G32</f>
        <v>พระอาจารย์แบน  ธนากโร,รพช.</v>
      </c>
      <c r="C43" s="264">
        <f>+'8.คำนวณ'!M32</f>
        <v>1156.4166075395844</v>
      </c>
      <c r="D43" s="264">
        <f>+'8.คำนวณ'!N32</f>
        <v>258.48343865712172</v>
      </c>
      <c r="E43" s="264">
        <f>+'8.คำนวณ'!O32</f>
        <v>839.57364356435653</v>
      </c>
      <c r="F43" s="264">
        <f>+'8.คำนวณ'!P32</f>
        <v>2176.3430208863988</v>
      </c>
      <c r="G43" s="264">
        <f>+'8.คำนวณ'!Q32</f>
        <v>6.0761336382397237</v>
      </c>
      <c r="H43" s="264">
        <f>+'8.คำนวณ'!R32</f>
        <v>40.522003458084669</v>
      </c>
      <c r="I43" s="264">
        <f>+'8.คำนวณ'!S32</f>
        <v>823.1524985012519</v>
      </c>
      <c r="J43" s="14" t="str">
        <f t="shared" si="65"/>
        <v>พระอาจารย์แบน  ธนากโร,รพช.</v>
      </c>
      <c r="K43" s="50">
        <f>+(C43-C44)*100/C44</f>
        <v>-3.7381218387456467</v>
      </c>
      <c r="L43" s="50">
        <f t="shared" ref="L43:Q43" si="97">+(D43-D44)*100/D44</f>
        <v>10.701206619668712</v>
      </c>
      <c r="M43" s="50">
        <f t="shared" si="97"/>
        <v>-1.5589154164529904</v>
      </c>
      <c r="N43" s="50">
        <f t="shared" si="97"/>
        <v>-16.849431092317602</v>
      </c>
      <c r="O43" s="50">
        <f t="shared" si="97"/>
        <v>-22.231906652487169</v>
      </c>
      <c r="P43" s="50">
        <f t="shared" si="97"/>
        <v>-1.5237375353133003</v>
      </c>
      <c r="Q43" s="50">
        <f t="shared" si="97"/>
        <v>-11.709288887562824</v>
      </c>
      <c r="R43" s="14" t="str">
        <f t="shared" si="67"/>
        <v>พระอาจารย์แบน  ธนากโร,รพช.</v>
      </c>
      <c r="S43" s="15">
        <f t="shared" si="68"/>
        <v>-3.738121838745647E-2</v>
      </c>
      <c r="T43" s="15">
        <f t="shared" si="69"/>
        <v>0.10701206619668711</v>
      </c>
      <c r="U43" s="15">
        <f t="shared" si="70"/>
        <v>-1.5589154164529904E-2</v>
      </c>
      <c r="V43" s="15">
        <f t="shared" si="71"/>
        <v>-0.16849431092317602</v>
      </c>
      <c r="W43" s="15">
        <f t="shared" si="72"/>
        <v>-0.22231906652487168</v>
      </c>
      <c r="X43" s="15">
        <f t="shared" si="73"/>
        <v>-1.5237375353133003E-2</v>
      </c>
      <c r="Y43" s="15">
        <f t="shared" si="74"/>
        <v>-0.11709288887562824</v>
      </c>
      <c r="Z43" s="14" t="str">
        <f t="shared" si="75"/>
        <v>พระอาจารย์แบน  ธนากโร,รพช.</v>
      </c>
      <c r="AA43" s="17" t="str">
        <f>+IF(AND(C43&gt;C46),"OK","Not OK")</f>
        <v>OK</v>
      </c>
      <c r="AB43" s="17" t="str">
        <f t="shared" ref="AB43:AG43" si="98">+IF(AND(D43&gt;D46),"OK","Not OK")</f>
        <v>OK</v>
      </c>
      <c r="AC43" s="17" t="str">
        <f t="shared" si="98"/>
        <v>OK</v>
      </c>
      <c r="AD43" s="17" t="str">
        <f t="shared" si="98"/>
        <v>OK</v>
      </c>
      <c r="AE43" s="17" t="str">
        <f t="shared" si="98"/>
        <v>OK</v>
      </c>
      <c r="AF43" s="17" t="str">
        <f t="shared" si="98"/>
        <v>OK</v>
      </c>
      <c r="AG43" s="17" t="str">
        <f t="shared" si="98"/>
        <v>OK</v>
      </c>
    </row>
    <row r="44" spans="1:33" ht="13.5" customHeight="1">
      <c r="B44" s="18" t="s">
        <v>144</v>
      </c>
      <c r="C44" s="19">
        <f>AVERAGE(C31:C43)</f>
        <v>1201.3235453420075</v>
      </c>
      <c r="D44" s="19">
        <f t="shared" ref="D44:I44" si="99">AVERAGE(D31:D43)</f>
        <v>233.49649615399582</v>
      </c>
      <c r="E44" s="19">
        <f t="shared" si="99"/>
        <v>852.86915226112717</v>
      </c>
      <c r="F44" s="19">
        <f t="shared" si="99"/>
        <v>2617.3519309322769</v>
      </c>
      <c r="G44" s="19">
        <f t="shared" si="99"/>
        <v>7.8131446672969638</v>
      </c>
      <c r="H44" s="19">
        <f t="shared" si="99"/>
        <v>41.149006312679404</v>
      </c>
      <c r="I44" s="19">
        <f t="shared" si="99"/>
        <v>932.32061236088236</v>
      </c>
    </row>
    <row r="45" spans="1:33" ht="13.2" customHeight="1">
      <c r="B45" s="20" t="s">
        <v>268</v>
      </c>
      <c r="C45" s="21">
        <f>STDEV(C31:C43)</f>
        <v>251.30426008228034</v>
      </c>
      <c r="D45" s="21">
        <f t="shared" ref="D45:I45" si="100">STDEV(D31:D43)</f>
        <v>69.883372216068807</v>
      </c>
      <c r="E45" s="21">
        <f t="shared" si="100"/>
        <v>312.5304235977768</v>
      </c>
      <c r="F45" s="21">
        <f t="shared" si="100"/>
        <v>894.11695547227964</v>
      </c>
      <c r="G45" s="21">
        <f t="shared" si="100"/>
        <v>3.5504017885725774</v>
      </c>
      <c r="H45" s="21">
        <f t="shared" si="100"/>
        <v>17.279744448694764</v>
      </c>
      <c r="I45" s="21">
        <f t="shared" si="100"/>
        <v>178.80809329486621</v>
      </c>
    </row>
    <row r="46" spans="1:33" ht="13.2" customHeight="1">
      <c r="B46" s="20" t="s">
        <v>145</v>
      </c>
      <c r="C46" s="21">
        <f>+C44-C45</f>
        <v>950.01928525972721</v>
      </c>
      <c r="D46" s="21">
        <f t="shared" ref="D46:I46" si="101">+D44-D45</f>
        <v>163.61312393792701</v>
      </c>
      <c r="E46" s="21">
        <f t="shared" si="101"/>
        <v>540.33872866335037</v>
      </c>
      <c r="F46" s="21">
        <f t="shared" si="101"/>
        <v>1723.2349754599973</v>
      </c>
      <c r="G46" s="21">
        <f t="shared" si="101"/>
        <v>4.2627428787243868</v>
      </c>
      <c r="H46" s="21">
        <f t="shared" si="101"/>
        <v>23.86926186398464</v>
      </c>
      <c r="I46" s="21">
        <f t="shared" si="101"/>
        <v>753.51251906601613</v>
      </c>
    </row>
    <row r="47" spans="1:33" ht="13.5" customHeight="1">
      <c r="B47" s="423" t="s">
        <v>148</v>
      </c>
      <c r="C47" s="432" t="s">
        <v>135</v>
      </c>
      <c r="D47" s="433"/>
      <c r="E47" s="433"/>
      <c r="F47" s="433"/>
      <c r="G47" s="433"/>
      <c r="H47" s="433"/>
      <c r="I47" s="434"/>
      <c r="J47" s="423" t="s">
        <v>148</v>
      </c>
      <c r="K47" s="429" t="s">
        <v>4</v>
      </c>
      <c r="L47" s="430"/>
      <c r="M47" s="430"/>
      <c r="N47" s="430"/>
      <c r="O47" s="430"/>
      <c r="P47" s="430"/>
      <c r="Q47" s="431"/>
      <c r="R47" s="423" t="s">
        <v>148</v>
      </c>
      <c r="S47" s="424" t="s">
        <v>4</v>
      </c>
      <c r="T47" s="425"/>
      <c r="U47" s="425"/>
      <c r="V47" s="425"/>
      <c r="W47" s="425"/>
      <c r="X47" s="425"/>
      <c r="Y47" s="426"/>
      <c r="Z47" s="423" t="s">
        <v>148</v>
      </c>
      <c r="AA47" s="432" t="s">
        <v>136</v>
      </c>
      <c r="AB47" s="433"/>
      <c r="AC47" s="433"/>
      <c r="AD47" s="433"/>
      <c r="AE47" s="433"/>
      <c r="AF47" s="433"/>
      <c r="AG47" s="434"/>
    </row>
    <row r="48" spans="1:33" ht="13.5" customHeight="1">
      <c r="B48" s="423"/>
      <c r="C48" s="12" t="s">
        <v>137</v>
      </c>
      <c r="D48" s="13" t="s">
        <v>253</v>
      </c>
      <c r="E48" s="12" t="s">
        <v>139</v>
      </c>
      <c r="F48" s="12" t="s">
        <v>140</v>
      </c>
      <c r="G48" s="12" t="s">
        <v>141</v>
      </c>
      <c r="H48" s="12" t="s">
        <v>142</v>
      </c>
      <c r="I48" s="12" t="s">
        <v>143</v>
      </c>
      <c r="J48" s="423"/>
      <c r="K48" s="45" t="s">
        <v>137</v>
      </c>
      <c r="L48" s="46" t="s">
        <v>253</v>
      </c>
      <c r="M48" s="45" t="s">
        <v>139</v>
      </c>
      <c r="N48" s="45" t="s">
        <v>140</v>
      </c>
      <c r="O48" s="45" t="s">
        <v>141</v>
      </c>
      <c r="P48" s="45" t="s">
        <v>142</v>
      </c>
      <c r="Q48" s="45" t="s">
        <v>143</v>
      </c>
      <c r="R48" s="423"/>
      <c r="S48" s="57" t="s">
        <v>137</v>
      </c>
      <c r="T48" s="58" t="s">
        <v>253</v>
      </c>
      <c r="U48" s="57" t="s">
        <v>139</v>
      </c>
      <c r="V48" s="57" t="s">
        <v>140</v>
      </c>
      <c r="W48" s="57" t="s">
        <v>141</v>
      </c>
      <c r="X48" s="57" t="s">
        <v>142</v>
      </c>
      <c r="Y48" s="57" t="s">
        <v>143</v>
      </c>
      <c r="Z48" s="423"/>
      <c r="AA48" s="12" t="s">
        <v>137</v>
      </c>
      <c r="AB48" s="13" t="s">
        <v>253</v>
      </c>
      <c r="AC48" s="12" t="s">
        <v>139</v>
      </c>
      <c r="AD48" s="12" t="s">
        <v>140</v>
      </c>
      <c r="AE48" s="12" t="s">
        <v>141</v>
      </c>
      <c r="AF48" s="12" t="s">
        <v>142</v>
      </c>
      <c r="AG48" s="12" t="s">
        <v>143</v>
      </c>
    </row>
    <row r="49" spans="1:33" ht="13.5" customHeight="1">
      <c r="A49" s="253" t="s">
        <v>53</v>
      </c>
      <c r="B49" s="14" t="str">
        <f>+'8.คำนวณ'!G33</f>
        <v>ท่าลี่,รพช.</v>
      </c>
      <c r="C49" s="264">
        <f>+'8.คำนวณ'!M33</f>
        <v>1005.2903430489998</v>
      </c>
      <c r="D49" s="264">
        <f>+'8.คำนวณ'!N33</f>
        <v>179.03798452630042</v>
      </c>
      <c r="E49" s="264">
        <f>+'8.คำนวณ'!O33</f>
        <v>715.51185185185193</v>
      </c>
      <c r="F49" s="264">
        <f>+'8.คำนวณ'!P33</f>
        <v>2035.8266529096163</v>
      </c>
      <c r="G49" s="264">
        <f>+'8.คำนวณ'!Q33</f>
        <v>7.6738677210639832</v>
      </c>
      <c r="H49" s="264">
        <f>+'8.คำนวณ'!R33</f>
        <v>266.73698777857658</v>
      </c>
      <c r="I49" s="264">
        <f>+'8.คำนวณ'!S33</f>
        <v>1281.6735964186657</v>
      </c>
      <c r="J49" s="14" t="str">
        <f>+B49</f>
        <v>ท่าลี่,รพช.</v>
      </c>
      <c r="K49" s="50">
        <f>+(C49-C61)*100/C61</f>
        <v>-21.343146745347461</v>
      </c>
      <c r="L49" s="50">
        <f t="shared" ref="L49:Q49" si="102">+(D49-D61)*100/D61</f>
        <v>-29.266935749420817</v>
      </c>
      <c r="M49" s="50">
        <f t="shared" si="102"/>
        <v>-30.829793832359783</v>
      </c>
      <c r="N49" s="50">
        <f t="shared" si="102"/>
        <v>-16.915843267966576</v>
      </c>
      <c r="O49" s="50">
        <f t="shared" si="102"/>
        <v>-28.287716737403052</v>
      </c>
      <c r="P49" s="50">
        <f t="shared" si="102"/>
        <v>242.15837661408699</v>
      </c>
      <c r="Q49" s="50">
        <f t="shared" si="102"/>
        <v>27.882624143572048</v>
      </c>
      <c r="R49" s="14" t="str">
        <f>+J49</f>
        <v>ท่าลี่,รพช.</v>
      </c>
      <c r="S49" s="15">
        <f>+K49/100</f>
        <v>-0.2134314674534746</v>
      </c>
      <c r="T49" s="15">
        <f t="shared" ref="T49:Y49" si="103">+L49/100</f>
        <v>-0.29266935749420819</v>
      </c>
      <c r="U49" s="15">
        <f t="shared" si="103"/>
        <v>-0.30829793832359781</v>
      </c>
      <c r="V49" s="15">
        <f t="shared" si="103"/>
        <v>-0.16915843267966577</v>
      </c>
      <c r="W49" s="15">
        <f t="shared" si="103"/>
        <v>-0.28287716737403051</v>
      </c>
      <c r="X49" s="15">
        <f t="shared" si="103"/>
        <v>2.4215837661408699</v>
      </c>
      <c r="Y49" s="15">
        <f t="shared" si="103"/>
        <v>0.27882624143572049</v>
      </c>
      <c r="Z49" s="14" t="str">
        <f>+R49</f>
        <v>ท่าลี่,รพช.</v>
      </c>
      <c r="AA49" s="16" t="str">
        <f>+IF(AND(C49&gt;C63),"OK","Not OK")</f>
        <v>Not OK</v>
      </c>
      <c r="AB49" s="16" t="str">
        <f t="shared" ref="AB49:AF49" si="104">+IF(AND(D49&gt;D63),"OK","Not OK")</f>
        <v>OK</v>
      </c>
      <c r="AC49" s="16" t="str">
        <f t="shared" si="104"/>
        <v>OK</v>
      </c>
      <c r="AD49" s="16" t="str">
        <f t="shared" si="104"/>
        <v>OK</v>
      </c>
      <c r="AE49" s="16" t="str">
        <f t="shared" si="104"/>
        <v>OK</v>
      </c>
      <c r="AF49" s="16" t="str">
        <f t="shared" si="104"/>
        <v>OK</v>
      </c>
      <c r="AG49" s="16" t="str">
        <f>+IF(AND(I49&gt;I63),"OK","Not OK")</f>
        <v>OK</v>
      </c>
    </row>
    <row r="50" spans="1:33" ht="13.5" customHeight="1">
      <c r="A50" s="253" t="s">
        <v>53</v>
      </c>
      <c r="B50" s="14" t="str">
        <f>+'8.คำนวณ'!G34</f>
        <v>ภูกระดึง,รพช.</v>
      </c>
      <c r="C50" s="264">
        <f>+'8.คำนวณ'!M34</f>
        <v>1413.6871804143127</v>
      </c>
      <c r="D50" s="264">
        <f>+'8.คำนวณ'!N34</f>
        <v>147.17872542372882</v>
      </c>
      <c r="E50" s="264">
        <f>+'8.คำนวณ'!O34</f>
        <v>1129.3826787620062</v>
      </c>
      <c r="F50" s="264">
        <f>+'8.คำนวณ'!P34</f>
        <v>1947.1933893709329</v>
      </c>
      <c r="G50" s="264">
        <f>+'8.คำนวณ'!Q34</f>
        <v>9.7360800162823828</v>
      </c>
      <c r="H50" s="264">
        <f>+'8.คำนวณ'!R34</f>
        <v>45.609353647544559</v>
      </c>
      <c r="I50" s="264">
        <f>+'8.คำนวณ'!S34</f>
        <v>1031.2102090395481</v>
      </c>
      <c r="J50" s="14" t="str">
        <f t="shared" ref="J50:J60" si="105">+B50</f>
        <v>ภูกระดึง,รพช.</v>
      </c>
      <c r="K50" s="50">
        <f>+(C50-C61)*100/C61</f>
        <v>10.611014884097202</v>
      </c>
      <c r="L50" s="50">
        <f t="shared" ref="L50:Q50" si="106">+(D50-D61)*100/D61</f>
        <v>-41.853667146338495</v>
      </c>
      <c r="M50" s="50">
        <f t="shared" si="106"/>
        <v>9.1800681287730317</v>
      </c>
      <c r="N50" s="50">
        <f t="shared" si="106"/>
        <v>-20.53305691874322</v>
      </c>
      <c r="O50" s="50">
        <f t="shared" si="106"/>
        <v>-9.0163456846573453</v>
      </c>
      <c r="P50" s="50">
        <f t="shared" si="106"/>
        <v>-41.494344176158442</v>
      </c>
      <c r="Q50" s="50">
        <f t="shared" si="106"/>
        <v>2.8919281352984738</v>
      </c>
      <c r="R50" s="14" t="str">
        <f t="shared" ref="R50:R60" si="107">+J50</f>
        <v>ภูกระดึง,รพช.</v>
      </c>
      <c r="S50" s="15">
        <f t="shared" ref="S50:S60" si="108">+K50/100</f>
        <v>0.10611014884097202</v>
      </c>
      <c r="T50" s="15">
        <f t="shared" ref="T50:T60" si="109">+L50/100</f>
        <v>-0.41853667146338497</v>
      </c>
      <c r="U50" s="15">
        <f t="shared" ref="U50:U60" si="110">+M50/100</f>
        <v>9.1800681287730321E-2</v>
      </c>
      <c r="V50" s="15">
        <f t="shared" ref="V50:V60" si="111">+N50/100</f>
        <v>-0.2053305691874322</v>
      </c>
      <c r="W50" s="15">
        <f t="shared" ref="W50:W60" si="112">+O50/100</f>
        <v>-9.0163456846573453E-2</v>
      </c>
      <c r="X50" s="15">
        <f t="shared" ref="X50:X60" si="113">+P50/100</f>
        <v>-0.41494344176158443</v>
      </c>
      <c r="Y50" s="15">
        <f t="shared" ref="Y50:Y60" si="114">+Q50/100</f>
        <v>2.8919281352984737E-2</v>
      </c>
      <c r="Z50" s="14" t="str">
        <f t="shared" ref="Z50:Z60" si="115">+R50</f>
        <v>ภูกระดึง,รพช.</v>
      </c>
      <c r="AA50" s="16" t="str">
        <f>+IF(AND(C50&gt;C63),"OK","Not OK")</f>
        <v>OK</v>
      </c>
      <c r="AB50" s="16" t="str">
        <f t="shared" ref="AB50:AG50" si="116">+IF(AND(D50&gt;D63),"OK","Not OK")</f>
        <v>OK</v>
      </c>
      <c r="AC50" s="16" t="str">
        <f t="shared" si="116"/>
        <v>OK</v>
      </c>
      <c r="AD50" s="16" t="str">
        <f t="shared" si="116"/>
        <v>OK</v>
      </c>
      <c r="AE50" s="16" t="str">
        <f t="shared" si="116"/>
        <v>OK</v>
      </c>
      <c r="AF50" s="16" t="str">
        <f t="shared" si="116"/>
        <v>OK</v>
      </c>
      <c r="AG50" s="16" t="str">
        <f t="shared" si="116"/>
        <v>OK</v>
      </c>
    </row>
    <row r="51" spans="1:33" ht="13.5" customHeight="1">
      <c r="A51" s="253" t="s">
        <v>53</v>
      </c>
      <c r="B51" s="14" t="str">
        <f>+'8.คำนวณ'!G35</f>
        <v>ภูหลวง,รพช.</v>
      </c>
      <c r="C51" s="264">
        <f>+'8.คำนวณ'!M35</f>
        <v>1864.9934122190314</v>
      </c>
      <c r="D51" s="264">
        <f>+'8.คำนวณ'!N35</f>
        <v>341.14267353203286</v>
      </c>
      <c r="E51" s="264">
        <f>+'8.คำนวณ'!O35</f>
        <v>1716.5034260429838</v>
      </c>
      <c r="F51" s="264">
        <f>+'8.คำนวณ'!P35</f>
        <v>2650.592013025459</v>
      </c>
      <c r="G51" s="264">
        <f>+'8.คำนวณ'!Q35</f>
        <v>12.580611264561066</v>
      </c>
      <c r="H51" s="264">
        <f>+'8.คำนวณ'!R35</f>
        <v>81.788110964332901</v>
      </c>
      <c r="I51" s="264">
        <f>+'8.คำนวณ'!S35</f>
        <v>1145.4419472224972</v>
      </c>
      <c r="J51" s="14" t="str">
        <f t="shared" si="105"/>
        <v>ภูหลวง,รพช.</v>
      </c>
      <c r="K51" s="50">
        <f>+(C51-C61)*100/C61</f>
        <v>45.92253288824827</v>
      </c>
      <c r="L51" s="50">
        <f t="shared" ref="L51:Q51" si="117">+(D51-D61)*100/D61</f>
        <v>34.776241529969674</v>
      </c>
      <c r="M51" s="50">
        <f t="shared" si="117"/>
        <v>65.938405575757557</v>
      </c>
      <c r="N51" s="50">
        <f t="shared" si="117"/>
        <v>8.1733564732244055</v>
      </c>
      <c r="O51" s="50">
        <f t="shared" si="117"/>
        <v>17.565794904754124</v>
      </c>
      <c r="P51" s="50">
        <f t="shared" si="117"/>
        <v>4.9141609753777598</v>
      </c>
      <c r="Q51" s="50">
        <f t="shared" si="117"/>
        <v>14.289724329381217</v>
      </c>
      <c r="R51" s="14" t="str">
        <f t="shared" si="107"/>
        <v>ภูหลวง,รพช.</v>
      </c>
      <c r="S51" s="15">
        <f t="shared" si="108"/>
        <v>0.45922532888248269</v>
      </c>
      <c r="T51" s="15">
        <f t="shared" si="109"/>
        <v>0.34776241529969676</v>
      </c>
      <c r="U51" s="15">
        <f t="shared" si="110"/>
        <v>0.65938405575757553</v>
      </c>
      <c r="V51" s="15">
        <f t="shared" si="111"/>
        <v>8.1733564732244052E-2</v>
      </c>
      <c r="W51" s="15">
        <f t="shared" si="112"/>
        <v>0.17565794904754126</v>
      </c>
      <c r="X51" s="15">
        <f t="shared" si="113"/>
        <v>4.9141609753777599E-2</v>
      </c>
      <c r="Y51" s="15">
        <f t="shared" si="114"/>
        <v>0.14289724329381218</v>
      </c>
      <c r="Z51" s="14" t="str">
        <f t="shared" si="115"/>
        <v>ภูหลวง,รพช.</v>
      </c>
      <c r="AA51" s="16" t="str">
        <f>+IF(AND(C51&gt;C63),"OK","Not OK")</f>
        <v>OK</v>
      </c>
      <c r="AB51" s="16" t="str">
        <f t="shared" ref="AB51:AG51" si="118">+IF(AND(D51&gt;D63),"OK","Not OK")</f>
        <v>OK</v>
      </c>
      <c r="AC51" s="16" t="str">
        <f t="shared" si="118"/>
        <v>OK</v>
      </c>
      <c r="AD51" s="16" t="str">
        <f t="shared" si="118"/>
        <v>OK</v>
      </c>
      <c r="AE51" s="16" t="str">
        <f t="shared" si="118"/>
        <v>OK</v>
      </c>
      <c r="AF51" s="16" t="str">
        <f t="shared" si="118"/>
        <v>OK</v>
      </c>
      <c r="AG51" s="16" t="str">
        <f t="shared" si="118"/>
        <v>OK</v>
      </c>
    </row>
    <row r="52" spans="1:33" ht="13.5" customHeight="1">
      <c r="A52" s="253" t="s">
        <v>47</v>
      </c>
      <c r="B52" s="14" t="str">
        <f>+'8.คำนวณ'!G36</f>
        <v>สังคม,รพช.</v>
      </c>
      <c r="C52" s="264">
        <f>+'8.คำนวณ'!M36</f>
        <v>1369.8910799146543</v>
      </c>
      <c r="D52" s="264">
        <f>+'8.คำนวณ'!N36</f>
        <v>794.10375812239351</v>
      </c>
      <c r="E52" s="264">
        <f>+'8.คำนวณ'!O36</f>
        <v>2048.5661850649353</v>
      </c>
      <c r="F52" s="264">
        <f>+'8.คำนวณ'!P36</f>
        <v>4156.1886428089138</v>
      </c>
      <c r="G52" s="264">
        <f>+'8.คำนวณ'!Q36</f>
        <v>19.678129754613195</v>
      </c>
      <c r="H52" s="264">
        <f>+'8.คำนวณ'!R36</f>
        <v>75.50469121835134</v>
      </c>
      <c r="I52" s="264">
        <f>+'8.คำนวณ'!S36</f>
        <v>1274.1819959266802</v>
      </c>
      <c r="J52" s="14" t="str">
        <f t="shared" si="105"/>
        <v>สังคม,รพช.</v>
      </c>
      <c r="K52" s="50">
        <f>+(C52-C61)*100/C61</f>
        <v>7.1842800368494544</v>
      </c>
      <c r="L52" s="50">
        <f t="shared" ref="L52:Q52" si="119">+(D52-D61)*100/D61</f>
        <v>213.72891229484574</v>
      </c>
      <c r="M52" s="50">
        <f t="shared" si="119"/>
        <v>98.039690051614926</v>
      </c>
      <c r="N52" s="50">
        <f t="shared" si="119"/>
        <v>69.618286563597621</v>
      </c>
      <c r="O52" s="50">
        <f t="shared" si="119"/>
        <v>83.892095398967967</v>
      </c>
      <c r="P52" s="50">
        <f t="shared" si="119"/>
        <v>-3.1459311692281577</v>
      </c>
      <c r="Q52" s="50">
        <f t="shared" si="119"/>
        <v>27.135128421863016</v>
      </c>
      <c r="R52" s="14" t="str">
        <f t="shared" si="107"/>
        <v>สังคม,รพช.</v>
      </c>
      <c r="S52" s="15">
        <f t="shared" si="108"/>
        <v>7.1842800368494539E-2</v>
      </c>
      <c r="T52" s="15">
        <f t="shared" si="109"/>
        <v>2.1372891229484576</v>
      </c>
      <c r="U52" s="15">
        <f t="shared" si="110"/>
        <v>0.98039690051614925</v>
      </c>
      <c r="V52" s="15">
        <f t="shared" si="111"/>
        <v>0.6961828656359762</v>
      </c>
      <c r="W52" s="15">
        <f t="shared" si="112"/>
        <v>0.8389209539896797</v>
      </c>
      <c r="X52" s="15">
        <f t="shared" si="113"/>
        <v>-3.1459311692281576E-2</v>
      </c>
      <c r="Y52" s="15">
        <f t="shared" si="114"/>
        <v>0.27135128421863014</v>
      </c>
      <c r="Z52" s="14" t="str">
        <f t="shared" si="115"/>
        <v>สังคม,รพช.</v>
      </c>
      <c r="AA52" s="16" t="str">
        <f>+IF(AND(C52&gt;C63),"OK","Not OK")</f>
        <v>OK</v>
      </c>
      <c r="AB52" s="16" t="str">
        <f t="shared" ref="AB52:AG52" si="120">+IF(AND(D52&gt;D63),"OK","Not OK")</f>
        <v>OK</v>
      </c>
      <c r="AC52" s="16" t="str">
        <f t="shared" si="120"/>
        <v>OK</v>
      </c>
      <c r="AD52" s="16" t="str">
        <f t="shared" si="120"/>
        <v>OK</v>
      </c>
      <c r="AE52" s="16" t="str">
        <f t="shared" si="120"/>
        <v>OK</v>
      </c>
      <c r="AF52" s="16" t="str">
        <f t="shared" si="120"/>
        <v>OK</v>
      </c>
      <c r="AG52" s="16" t="str">
        <f t="shared" si="120"/>
        <v>OK</v>
      </c>
    </row>
    <row r="53" spans="1:33" ht="13.5" customHeight="1">
      <c r="A53" s="253" t="s">
        <v>55</v>
      </c>
      <c r="B53" s="14" t="str">
        <f>+'8.คำนวณ'!G37</f>
        <v>ศรีวิไล,รพช.</v>
      </c>
      <c r="C53" s="264">
        <f>+'8.คำนวณ'!M37</f>
        <v>1102.741079897731</v>
      </c>
      <c r="D53" s="264">
        <f>+'8.คำนวณ'!N37</f>
        <v>183.2343355704698</v>
      </c>
      <c r="E53" s="264">
        <f>+'8.คำนวณ'!O37</f>
        <v>1262.111713764813</v>
      </c>
      <c r="F53" s="264">
        <f>+'8.คำนวณ'!P37</f>
        <v>2480.5402339398438</v>
      </c>
      <c r="G53" s="264">
        <f>+'8.คำนวณ'!Q37</f>
        <v>12.317100277847942</v>
      </c>
      <c r="H53" s="264">
        <f>+'8.คำนวณ'!R37</f>
        <v>52.493341752967922</v>
      </c>
      <c r="I53" s="264">
        <f>+'8.คำนวณ'!S37</f>
        <v>932.35427932246716</v>
      </c>
      <c r="J53" s="14" t="str">
        <f t="shared" si="105"/>
        <v>ศรีวิไล,รพช.</v>
      </c>
      <c r="K53" s="50">
        <f>+(C53-C61)*100/C61</f>
        <v>-13.718316405666391</v>
      </c>
      <c r="L53" s="50">
        <f t="shared" ref="L53:Q53" si="121">+(D53-D61)*100/D61</f>
        <v>-27.609070973906572</v>
      </c>
      <c r="M53" s="50">
        <f t="shared" si="121"/>
        <v>22.011294742021363</v>
      </c>
      <c r="N53" s="50">
        <f t="shared" si="121"/>
        <v>1.2333703767079456</v>
      </c>
      <c r="O53" s="50">
        <f t="shared" si="121"/>
        <v>15.103285097592908</v>
      </c>
      <c r="P53" s="50">
        <f t="shared" si="121"/>
        <v>-32.663869578696108</v>
      </c>
      <c r="Q53" s="50">
        <f t="shared" si="121"/>
        <v>-6.9717030885152917</v>
      </c>
      <c r="R53" s="14" t="str">
        <f t="shared" si="107"/>
        <v>ศรีวิไล,รพช.</v>
      </c>
      <c r="S53" s="15">
        <f t="shared" si="108"/>
        <v>-0.13718316405666392</v>
      </c>
      <c r="T53" s="15">
        <f t="shared" si="109"/>
        <v>-0.27609070973906574</v>
      </c>
      <c r="U53" s="15">
        <f t="shared" si="110"/>
        <v>0.22011294742021362</v>
      </c>
      <c r="V53" s="15">
        <f t="shared" si="111"/>
        <v>1.2333703767079455E-2</v>
      </c>
      <c r="W53" s="15">
        <f t="shared" si="112"/>
        <v>0.15103285097592908</v>
      </c>
      <c r="X53" s="15">
        <f t="shared" si="113"/>
        <v>-0.32663869578696109</v>
      </c>
      <c r="Y53" s="15">
        <f t="shared" si="114"/>
        <v>-6.9717030885152922E-2</v>
      </c>
      <c r="Z53" s="14" t="str">
        <f t="shared" si="115"/>
        <v>ศรีวิไล,รพช.</v>
      </c>
      <c r="AA53" s="16" t="str">
        <f>+IF(AND(C53&gt;C63),"OK","Not OK")</f>
        <v>OK</v>
      </c>
      <c r="AB53" s="16" t="str">
        <f t="shared" ref="AB53:AG53" si="122">+IF(AND(D53&gt;D63),"OK","Not OK")</f>
        <v>OK</v>
      </c>
      <c r="AC53" s="16" t="str">
        <f t="shared" si="122"/>
        <v>OK</v>
      </c>
      <c r="AD53" s="16" t="str">
        <f t="shared" si="122"/>
        <v>OK</v>
      </c>
      <c r="AE53" s="16" t="str">
        <f t="shared" si="122"/>
        <v>OK</v>
      </c>
      <c r="AF53" s="16" t="str">
        <f t="shared" si="122"/>
        <v>OK</v>
      </c>
      <c r="AG53" s="16" t="str">
        <f t="shared" si="122"/>
        <v>OK</v>
      </c>
    </row>
    <row r="54" spans="1:33" ht="13.5" customHeight="1">
      <c r="A54" s="253" t="s">
        <v>49</v>
      </c>
      <c r="B54" s="14" t="str">
        <f>+'8.คำนวณ'!G38</f>
        <v>กุสุมาลย์,รพช.</v>
      </c>
      <c r="C54" s="264">
        <f>+'8.คำนวณ'!M38</f>
        <v>1223.2527148508743</v>
      </c>
      <c r="D54" s="264">
        <f>+'8.คำนวณ'!N38</f>
        <v>145.69384332650597</v>
      </c>
      <c r="E54" s="264">
        <f>+'8.คำนวณ'!O38</f>
        <v>675.04150906735754</v>
      </c>
      <c r="F54" s="264">
        <f>+'8.คำนวณ'!P38</f>
        <v>2181.9269856733522</v>
      </c>
      <c r="G54" s="264">
        <f>+'8.คำนวณ'!Q38</f>
        <v>6.8421559191530319</v>
      </c>
      <c r="H54" s="264">
        <f>+'8.คำนวณ'!R38</f>
        <v>19.097564547851196</v>
      </c>
      <c r="I54" s="264">
        <f>+'8.คำนวณ'!S38</f>
        <v>838.09755899104971</v>
      </c>
      <c r="J54" s="14" t="str">
        <f t="shared" si="105"/>
        <v>กุสุมาลย์,รพช.</v>
      </c>
      <c r="K54" s="50">
        <f>+(C54-C61)*100/C61</f>
        <v>-4.2891340291222413</v>
      </c>
      <c r="L54" s="50">
        <f t="shared" ref="L54:Q54" si="123">+(D54-D61)*100/D61</f>
        <v>-42.440303893089684</v>
      </c>
      <c r="M54" s="50">
        <f t="shared" si="123"/>
        <v>-34.74215663506309</v>
      </c>
      <c r="N54" s="50">
        <f t="shared" si="123"/>
        <v>-10.953340061421031</v>
      </c>
      <c r="O54" s="50">
        <f t="shared" si="123"/>
        <v>-36.060062378410976</v>
      </c>
      <c r="P54" s="50">
        <f t="shared" si="123"/>
        <v>-75.502491284036594</v>
      </c>
      <c r="Q54" s="50">
        <f t="shared" si="123"/>
        <v>-16.376435130144248</v>
      </c>
      <c r="R54" s="14" t="str">
        <f t="shared" si="107"/>
        <v>กุสุมาลย์,รพช.</v>
      </c>
      <c r="S54" s="15">
        <f t="shared" si="108"/>
        <v>-4.2891340291222414E-2</v>
      </c>
      <c r="T54" s="15">
        <f t="shared" si="109"/>
        <v>-0.42440303893089681</v>
      </c>
      <c r="U54" s="15">
        <f t="shared" si="110"/>
        <v>-0.34742156635063087</v>
      </c>
      <c r="V54" s="15">
        <f t="shared" si="111"/>
        <v>-0.10953340061421031</v>
      </c>
      <c r="W54" s="15">
        <f t="shared" si="112"/>
        <v>-0.36060062378410973</v>
      </c>
      <c r="X54" s="15">
        <f t="shared" si="113"/>
        <v>-0.75502491284036599</v>
      </c>
      <c r="Y54" s="15">
        <f t="shared" si="114"/>
        <v>-0.16376435130144248</v>
      </c>
      <c r="Z54" s="14" t="str">
        <f t="shared" si="115"/>
        <v>กุสุมาลย์,รพช.</v>
      </c>
      <c r="AA54" s="16" t="str">
        <f>+IF(AND(C54&gt;C63),"OK","Not OK")</f>
        <v>OK</v>
      </c>
      <c r="AB54" s="16" t="str">
        <f t="shared" ref="AB54:AG54" si="124">+IF(AND(D54&gt;D63),"OK","Not OK")</f>
        <v>OK</v>
      </c>
      <c r="AC54" s="16" t="str">
        <f t="shared" si="124"/>
        <v>OK</v>
      </c>
      <c r="AD54" s="16" t="str">
        <f t="shared" si="124"/>
        <v>OK</v>
      </c>
      <c r="AE54" s="16" t="str">
        <f t="shared" si="124"/>
        <v>OK</v>
      </c>
      <c r="AF54" s="16" t="str">
        <f t="shared" si="124"/>
        <v>OK</v>
      </c>
      <c r="AG54" s="16" t="str">
        <f t="shared" si="124"/>
        <v>OK</v>
      </c>
    </row>
    <row r="55" spans="1:33" ht="13.5" customHeight="1">
      <c r="A55" s="253" t="s">
        <v>49</v>
      </c>
      <c r="B55" s="14" t="str">
        <f>+'8.คำนวณ'!G39</f>
        <v>วาริชภูมิ,รพช.</v>
      </c>
      <c r="C55" s="264">
        <f>+'8.คำนวณ'!M39</f>
        <v>982.79184369810912</v>
      </c>
      <c r="D55" s="264">
        <f>+'8.คำนวณ'!N39</f>
        <v>281.82310568321822</v>
      </c>
      <c r="E55" s="264">
        <f>+'8.คำนวณ'!O39</f>
        <v>596.552945383615</v>
      </c>
      <c r="F55" s="264">
        <f>+'8.คำนวณ'!P39</f>
        <v>2455.5923278116825</v>
      </c>
      <c r="G55" s="264">
        <f>+'8.คำนวณ'!Q39</f>
        <v>19.798461860615635</v>
      </c>
      <c r="H55" s="264">
        <f>+'8.คำนวณ'!R39</f>
        <v>43.208909976965984</v>
      </c>
      <c r="I55" s="264">
        <f>+'8.คำนวณ'!S39</f>
        <v>821.27877979538266</v>
      </c>
      <c r="J55" s="14" t="str">
        <f t="shared" si="105"/>
        <v>วาริชภูมิ,รพช.</v>
      </c>
      <c r="K55" s="50">
        <f>+(C55-C61)*100/C61</f>
        <v>-23.103495060766075</v>
      </c>
      <c r="L55" s="50">
        <f t="shared" ref="L55:Q55" si="125">+(D55-D61)*100/D61</f>
        <v>11.340685019052673</v>
      </c>
      <c r="M55" s="50">
        <f t="shared" si="125"/>
        <v>-42.329829875911841</v>
      </c>
      <c r="N55" s="50">
        <f t="shared" si="125"/>
        <v>0.21522094835372488</v>
      </c>
      <c r="O55" s="50">
        <f t="shared" si="125"/>
        <v>85.016598763489782</v>
      </c>
      <c r="P55" s="50">
        <f t="shared" si="125"/>
        <v>-44.573526843395157</v>
      </c>
      <c r="Q55" s="50">
        <f t="shared" si="125"/>
        <v>-18.054576604263094</v>
      </c>
      <c r="R55" s="14" t="str">
        <f t="shared" si="107"/>
        <v>วาริชภูมิ,รพช.</v>
      </c>
      <c r="S55" s="15">
        <f t="shared" si="108"/>
        <v>-0.23103495060766074</v>
      </c>
      <c r="T55" s="15">
        <f t="shared" si="109"/>
        <v>0.11340685019052672</v>
      </c>
      <c r="U55" s="15">
        <f t="shared" si="110"/>
        <v>-0.4232982987591184</v>
      </c>
      <c r="V55" s="15">
        <f t="shared" si="111"/>
        <v>2.1522094835372488E-3</v>
      </c>
      <c r="W55" s="15">
        <f t="shared" si="112"/>
        <v>0.85016598763489781</v>
      </c>
      <c r="X55" s="15">
        <f t="shared" si="113"/>
        <v>-0.44573526843395156</v>
      </c>
      <c r="Y55" s="15">
        <f t="shared" si="114"/>
        <v>-0.18054576604263095</v>
      </c>
      <c r="Z55" s="14" t="str">
        <f t="shared" si="115"/>
        <v>วาริชภูมิ,รพช.</v>
      </c>
      <c r="AA55" s="16" t="str">
        <f>+IF(AND(C55&gt;C63),"OK","Not OK")</f>
        <v>Not OK</v>
      </c>
      <c r="AB55" s="16" t="str">
        <f t="shared" ref="AB55:AG55" si="126">+IF(AND(D55&gt;D63),"OK","Not OK")</f>
        <v>OK</v>
      </c>
      <c r="AC55" s="16" t="str">
        <f t="shared" si="126"/>
        <v>OK</v>
      </c>
      <c r="AD55" s="16" t="str">
        <f t="shared" si="126"/>
        <v>OK</v>
      </c>
      <c r="AE55" s="16" t="str">
        <f t="shared" si="126"/>
        <v>OK</v>
      </c>
      <c r="AF55" s="16" t="str">
        <f t="shared" si="126"/>
        <v>OK</v>
      </c>
      <c r="AG55" s="16" t="str">
        <f t="shared" si="126"/>
        <v>OK</v>
      </c>
    </row>
    <row r="56" spans="1:33" ht="13.5" customHeight="1">
      <c r="A56" s="253" t="s">
        <v>49</v>
      </c>
      <c r="B56" s="14" t="str">
        <f>+'8.คำนวณ'!G40</f>
        <v>คำตากล้า,รพช.</v>
      </c>
      <c r="C56" s="264">
        <f>+'8.คำนวณ'!M40</f>
        <v>1466.7529728030704</v>
      </c>
      <c r="D56" s="264">
        <f>+'8.คำนวณ'!N40</f>
        <v>187.56395116463736</v>
      </c>
      <c r="E56" s="264">
        <f>+'8.คำนวณ'!O40</f>
        <v>1326.9005389221556</v>
      </c>
      <c r="F56" s="264">
        <f>+'8.คำนวณ'!P40</f>
        <v>3099.4924013005111</v>
      </c>
      <c r="G56" s="264">
        <f>+'8.คำนวณ'!Q40</f>
        <v>15.59367367791457</v>
      </c>
      <c r="H56" s="264">
        <f>+'8.คำนวณ'!R40</f>
        <v>55.495127847281061</v>
      </c>
      <c r="I56" s="264">
        <f>+'8.คำนวณ'!S40</f>
        <v>943.76980412916885</v>
      </c>
      <c r="J56" s="14" t="str">
        <f t="shared" si="105"/>
        <v>คำตากล้า,รพช.</v>
      </c>
      <c r="K56" s="50">
        <f>+(C56-C61)*100/C61</f>
        <v>14.763037504850582</v>
      </c>
      <c r="L56" s="50">
        <f t="shared" ref="L56:Q56" si="127">+(D56-D61)*100/D61</f>
        <v>-25.898556979835242</v>
      </c>
      <c r="M56" s="50">
        <f t="shared" si="127"/>
        <v>28.274582180089517</v>
      </c>
      <c r="N56" s="50">
        <f t="shared" si="127"/>
        <v>26.493437980758792</v>
      </c>
      <c r="O56" s="50">
        <f t="shared" si="127"/>
        <v>45.722858999199033</v>
      </c>
      <c r="P56" s="50">
        <f t="shared" si="127"/>
        <v>-28.813311523262385</v>
      </c>
      <c r="Q56" s="50">
        <f t="shared" si="127"/>
        <v>-5.8326866709685374</v>
      </c>
      <c r="R56" s="14" t="str">
        <f t="shared" si="107"/>
        <v>คำตากล้า,รพช.</v>
      </c>
      <c r="S56" s="15">
        <f t="shared" si="108"/>
        <v>0.14763037504850582</v>
      </c>
      <c r="T56" s="15">
        <f t="shared" si="109"/>
        <v>-0.25898556979835241</v>
      </c>
      <c r="U56" s="15">
        <f t="shared" si="110"/>
        <v>0.28274582180089519</v>
      </c>
      <c r="V56" s="15">
        <f t="shared" si="111"/>
        <v>0.26493437980758794</v>
      </c>
      <c r="W56" s="15">
        <f t="shared" si="112"/>
        <v>0.45722858999199034</v>
      </c>
      <c r="X56" s="15">
        <f t="shared" si="113"/>
        <v>-0.28813311523262386</v>
      </c>
      <c r="Y56" s="15">
        <f t="shared" si="114"/>
        <v>-5.8326866709685371E-2</v>
      </c>
      <c r="Z56" s="14" t="str">
        <f t="shared" si="115"/>
        <v>คำตากล้า,รพช.</v>
      </c>
      <c r="AA56" s="16" t="str">
        <f>+IF(AND(C56&gt;C63),"OK","Not OK")</f>
        <v>OK</v>
      </c>
      <c r="AB56" s="16" t="str">
        <f t="shared" ref="AB56:AG56" si="128">+IF(AND(D56&gt;D63),"OK","Not OK")</f>
        <v>OK</v>
      </c>
      <c r="AC56" s="16" t="str">
        <f t="shared" si="128"/>
        <v>OK</v>
      </c>
      <c r="AD56" s="16" t="str">
        <f t="shared" si="128"/>
        <v>OK</v>
      </c>
      <c r="AE56" s="16" t="str">
        <f t="shared" si="128"/>
        <v>OK</v>
      </c>
      <c r="AF56" s="16" t="str">
        <f t="shared" si="128"/>
        <v>OK</v>
      </c>
      <c r="AG56" s="16" t="str">
        <f t="shared" si="128"/>
        <v>OK</v>
      </c>
    </row>
    <row r="57" spans="1:33" ht="13.5" customHeight="1">
      <c r="A57" s="253" t="s">
        <v>51</v>
      </c>
      <c r="B57" s="14" t="str">
        <f>+'8.คำนวณ'!G41</f>
        <v>บ้านแพง,รพช.</v>
      </c>
      <c r="C57" s="264">
        <f>+'8.คำนวณ'!M41</f>
        <v>1077.4154383674079</v>
      </c>
      <c r="D57" s="264">
        <f>+'8.คำนวณ'!N41</f>
        <v>247.24142478734518</v>
      </c>
      <c r="E57" s="264">
        <f>+'8.คำนวณ'!O41</f>
        <v>632.27315463917546</v>
      </c>
      <c r="F57" s="264">
        <f>+'8.คำนวณ'!P41</f>
        <v>2216.2249481542931</v>
      </c>
      <c r="G57" s="264">
        <f>+'8.คำนวณ'!Q41</f>
        <v>4.7747877758913413</v>
      </c>
      <c r="H57" s="264">
        <f>+'8.คำนวณ'!R41</f>
        <v>151.11121250707413</v>
      </c>
      <c r="I57" s="264">
        <f>+'8.คำนวณ'!S41</f>
        <v>1276.2596735561856</v>
      </c>
      <c r="J57" s="14" t="str">
        <f t="shared" si="105"/>
        <v>บ้านแพง,รพช.</v>
      </c>
      <c r="K57" s="50">
        <f>+(C57-C61)*100/C61</f>
        <v>-15.69986858430247</v>
      </c>
      <c r="L57" s="50">
        <f t="shared" ref="L57:Q57" si="129">+(D57-D61)*100/D61</f>
        <v>-2.3216015799203511</v>
      </c>
      <c r="M57" s="50">
        <f t="shared" si="129"/>
        <v>-38.876673604406861</v>
      </c>
      <c r="N57" s="50">
        <f t="shared" si="129"/>
        <v>-9.5536053215878507</v>
      </c>
      <c r="O57" s="50">
        <f t="shared" si="129"/>
        <v>-55.379614824005614</v>
      </c>
      <c r="P57" s="50">
        <f t="shared" si="129"/>
        <v>93.838760759071178</v>
      </c>
      <c r="Q57" s="50">
        <f t="shared" si="129"/>
        <v>27.34243460974734</v>
      </c>
      <c r="R57" s="14" t="str">
        <f t="shared" si="107"/>
        <v>บ้านแพง,รพช.</v>
      </c>
      <c r="S57" s="15">
        <f t="shared" si="108"/>
        <v>-0.1569986858430247</v>
      </c>
      <c r="T57" s="15">
        <f t="shared" si="109"/>
        <v>-2.3216015799203512E-2</v>
      </c>
      <c r="U57" s="15">
        <f t="shared" si="110"/>
        <v>-0.38876673604406858</v>
      </c>
      <c r="V57" s="15">
        <f t="shared" si="111"/>
        <v>-9.5536053215878505E-2</v>
      </c>
      <c r="W57" s="15">
        <f t="shared" si="112"/>
        <v>-0.55379614824005619</v>
      </c>
      <c r="X57" s="15">
        <f t="shared" si="113"/>
        <v>0.93838760759071183</v>
      </c>
      <c r="Y57" s="15">
        <f t="shared" si="114"/>
        <v>0.2734243460974734</v>
      </c>
      <c r="Z57" s="14" t="str">
        <f t="shared" si="115"/>
        <v>บ้านแพง,รพช.</v>
      </c>
      <c r="AA57" s="16" t="str">
        <f>+IF(AND(C57&gt;C63),"OK","Not OK")</f>
        <v>OK</v>
      </c>
      <c r="AB57" s="16" t="str">
        <f t="shared" ref="AB57:AG57" si="130">+IF(AND(D57&gt;D63),"OK","Not OK")</f>
        <v>OK</v>
      </c>
      <c r="AC57" s="16" t="str">
        <f t="shared" si="130"/>
        <v>OK</v>
      </c>
      <c r="AD57" s="16" t="str">
        <f t="shared" si="130"/>
        <v>OK</v>
      </c>
      <c r="AE57" s="16" t="str">
        <f t="shared" si="130"/>
        <v>Not OK</v>
      </c>
      <c r="AF57" s="16" t="str">
        <f t="shared" si="130"/>
        <v>OK</v>
      </c>
      <c r="AG57" s="16" t="str">
        <f t="shared" si="130"/>
        <v>OK</v>
      </c>
    </row>
    <row r="58" spans="1:33" ht="13.5" customHeight="1">
      <c r="A58" s="253" t="s">
        <v>51</v>
      </c>
      <c r="B58" s="14" t="str">
        <f>+'8.คำนวณ'!G42</f>
        <v>นาหว้า,รพช.</v>
      </c>
      <c r="C58" s="264">
        <f>+'8.คำนวณ'!M42</f>
        <v>1061.4173022247207</v>
      </c>
      <c r="D58" s="264">
        <f>+'8.คำนวณ'!N42</f>
        <v>167.41311728642947</v>
      </c>
      <c r="E58" s="264">
        <f>+'8.คำนวณ'!O42</f>
        <v>715.18673312883448</v>
      </c>
      <c r="F58" s="264">
        <f>+'8.คำนวณ'!P42</f>
        <v>1622.663883402357</v>
      </c>
      <c r="G58" s="264">
        <f>+'8.คำนวณ'!Q42</f>
        <v>4.7977560347973034</v>
      </c>
      <c r="H58" s="264">
        <f>+'8.คำนวณ'!R42</f>
        <v>29.37567933478002</v>
      </c>
      <c r="I58" s="264">
        <f>+'8.คำนวณ'!S42</f>
        <v>853.58842770326339</v>
      </c>
      <c r="J58" s="14" t="str">
        <f t="shared" si="105"/>
        <v>นาหว้า,รพช.</v>
      </c>
      <c r="K58" s="50">
        <f>+(C58-C61)*100/C61</f>
        <v>-16.951609492413393</v>
      </c>
      <c r="L58" s="50">
        <f t="shared" ref="L58:Q58" si="131">+(D58-D61)*100/D61</f>
        <v>-33.859606313479006</v>
      </c>
      <c r="M58" s="50">
        <f t="shared" si="131"/>
        <v>-30.861223820614867</v>
      </c>
      <c r="N58" s="50">
        <f t="shared" si="131"/>
        <v>-33.777436198052925</v>
      </c>
      <c r="O58" s="50">
        <f t="shared" si="131"/>
        <v>-55.164976476228013</v>
      </c>
      <c r="P58" s="50">
        <f t="shared" si="131"/>
        <v>-62.318181528435233</v>
      </c>
      <c r="Q58" s="50">
        <f t="shared" si="131"/>
        <v>-14.83078969692559</v>
      </c>
      <c r="R58" s="14" t="str">
        <f t="shared" si="107"/>
        <v>นาหว้า,รพช.</v>
      </c>
      <c r="S58" s="15">
        <f t="shared" si="108"/>
        <v>-0.16951609492413394</v>
      </c>
      <c r="T58" s="15">
        <f t="shared" si="109"/>
        <v>-0.33859606313479007</v>
      </c>
      <c r="U58" s="15">
        <f t="shared" si="110"/>
        <v>-0.30861223820614869</v>
      </c>
      <c r="V58" s="15">
        <f t="shared" si="111"/>
        <v>-0.33777436198052924</v>
      </c>
      <c r="W58" s="15">
        <f t="shared" si="112"/>
        <v>-0.55164976476228011</v>
      </c>
      <c r="X58" s="15">
        <f t="shared" si="113"/>
        <v>-0.62318181528435235</v>
      </c>
      <c r="Y58" s="15">
        <f t="shared" si="114"/>
        <v>-0.14830789696925589</v>
      </c>
      <c r="Z58" s="14" t="str">
        <f t="shared" si="115"/>
        <v>นาหว้า,รพช.</v>
      </c>
      <c r="AA58" s="16" t="str">
        <f>+IF(AND(C58&gt;C63),"OK","Not OK")</f>
        <v>OK</v>
      </c>
      <c r="AB58" s="16" t="str">
        <f t="shared" ref="AB58:AG58" si="132">+IF(AND(D58&gt;D63),"OK","Not OK")</f>
        <v>OK</v>
      </c>
      <c r="AC58" s="16" t="str">
        <f t="shared" si="132"/>
        <v>OK</v>
      </c>
      <c r="AD58" s="16" t="str">
        <f t="shared" si="132"/>
        <v>Not OK</v>
      </c>
      <c r="AE58" s="16" t="str">
        <f t="shared" si="132"/>
        <v>Not OK</v>
      </c>
      <c r="AF58" s="16" t="str">
        <f t="shared" si="132"/>
        <v>OK</v>
      </c>
      <c r="AG58" s="16" t="str">
        <f t="shared" si="132"/>
        <v>OK</v>
      </c>
    </row>
    <row r="59" spans="1:33" ht="13.5" customHeight="1">
      <c r="A59" s="253" t="s">
        <v>53</v>
      </c>
      <c r="B59" s="14" t="str">
        <f>+'8.คำนวณ'!G43</f>
        <v>เอราวัณ,รพช.</v>
      </c>
      <c r="C59" s="264">
        <f>+'8.คำนวณ'!M43</f>
        <v>1272.4205168869307</v>
      </c>
      <c r="D59" s="264">
        <f>+'8.คำนวณ'!N43</f>
        <v>113.42742763909284</v>
      </c>
      <c r="E59" s="264">
        <f>+'8.คำนวณ'!O43</f>
        <v>788.5594806421152</v>
      </c>
      <c r="F59" s="264">
        <f>+'8.คำนวณ'!P43</f>
        <v>2396.8074868804665</v>
      </c>
      <c r="G59" s="264">
        <f>+'8.คำนวณ'!Q43</f>
        <v>9.0370664782429486</v>
      </c>
      <c r="H59" s="264">
        <f>+'8.คำนวณ'!R43</f>
        <v>52.715509627274336</v>
      </c>
      <c r="I59" s="264">
        <f>+'8.คำนวณ'!S43</f>
        <v>800.70960026105399</v>
      </c>
      <c r="J59" s="14" t="str">
        <f t="shared" si="105"/>
        <v>เอราวัณ,รพช.</v>
      </c>
      <c r="K59" s="50">
        <f>+(C59-C61)*100/C61</f>
        <v>-0.44210156099537801</v>
      </c>
      <c r="L59" s="50">
        <f t="shared" ref="L59:Q59" si="133">+(D59-D61)*100/D61</f>
        <v>-55.187891842050441</v>
      </c>
      <c r="M59" s="50">
        <f t="shared" si="133"/>
        <v>-23.76810850820678</v>
      </c>
      <c r="N59" s="50">
        <f t="shared" si="133"/>
        <v>-2.1838482113001341</v>
      </c>
      <c r="O59" s="50">
        <f t="shared" si="133"/>
        <v>-15.548626232923528</v>
      </c>
      <c r="P59" s="50">
        <f t="shared" si="133"/>
        <v>-32.378882483949468</v>
      </c>
      <c r="Q59" s="50">
        <f t="shared" si="133"/>
        <v>-20.106924926550725</v>
      </c>
      <c r="R59" s="14" t="str">
        <f t="shared" si="107"/>
        <v>เอราวัณ,รพช.</v>
      </c>
      <c r="S59" s="15">
        <f t="shared" si="108"/>
        <v>-4.4210156099537797E-3</v>
      </c>
      <c r="T59" s="15">
        <f t="shared" si="109"/>
        <v>-0.55187891842050441</v>
      </c>
      <c r="U59" s="15">
        <f t="shared" si="110"/>
        <v>-0.23768108508206778</v>
      </c>
      <c r="V59" s="15">
        <f t="shared" si="111"/>
        <v>-2.183848211300134E-2</v>
      </c>
      <c r="W59" s="15">
        <f t="shared" si="112"/>
        <v>-0.15548626232923529</v>
      </c>
      <c r="X59" s="15">
        <f t="shared" si="113"/>
        <v>-0.32378882483949467</v>
      </c>
      <c r="Y59" s="15">
        <f t="shared" si="114"/>
        <v>-0.20106924926550726</v>
      </c>
      <c r="Z59" s="14" t="str">
        <f t="shared" si="115"/>
        <v>เอราวัณ,รพช.</v>
      </c>
      <c r="AA59" s="16" t="str">
        <f>+IF(AND(C59&gt;C63),"OK","Not OK")</f>
        <v>OK</v>
      </c>
      <c r="AB59" s="16" t="str">
        <f t="shared" ref="AB59:AG59" si="134">+IF(AND(D59&gt;D63),"OK","Not OK")</f>
        <v>OK</v>
      </c>
      <c r="AC59" s="16" t="str">
        <f t="shared" si="134"/>
        <v>OK</v>
      </c>
      <c r="AD59" s="16" t="str">
        <f t="shared" si="134"/>
        <v>OK</v>
      </c>
      <c r="AE59" s="16" t="str">
        <f t="shared" si="134"/>
        <v>OK</v>
      </c>
      <c r="AF59" s="16" t="str">
        <f t="shared" si="134"/>
        <v>OK</v>
      </c>
      <c r="AG59" s="16" t="str">
        <f t="shared" si="134"/>
        <v>Not OK</v>
      </c>
    </row>
    <row r="60" spans="1:33" ht="13.5" customHeight="1">
      <c r="A60" s="253" t="s">
        <v>88</v>
      </c>
      <c r="B60" s="14" t="str">
        <f>+'8.คำนวณ'!G44</f>
        <v>นาวัง เฉลิมพระเกียรติ 80 พรรษา,รพช.</v>
      </c>
      <c r="C60" s="264">
        <f>+'8.คำนวณ'!M44</f>
        <v>1496.1967744874712</v>
      </c>
      <c r="D60" s="264">
        <f>+'8.คำนวณ'!N44</f>
        <v>249.55339582968287</v>
      </c>
      <c r="E60" s="264">
        <f>+'8.คำนวณ'!O44</f>
        <v>806.47416107382537</v>
      </c>
      <c r="F60" s="264">
        <f>+'8.คำนวณ'!P44</f>
        <v>2160.7757779980175</v>
      </c>
      <c r="G60" s="264">
        <f>+'8.คำนวณ'!Q44</f>
        <v>5.5812431110035758</v>
      </c>
      <c r="H60" s="264">
        <f>+'8.คำนวณ'!R44</f>
        <v>62.349552383256707</v>
      </c>
      <c r="I60" s="264">
        <f>+'8.คำนวณ'!S44</f>
        <v>828.15258139127388</v>
      </c>
      <c r="J60" s="14" t="str">
        <f t="shared" si="105"/>
        <v>นาวัง เฉลิมพระเกียรติ 80 พรรษา,รพช.</v>
      </c>
      <c r="K60" s="50">
        <f>+(C60-C61)*100/C61</f>
        <v>17.066806564568008</v>
      </c>
      <c r="L60" s="50">
        <f t="shared" ref="L60:Q60" si="135">+(D60-D61)*100/D61</f>
        <v>-1.4082043658273409</v>
      </c>
      <c r="M60" s="50">
        <f t="shared" si="135"/>
        <v>-22.036254401693178</v>
      </c>
      <c r="N60" s="50">
        <f t="shared" si="135"/>
        <v>-11.816542363570729</v>
      </c>
      <c r="O60" s="50">
        <f t="shared" si="135"/>
        <v>-47.843290830375118</v>
      </c>
      <c r="P60" s="50">
        <f t="shared" si="135"/>
        <v>-20.020759761374489</v>
      </c>
      <c r="Q60" s="50">
        <f t="shared" si="135"/>
        <v>-17.368723522494758</v>
      </c>
      <c r="R60" s="14" t="str">
        <f t="shared" si="107"/>
        <v>นาวัง เฉลิมพระเกียรติ 80 พรรษา,รพช.</v>
      </c>
      <c r="S60" s="15">
        <f t="shared" si="108"/>
        <v>0.17066806564568007</v>
      </c>
      <c r="T60" s="15">
        <f t="shared" si="109"/>
        <v>-1.4082043658273409E-2</v>
      </c>
      <c r="U60" s="15">
        <f t="shared" si="110"/>
        <v>-0.22036254401693178</v>
      </c>
      <c r="V60" s="15">
        <f t="shared" si="111"/>
        <v>-0.1181654236357073</v>
      </c>
      <c r="W60" s="15">
        <f t="shared" si="112"/>
        <v>-0.47843290830375118</v>
      </c>
      <c r="X60" s="15">
        <f t="shared" si="113"/>
        <v>-0.20020759761374488</v>
      </c>
      <c r="Y60" s="15">
        <f t="shared" si="114"/>
        <v>-0.17368723522494758</v>
      </c>
      <c r="Z60" s="14" t="str">
        <f t="shared" si="115"/>
        <v>นาวัง เฉลิมพระเกียรติ 80 พรรษา,รพช.</v>
      </c>
      <c r="AA60" s="16" t="str">
        <f>+IF(AND(C60&gt;C63),"OK","Not OK")</f>
        <v>OK</v>
      </c>
      <c r="AB60" s="16" t="str">
        <f t="shared" ref="AB60:AG60" si="136">+IF(AND(D60&gt;D63),"OK","Not OK")</f>
        <v>OK</v>
      </c>
      <c r="AC60" s="16" t="str">
        <f t="shared" si="136"/>
        <v>OK</v>
      </c>
      <c r="AD60" s="16" t="str">
        <f t="shared" si="136"/>
        <v>OK</v>
      </c>
      <c r="AE60" s="16" t="str">
        <f t="shared" si="136"/>
        <v>OK</v>
      </c>
      <c r="AF60" s="16" t="str">
        <f t="shared" si="136"/>
        <v>OK</v>
      </c>
      <c r="AG60" s="16" t="str">
        <f t="shared" si="136"/>
        <v>OK</v>
      </c>
    </row>
    <row r="61" spans="1:33" ht="13.5" customHeight="1">
      <c r="B61" s="18" t="s">
        <v>144</v>
      </c>
      <c r="C61" s="19">
        <f>AVERAGE(C49:C60)</f>
        <v>1278.0708882344427</v>
      </c>
      <c r="D61" s="19">
        <f t="shared" ref="D61:I61" si="137">AVERAGE(D49:D60)</f>
        <v>253.11781190765308</v>
      </c>
      <c r="E61" s="19">
        <f t="shared" si="137"/>
        <v>1034.4220315286391</v>
      </c>
      <c r="F61" s="19">
        <f t="shared" si="137"/>
        <v>2450.3187286062871</v>
      </c>
      <c r="G61" s="19">
        <f t="shared" si="137"/>
        <v>10.70091115766558</v>
      </c>
      <c r="H61" s="19">
        <f t="shared" si="137"/>
        <v>77.957170132188068</v>
      </c>
      <c r="I61" s="19">
        <f t="shared" si="137"/>
        <v>1002.2265378131032</v>
      </c>
      <c r="J61" s="23"/>
      <c r="R61" s="23"/>
      <c r="Z61" s="23"/>
    </row>
    <row r="62" spans="1:33" ht="13.5" customHeight="1">
      <c r="B62" s="20" t="s">
        <v>268</v>
      </c>
      <c r="C62" s="21">
        <f>+STDEV(C49:C61)</f>
        <v>247.83368636095335</v>
      </c>
      <c r="D62" s="21">
        <f t="shared" ref="D62:I62" si="138">+STDEV(D49:D61)</f>
        <v>174.54128644828748</v>
      </c>
      <c r="E62" s="21">
        <f t="shared" si="138"/>
        <v>450.81020635352559</v>
      </c>
      <c r="F62" s="21">
        <f t="shared" si="138"/>
        <v>625.56328548295039</v>
      </c>
      <c r="G62" s="21">
        <f t="shared" si="138"/>
        <v>5.1427115839543358</v>
      </c>
      <c r="H62" s="21">
        <f t="shared" si="138"/>
        <v>65.270048334995309</v>
      </c>
      <c r="I62" s="21">
        <f t="shared" si="138"/>
        <v>184.72482624578609</v>
      </c>
      <c r="J62" s="23"/>
      <c r="K62" s="51"/>
      <c r="L62" s="51"/>
      <c r="M62" s="51"/>
      <c r="N62" s="51"/>
      <c r="O62" s="51"/>
      <c r="P62" s="51"/>
      <c r="Q62" s="51"/>
      <c r="R62" s="23"/>
      <c r="S62" s="61"/>
      <c r="T62" s="61"/>
      <c r="U62" s="61"/>
      <c r="V62" s="61"/>
      <c r="W62" s="61"/>
      <c r="X62" s="61"/>
      <c r="Y62" s="61"/>
      <c r="Z62" s="23"/>
      <c r="AA62" s="26"/>
      <c r="AB62" s="26"/>
      <c r="AC62" s="26"/>
      <c r="AD62" s="26"/>
      <c r="AE62" s="26"/>
      <c r="AF62" s="26"/>
      <c r="AG62" s="26"/>
    </row>
    <row r="63" spans="1:33" ht="13.5" customHeight="1">
      <c r="B63" s="20" t="s">
        <v>145</v>
      </c>
      <c r="C63" s="21">
        <f>+C61-C62</f>
        <v>1030.2372018734893</v>
      </c>
      <c r="D63" s="21">
        <f t="shared" ref="D63:I63" si="139">+D61-D62</f>
        <v>78.576525459365598</v>
      </c>
      <c r="E63" s="21">
        <f t="shared" si="139"/>
        <v>583.61182517511349</v>
      </c>
      <c r="F63" s="21">
        <f t="shared" si="139"/>
        <v>1824.7554431233366</v>
      </c>
      <c r="G63" s="21">
        <f t="shared" si="139"/>
        <v>5.558199573711244</v>
      </c>
      <c r="H63" s="21">
        <f t="shared" si="139"/>
        <v>12.687121797192759</v>
      </c>
      <c r="I63" s="21">
        <f t="shared" si="139"/>
        <v>817.5017115673171</v>
      </c>
      <c r="J63" s="23"/>
      <c r="K63" s="51"/>
      <c r="L63" s="51"/>
      <c r="M63" s="51"/>
      <c r="N63" s="51"/>
      <c r="O63" s="51"/>
      <c r="P63" s="51"/>
      <c r="Q63" s="51"/>
      <c r="R63" s="23"/>
      <c r="S63" s="61"/>
      <c r="T63" s="61"/>
      <c r="U63" s="61"/>
      <c r="V63" s="61"/>
      <c r="W63" s="61"/>
      <c r="X63" s="61"/>
      <c r="Y63" s="61"/>
      <c r="Z63" s="23"/>
      <c r="AA63" s="26"/>
      <c r="AB63" s="26"/>
      <c r="AC63" s="26"/>
      <c r="AD63" s="26"/>
      <c r="AE63" s="26"/>
      <c r="AF63" s="26"/>
      <c r="AG63" s="26"/>
    </row>
    <row r="64" spans="1:33" ht="13.5" customHeight="1">
      <c r="B64" s="423" t="s">
        <v>149</v>
      </c>
      <c r="C64" s="432" t="s">
        <v>135</v>
      </c>
      <c r="D64" s="433"/>
      <c r="E64" s="433"/>
      <c r="F64" s="433"/>
      <c r="G64" s="433"/>
      <c r="H64" s="433"/>
      <c r="I64" s="434"/>
      <c r="J64" s="423" t="s">
        <v>149</v>
      </c>
      <c r="K64" s="429" t="s">
        <v>4</v>
      </c>
      <c r="L64" s="430"/>
      <c r="M64" s="430"/>
      <c r="N64" s="430"/>
      <c r="O64" s="430"/>
      <c r="P64" s="430"/>
      <c r="Q64" s="431"/>
      <c r="R64" s="423" t="s">
        <v>149</v>
      </c>
      <c r="S64" s="424" t="s">
        <v>4</v>
      </c>
      <c r="T64" s="425"/>
      <c r="U64" s="425"/>
      <c r="V64" s="425"/>
      <c r="W64" s="425"/>
      <c r="X64" s="425"/>
      <c r="Y64" s="426"/>
      <c r="Z64" s="423" t="s">
        <v>149</v>
      </c>
      <c r="AA64" s="432" t="s">
        <v>136</v>
      </c>
      <c r="AB64" s="433"/>
      <c r="AC64" s="433"/>
      <c r="AD64" s="433"/>
      <c r="AE64" s="433"/>
      <c r="AF64" s="433"/>
      <c r="AG64" s="434"/>
    </row>
    <row r="65" spans="1:33" ht="13.5" customHeight="1">
      <c r="B65" s="423"/>
      <c r="C65" s="12" t="s">
        <v>137</v>
      </c>
      <c r="D65" s="13" t="s">
        <v>253</v>
      </c>
      <c r="E65" s="12" t="s">
        <v>139</v>
      </c>
      <c r="F65" s="12" t="s">
        <v>140</v>
      </c>
      <c r="G65" s="12" t="s">
        <v>141</v>
      </c>
      <c r="H65" s="12" t="s">
        <v>142</v>
      </c>
      <c r="I65" s="12" t="s">
        <v>143</v>
      </c>
      <c r="J65" s="423"/>
      <c r="K65" s="45" t="s">
        <v>137</v>
      </c>
      <c r="L65" s="46" t="s">
        <v>253</v>
      </c>
      <c r="M65" s="45" t="s">
        <v>139</v>
      </c>
      <c r="N65" s="45" t="s">
        <v>140</v>
      </c>
      <c r="O65" s="45" t="s">
        <v>141</v>
      </c>
      <c r="P65" s="45" t="s">
        <v>142</v>
      </c>
      <c r="Q65" s="45" t="s">
        <v>143</v>
      </c>
      <c r="R65" s="423"/>
      <c r="S65" s="57" t="s">
        <v>137</v>
      </c>
      <c r="T65" s="58" t="s">
        <v>253</v>
      </c>
      <c r="U65" s="57" t="s">
        <v>139</v>
      </c>
      <c r="V65" s="57" t="s">
        <v>140</v>
      </c>
      <c r="W65" s="57" t="s">
        <v>141</v>
      </c>
      <c r="X65" s="57" t="s">
        <v>142</v>
      </c>
      <c r="Y65" s="57" t="s">
        <v>143</v>
      </c>
      <c r="Z65" s="423"/>
      <c r="AA65" s="12" t="s">
        <v>137</v>
      </c>
      <c r="AB65" s="13" t="s">
        <v>253</v>
      </c>
      <c r="AC65" s="12" t="s">
        <v>139</v>
      </c>
      <c r="AD65" s="12" t="s">
        <v>140</v>
      </c>
      <c r="AE65" s="12" t="s">
        <v>141</v>
      </c>
      <c r="AF65" s="12" t="s">
        <v>142</v>
      </c>
      <c r="AG65" s="12" t="s">
        <v>143</v>
      </c>
    </row>
    <row r="66" spans="1:33" ht="13.2" customHeight="1">
      <c r="A66" s="253" t="s">
        <v>45</v>
      </c>
      <c r="B66" s="14" t="str">
        <f>+'8.คำนวณ'!G45</f>
        <v>ศรีธาตุ,รพช.</v>
      </c>
      <c r="C66" s="264">
        <f>+'8.คำนวณ'!M45</f>
        <v>929.4606745164001</v>
      </c>
      <c r="D66" s="264">
        <f>+'8.คำนวณ'!N45</f>
        <v>205.41975777964677</v>
      </c>
      <c r="E66" s="264">
        <f>+'8.คำนวณ'!O45</f>
        <v>645.30710723192021</v>
      </c>
      <c r="F66" s="264">
        <f>+'8.คำนวณ'!P45</f>
        <v>1828.0363172350653</v>
      </c>
      <c r="G66" s="264">
        <f>+'8.คำนวณ'!Q45</f>
        <v>6.6952437843739059</v>
      </c>
      <c r="H66" s="264">
        <f>+'8.คำนวณ'!R45</f>
        <v>20.473582301687024</v>
      </c>
      <c r="I66" s="264">
        <f>+'8.คำนวณ'!S45</f>
        <v>895.63412251191471</v>
      </c>
      <c r="J66" s="14" t="str">
        <f t="shared" ref="J66:J71" si="140">+B66</f>
        <v>ศรีธาตุ,รพช.</v>
      </c>
      <c r="K66" s="50">
        <f>+(C66-C72)*100/C72</f>
        <v>-13.585845814227334</v>
      </c>
      <c r="L66" s="50">
        <f t="shared" ref="L66:Q66" si="141">+(D66-D72)*100/D72</f>
        <v>-36.090793696164504</v>
      </c>
      <c r="M66" s="50">
        <f t="shared" si="141"/>
        <v>-38.010638932526938</v>
      </c>
      <c r="N66" s="50">
        <f t="shared" si="141"/>
        <v>-36.791298518528372</v>
      </c>
      <c r="O66" s="50">
        <f t="shared" si="141"/>
        <v>-33.958658857769436</v>
      </c>
      <c r="P66" s="50">
        <f t="shared" si="141"/>
        <v>-66.219770627228257</v>
      </c>
      <c r="Q66" s="50">
        <f t="shared" si="141"/>
        <v>-12.058465356643282</v>
      </c>
      <c r="R66" s="14" t="str">
        <f t="shared" ref="R66:R71" si="142">+J66</f>
        <v>ศรีธาตุ,รพช.</v>
      </c>
      <c r="S66" s="15">
        <f t="shared" ref="S66:S71" si="143">+K66/100</f>
        <v>-0.13585845814227335</v>
      </c>
      <c r="T66" s="15">
        <f t="shared" ref="T66:Y66" si="144">+L66/100</f>
        <v>-0.36090793696164503</v>
      </c>
      <c r="U66" s="15">
        <f t="shared" si="144"/>
        <v>-0.38010638932526936</v>
      </c>
      <c r="V66" s="15">
        <f t="shared" si="144"/>
        <v>-0.3679129851852837</v>
      </c>
      <c r="W66" s="15">
        <f t="shared" si="144"/>
        <v>-0.33958658857769436</v>
      </c>
      <c r="X66" s="15">
        <f t="shared" si="144"/>
        <v>-0.66219770627228258</v>
      </c>
      <c r="Y66" s="15">
        <f t="shared" si="144"/>
        <v>-0.12058465356643282</v>
      </c>
      <c r="Z66" s="14" t="str">
        <f t="shared" ref="Z66:Z71" si="145">+R66</f>
        <v>ศรีธาตุ,รพช.</v>
      </c>
      <c r="AA66" s="16" t="str">
        <f>+IF(AND(C66&gt;C74),"OK","Not OK")</f>
        <v>OK</v>
      </c>
      <c r="AB66" s="16" t="str">
        <f t="shared" ref="AB66:AF66" si="146">+IF(AND(D66&gt;D74),"OK","Not OK")</f>
        <v>OK</v>
      </c>
      <c r="AC66" s="16" t="str">
        <f t="shared" si="146"/>
        <v>OK</v>
      </c>
      <c r="AD66" s="16" t="str">
        <f t="shared" si="146"/>
        <v>Not OK</v>
      </c>
      <c r="AE66" s="16" t="str">
        <f t="shared" si="146"/>
        <v>Not OK</v>
      </c>
      <c r="AF66" s="16" t="str">
        <f t="shared" si="146"/>
        <v>OK</v>
      </c>
      <c r="AG66" s="16" t="str">
        <f>+IF(AND(I66&gt;I74),"OK","Not OK")</f>
        <v>OK</v>
      </c>
    </row>
    <row r="67" spans="1:33" ht="13.5" customHeight="1">
      <c r="A67" s="253" t="s">
        <v>55</v>
      </c>
      <c r="B67" s="14" t="str">
        <f>+'8.คำนวณ'!G46</f>
        <v>ปากคาด,รพช.</v>
      </c>
      <c r="C67" s="264">
        <f>+'8.คำนวณ'!M46</f>
        <v>1268.4930638732419</v>
      </c>
      <c r="D67" s="264">
        <f>+'8.คำนวณ'!N46</f>
        <v>354.39516981256384</v>
      </c>
      <c r="E67" s="264">
        <f>+'8.คำนวณ'!O46</f>
        <v>1393.9583048780482</v>
      </c>
      <c r="F67" s="264">
        <f>+'8.คำนวณ'!P46</f>
        <v>3638.7190511727076</v>
      </c>
      <c r="G67" s="264">
        <f>+'8.คำนวณ'!Q46</f>
        <v>14.721972900664538</v>
      </c>
      <c r="H67" s="264">
        <f>+'8.คำนวณ'!R46</f>
        <v>75.774330427778253</v>
      </c>
      <c r="I67" s="264">
        <f>+'8.คำนวณ'!S46</f>
        <v>989.12347300457884</v>
      </c>
      <c r="J67" s="14" t="str">
        <f t="shared" si="140"/>
        <v>ปากคาด,รพช.</v>
      </c>
      <c r="K67" s="50">
        <f>+(C67-C72)*100/C72</f>
        <v>17.934796178610522</v>
      </c>
      <c r="L67" s="50">
        <f t="shared" ref="L67:Q67" si="147">+(D67-D72)*100/D72</f>
        <v>10.25771943967338</v>
      </c>
      <c r="M67" s="50">
        <f t="shared" si="147"/>
        <v>33.906141286357304</v>
      </c>
      <c r="N67" s="50">
        <f t="shared" si="147"/>
        <v>25.81736156554928</v>
      </c>
      <c r="O67" s="50">
        <f t="shared" si="147"/>
        <v>45.216345503150265</v>
      </c>
      <c r="P67" s="50">
        <f t="shared" si="147"/>
        <v>25.023272659403098</v>
      </c>
      <c r="Q67" s="50">
        <f t="shared" si="147"/>
        <v>-2.878827434768362</v>
      </c>
      <c r="R67" s="14" t="str">
        <f t="shared" si="142"/>
        <v>ปากคาด,รพช.</v>
      </c>
      <c r="S67" s="15">
        <f t="shared" si="143"/>
        <v>0.17934796178610524</v>
      </c>
      <c r="T67" s="15">
        <f t="shared" ref="T67:Y71" si="148">+L67/100</f>
        <v>0.1025771943967338</v>
      </c>
      <c r="U67" s="15">
        <f t="shared" si="148"/>
        <v>0.33906141286357305</v>
      </c>
      <c r="V67" s="15">
        <f t="shared" si="148"/>
        <v>0.25817361565549279</v>
      </c>
      <c r="W67" s="15">
        <f t="shared" si="148"/>
        <v>0.45216345503150263</v>
      </c>
      <c r="X67" s="15">
        <f t="shared" si="148"/>
        <v>0.25023272659403095</v>
      </c>
      <c r="Y67" s="15">
        <f t="shared" si="148"/>
        <v>-2.8788274347683621E-2</v>
      </c>
      <c r="Z67" s="14" t="str">
        <f t="shared" si="145"/>
        <v>ปากคาด,รพช.</v>
      </c>
      <c r="AA67" s="16" t="str">
        <f>+IF(AND(C67&gt;C74),"OK","Not OK")</f>
        <v>OK</v>
      </c>
      <c r="AB67" s="16" t="str">
        <f t="shared" ref="AB67:AG67" si="149">+IF(AND(D67&gt;D74),"OK","Not OK")</f>
        <v>OK</v>
      </c>
      <c r="AC67" s="16" t="str">
        <f t="shared" si="149"/>
        <v>OK</v>
      </c>
      <c r="AD67" s="16" t="str">
        <f t="shared" si="149"/>
        <v>OK</v>
      </c>
      <c r="AE67" s="16" t="str">
        <f t="shared" si="149"/>
        <v>OK</v>
      </c>
      <c r="AF67" s="16" t="str">
        <f t="shared" si="149"/>
        <v>OK</v>
      </c>
      <c r="AG67" s="16" t="str">
        <f t="shared" si="149"/>
        <v>OK</v>
      </c>
    </row>
    <row r="68" spans="1:33" ht="13.2" customHeight="1">
      <c r="A68" s="253" t="s">
        <v>55</v>
      </c>
      <c r="B68" s="14" t="str">
        <f>+'8.คำนวณ'!G47</f>
        <v>บึงโขงหลง,รพช.</v>
      </c>
      <c r="C68" s="264">
        <f>+'8.คำนวณ'!M47</f>
        <v>1277.7475008910349</v>
      </c>
      <c r="D68" s="264">
        <f>+'8.คำนวณ'!N47</f>
        <v>276.8801590901727</v>
      </c>
      <c r="E68" s="264">
        <f>+'8.คำนวณ'!O47</f>
        <v>1401.2576891334254</v>
      </c>
      <c r="F68" s="264">
        <f>+'8.คำนวณ'!P47</f>
        <v>3015.6985870059061</v>
      </c>
      <c r="G68" s="264">
        <f>+'8.คำนวณ'!Q47</f>
        <v>11.44774890742948</v>
      </c>
      <c r="H68" s="264">
        <f>+'8.คำนวณ'!R47</f>
        <v>155.52201986491855</v>
      </c>
      <c r="I68" s="264">
        <f>+'8.คำนวณ'!S47</f>
        <v>907.47743900463331</v>
      </c>
      <c r="J68" s="14" t="str">
        <f t="shared" si="140"/>
        <v>บึงโขงหลง,รพช.</v>
      </c>
      <c r="K68" s="50">
        <f>+(C68-C72)*100/C72</f>
        <v>18.795203046038427</v>
      </c>
      <c r="L68" s="50">
        <f t="shared" ref="L68:Q68" si="150">+(D68-D72)*100/D72</f>
        <v>-13.85837759718213</v>
      </c>
      <c r="M68" s="50">
        <f t="shared" si="150"/>
        <v>34.607333263178631</v>
      </c>
      <c r="N68" s="50">
        <f t="shared" si="150"/>
        <v>4.2749479028215021</v>
      </c>
      <c r="O68" s="50">
        <f t="shared" si="150"/>
        <v>12.919665848559667</v>
      </c>
      <c r="P68" s="50">
        <f t="shared" si="150"/>
        <v>156.60235840216481</v>
      </c>
      <c r="Q68" s="50">
        <f t="shared" si="150"/>
        <v>-10.895580422429765</v>
      </c>
      <c r="R68" s="14" t="str">
        <f t="shared" si="142"/>
        <v>บึงโขงหลง,รพช.</v>
      </c>
      <c r="S68" s="15">
        <f t="shared" si="143"/>
        <v>0.18795203046038428</v>
      </c>
      <c r="T68" s="15">
        <f t="shared" si="148"/>
        <v>-0.13858377597182131</v>
      </c>
      <c r="U68" s="15">
        <f t="shared" si="148"/>
        <v>0.3460733326317863</v>
      </c>
      <c r="V68" s="15">
        <f t="shared" si="148"/>
        <v>4.2749479028215021E-2</v>
      </c>
      <c r="W68" s="15">
        <f t="shared" si="148"/>
        <v>0.12919665848559667</v>
      </c>
      <c r="X68" s="15">
        <f t="shared" si="148"/>
        <v>1.5660235840216481</v>
      </c>
      <c r="Y68" s="15">
        <f t="shared" si="148"/>
        <v>-0.10895580422429765</v>
      </c>
      <c r="Z68" s="14" t="str">
        <f t="shared" si="145"/>
        <v>บึงโขงหลง,รพช.</v>
      </c>
      <c r="AA68" s="16" t="str">
        <f>+IF(AND(C68&gt;C74),"OK","Not OK")</f>
        <v>OK</v>
      </c>
      <c r="AB68" s="16" t="str">
        <f t="shared" ref="AB68:AG68" si="151">+IF(AND(D68&gt;D74),"OK","Not OK")</f>
        <v>OK</v>
      </c>
      <c r="AC68" s="16" t="str">
        <f t="shared" si="151"/>
        <v>OK</v>
      </c>
      <c r="AD68" s="16" t="str">
        <f t="shared" si="151"/>
        <v>OK</v>
      </c>
      <c r="AE68" s="16" t="str">
        <f t="shared" si="151"/>
        <v>OK</v>
      </c>
      <c r="AF68" s="16" t="str">
        <f t="shared" si="151"/>
        <v>OK</v>
      </c>
      <c r="AG68" s="16" t="str">
        <f t="shared" si="151"/>
        <v>OK</v>
      </c>
    </row>
    <row r="69" spans="1:33" ht="13.5" customHeight="1">
      <c r="A69" s="253" t="s">
        <v>49</v>
      </c>
      <c r="B69" s="14" t="str">
        <f>+'8.คำนวณ'!G48</f>
        <v>โคกศรีสุพรรณ,รพช.</v>
      </c>
      <c r="C69" s="264">
        <f>+'8.คำนวณ'!M48</f>
        <v>1118.0242259703309</v>
      </c>
      <c r="D69" s="264">
        <f>+'8.คำนวณ'!N48</f>
        <v>579.58287787035147</v>
      </c>
      <c r="E69" s="264">
        <f>+'8.คำนวณ'!O48</f>
        <v>743.6229471182412</v>
      </c>
      <c r="F69" s="264">
        <f>+'8.คำนวณ'!P48</f>
        <v>3025.8988155207626</v>
      </c>
      <c r="G69" s="264">
        <f>+'8.คำนวณ'!Q48</f>
        <v>8.5428637829358269</v>
      </c>
      <c r="H69" s="264">
        <f>+'8.คำนวณ'!R48</f>
        <v>54.08846701333411</v>
      </c>
      <c r="I69" s="264">
        <f>+'8.คำนวณ'!S48</f>
        <v>1458.2302353180246</v>
      </c>
      <c r="J69" s="14" t="str">
        <f t="shared" si="140"/>
        <v>โคกศรีสุพรรณ,รพช.</v>
      </c>
      <c r="K69" s="50">
        <f>+(C69-C72)*100/C72</f>
        <v>3.9453529292105629</v>
      </c>
      <c r="L69" s="50">
        <f t="shared" ref="L69:Q69" si="152">+(D69-D72)*100/D72</f>
        <v>80.317035285965176</v>
      </c>
      <c r="M69" s="50">
        <f t="shared" si="152"/>
        <v>-28.566242568278195</v>
      </c>
      <c r="N69" s="50">
        <f t="shared" si="152"/>
        <v>4.6276450528505242</v>
      </c>
      <c r="O69" s="50">
        <f t="shared" si="152"/>
        <v>-15.733885189181384</v>
      </c>
      <c r="P69" s="50">
        <f t="shared" si="152"/>
        <v>-10.757150594917164</v>
      </c>
      <c r="Q69" s="50">
        <f t="shared" si="152"/>
        <v>43.182357096387086</v>
      </c>
      <c r="R69" s="14" t="str">
        <f t="shared" si="142"/>
        <v>โคกศรีสุพรรณ,รพช.</v>
      </c>
      <c r="S69" s="15">
        <f t="shared" si="143"/>
        <v>3.9453529292105632E-2</v>
      </c>
      <c r="T69" s="15">
        <f t="shared" si="148"/>
        <v>0.80317035285965177</v>
      </c>
      <c r="U69" s="15">
        <f t="shared" si="148"/>
        <v>-0.28566242568278194</v>
      </c>
      <c r="V69" s="15">
        <f t="shared" si="148"/>
        <v>4.6276450528505243E-2</v>
      </c>
      <c r="W69" s="15">
        <f t="shared" si="148"/>
        <v>-0.15733885189181385</v>
      </c>
      <c r="X69" s="15">
        <f t="shared" si="148"/>
        <v>-0.10757150594917164</v>
      </c>
      <c r="Y69" s="15">
        <f t="shared" si="148"/>
        <v>0.43182357096387086</v>
      </c>
      <c r="Z69" s="14" t="str">
        <f t="shared" si="145"/>
        <v>โคกศรีสุพรรณ,รพช.</v>
      </c>
      <c r="AA69" s="16" t="str">
        <f>+IF(AND(C69&gt;C74),"OK","Not OK")</f>
        <v>OK</v>
      </c>
      <c r="AB69" s="16" t="str">
        <f t="shared" ref="AB69:AG69" si="153">+IF(AND(D69&gt;D74),"OK","Not OK")</f>
        <v>OK</v>
      </c>
      <c r="AC69" s="16" t="str">
        <f t="shared" si="153"/>
        <v>OK</v>
      </c>
      <c r="AD69" s="16" t="str">
        <f t="shared" si="153"/>
        <v>OK</v>
      </c>
      <c r="AE69" s="16" t="str">
        <f t="shared" si="153"/>
        <v>OK</v>
      </c>
      <c r="AF69" s="16" t="str">
        <f t="shared" si="153"/>
        <v>OK</v>
      </c>
      <c r="AG69" s="16" t="str">
        <f t="shared" si="153"/>
        <v>OK</v>
      </c>
    </row>
    <row r="70" spans="1:33" ht="13.5" customHeight="1">
      <c r="A70" s="253" t="s">
        <v>51</v>
      </c>
      <c r="B70" s="14" t="str">
        <f>+'8.คำนวณ'!G49</f>
        <v>เรณูนคร,รพช.</v>
      </c>
      <c r="C70" s="264">
        <f>+'8.คำนวณ'!M49</f>
        <v>725.11167170719648</v>
      </c>
      <c r="D70" s="264">
        <f>+'8.คำนวณ'!N49</f>
        <v>329.92589772867547</v>
      </c>
      <c r="E70" s="264">
        <f>+'8.คำนวณ'!O49</f>
        <v>1427.9542749244713</v>
      </c>
      <c r="F70" s="264">
        <f>+'8.คำนวณ'!P49</f>
        <v>3614.7206478603871</v>
      </c>
      <c r="G70" s="264">
        <f>+'8.คำนวณ'!Q49</f>
        <v>7.9433772530602482</v>
      </c>
      <c r="H70" s="264">
        <f>+'8.คำนวณ'!R49</f>
        <v>33.666085056421629</v>
      </c>
      <c r="I70" s="264">
        <f>+'8.คำนวณ'!S49</f>
        <v>1121.7934301320824</v>
      </c>
      <c r="J70" s="14" t="str">
        <f t="shared" si="140"/>
        <v>เรณูนคร,รพช.</v>
      </c>
      <c r="K70" s="50">
        <f>+(C70-C72)*100/C72</f>
        <v>-32.584655253530656</v>
      </c>
      <c r="L70" s="50">
        <f t="shared" ref="L70:Q70" si="154">+(D70-D72)*100/D72</f>
        <v>2.6449572856482488</v>
      </c>
      <c r="M70" s="50">
        <f t="shared" si="154"/>
        <v>37.171855298227513</v>
      </c>
      <c r="N70" s="50">
        <f t="shared" si="154"/>
        <v>24.987559719328431</v>
      </c>
      <c r="O70" s="50">
        <f t="shared" si="154"/>
        <v>-21.647171651145122</v>
      </c>
      <c r="P70" s="50">
        <f t="shared" si="154"/>
        <v>-44.452902353319168</v>
      </c>
      <c r="Q70" s="50">
        <f t="shared" si="154"/>
        <v>10.14792013726354</v>
      </c>
      <c r="R70" s="14" t="str">
        <f t="shared" si="142"/>
        <v>เรณูนคร,รพช.</v>
      </c>
      <c r="S70" s="15">
        <f t="shared" si="143"/>
        <v>-0.32584655253530653</v>
      </c>
      <c r="T70" s="15">
        <f t="shared" si="148"/>
        <v>2.6449572856482487E-2</v>
      </c>
      <c r="U70" s="15">
        <f t="shared" si="148"/>
        <v>0.37171855298227513</v>
      </c>
      <c r="V70" s="15">
        <f t="shared" si="148"/>
        <v>0.24987559719328431</v>
      </c>
      <c r="W70" s="15">
        <f t="shared" si="148"/>
        <v>-0.21647171651145122</v>
      </c>
      <c r="X70" s="15">
        <f t="shared" si="148"/>
        <v>-0.44452902353319168</v>
      </c>
      <c r="Y70" s="15">
        <f t="shared" si="148"/>
        <v>0.1014792013726354</v>
      </c>
      <c r="Z70" s="14" t="str">
        <f t="shared" si="145"/>
        <v>เรณูนคร,รพช.</v>
      </c>
      <c r="AA70" s="16" t="str">
        <f>+IF(AND(C70&gt;C74),"OK","Not OK")</f>
        <v>Not OK</v>
      </c>
      <c r="AB70" s="16" t="str">
        <f t="shared" ref="AB70:AG70" si="155">+IF(AND(D70&gt;D74),"OK","Not OK")</f>
        <v>OK</v>
      </c>
      <c r="AC70" s="16" t="str">
        <f t="shared" si="155"/>
        <v>OK</v>
      </c>
      <c r="AD70" s="16" t="str">
        <f t="shared" si="155"/>
        <v>OK</v>
      </c>
      <c r="AE70" s="16" t="str">
        <f t="shared" si="155"/>
        <v>OK</v>
      </c>
      <c r="AF70" s="16" t="str">
        <f t="shared" si="155"/>
        <v>OK</v>
      </c>
      <c r="AG70" s="16" t="str">
        <f t="shared" si="155"/>
        <v>OK</v>
      </c>
    </row>
    <row r="71" spans="1:33" ht="13.5" customHeight="1">
      <c r="A71" s="253" t="s">
        <v>51</v>
      </c>
      <c r="B71" s="14" t="str">
        <f>+'8.คำนวณ'!G50</f>
        <v>โพนสวรรค์,รพช.</v>
      </c>
      <c r="C71" s="264">
        <f>+'8.คำนวณ'!M50</f>
        <v>1134.6936528120746</v>
      </c>
      <c r="D71" s="264">
        <f>+'8.คำนวณ'!N50</f>
        <v>182.34230181625162</v>
      </c>
      <c r="E71" s="264">
        <f>+'8.คำนวณ'!O50</f>
        <v>633.87894915254253</v>
      </c>
      <c r="F71" s="264">
        <f>+'8.คำนวณ'!P50</f>
        <v>2229.3126393581083</v>
      </c>
      <c r="G71" s="264">
        <f>+'8.คำนวณ'!Q50</f>
        <v>11.476544612577252</v>
      </c>
      <c r="H71" s="264">
        <f>+'8.คำนวณ'!R50</f>
        <v>24.124596739485959</v>
      </c>
      <c r="I71" s="264">
        <f>+'8.คำนวณ'!S50</f>
        <v>738.39738178209598</v>
      </c>
      <c r="J71" s="14" t="str">
        <f t="shared" si="140"/>
        <v>โพนสวรรค์,รพช.</v>
      </c>
      <c r="K71" s="50">
        <f>+(C71-C72)*100/C72</f>
        <v>5.4951489138985368</v>
      </c>
      <c r="L71" s="50">
        <f t="shared" ref="L71:Q71" si="156">+(D71-D72)*100/D72</f>
        <v>-43.270540717940179</v>
      </c>
      <c r="M71" s="50">
        <f t="shared" si="156"/>
        <v>-39.108448346958347</v>
      </c>
      <c r="N71" s="50">
        <f t="shared" si="156"/>
        <v>-22.91621572202137</v>
      </c>
      <c r="O71" s="50">
        <f t="shared" si="156"/>
        <v>13.203704346386065</v>
      </c>
      <c r="P71" s="50">
        <f t="shared" si="156"/>
        <v>-60.195807486103384</v>
      </c>
      <c r="Q71" s="50">
        <f t="shared" si="156"/>
        <v>-27.497404019809171</v>
      </c>
      <c r="R71" s="14" t="str">
        <f t="shared" si="142"/>
        <v>โพนสวรรค์,รพช.</v>
      </c>
      <c r="S71" s="15">
        <f t="shared" si="143"/>
        <v>5.4951489138985371E-2</v>
      </c>
      <c r="T71" s="15">
        <f t="shared" si="148"/>
        <v>-0.43270540717940181</v>
      </c>
      <c r="U71" s="15">
        <f t="shared" si="148"/>
        <v>-0.39108448346958347</v>
      </c>
      <c r="V71" s="15">
        <f t="shared" si="148"/>
        <v>-0.22916215722021371</v>
      </c>
      <c r="W71" s="15">
        <f t="shared" si="148"/>
        <v>0.13203704346386064</v>
      </c>
      <c r="X71" s="15">
        <f t="shared" si="148"/>
        <v>-0.60195807486103381</v>
      </c>
      <c r="Y71" s="15">
        <f t="shared" si="148"/>
        <v>-0.27497404019809168</v>
      </c>
      <c r="Z71" s="14" t="str">
        <f t="shared" si="145"/>
        <v>โพนสวรรค์,รพช.</v>
      </c>
      <c r="AA71" s="16" t="str">
        <f>+IF(AND(C71&gt;C74),"OK","Not OK")</f>
        <v>OK</v>
      </c>
      <c r="AB71" s="16" t="str">
        <f t="shared" ref="AB71:AG71" si="157">+IF(AND(D71&gt;D74),"OK","Not OK")</f>
        <v>OK</v>
      </c>
      <c r="AC71" s="16" t="str">
        <f t="shared" si="157"/>
        <v>Not OK</v>
      </c>
      <c r="AD71" s="16" t="str">
        <f t="shared" si="157"/>
        <v>OK</v>
      </c>
      <c r="AE71" s="16" t="str">
        <f t="shared" si="157"/>
        <v>OK</v>
      </c>
      <c r="AF71" s="16" t="str">
        <f t="shared" si="157"/>
        <v>OK</v>
      </c>
      <c r="AG71" s="16" t="str">
        <f t="shared" si="157"/>
        <v>Not OK</v>
      </c>
    </row>
    <row r="72" spans="1:33" ht="13.5" customHeight="1">
      <c r="B72" s="18" t="s">
        <v>144</v>
      </c>
      <c r="C72" s="19">
        <f t="shared" ref="C72:I72" si="158">AVERAGE(C66:C71)</f>
        <v>1075.588464961713</v>
      </c>
      <c r="D72" s="19">
        <f t="shared" si="158"/>
        <v>321.42436068294364</v>
      </c>
      <c r="E72" s="19">
        <f t="shared" si="158"/>
        <v>1040.9965454064416</v>
      </c>
      <c r="F72" s="19">
        <f t="shared" si="158"/>
        <v>2892.0643430254895</v>
      </c>
      <c r="G72" s="19">
        <f t="shared" si="158"/>
        <v>10.137958540173541</v>
      </c>
      <c r="H72" s="19">
        <f t="shared" si="158"/>
        <v>60.608180233937595</v>
      </c>
      <c r="I72" s="19">
        <f t="shared" si="158"/>
        <v>1018.4426802922216</v>
      </c>
      <c r="L72" s="48"/>
      <c r="Q72" s="48"/>
      <c r="T72" s="59"/>
      <c r="Y72" s="59"/>
      <c r="AB72" s="11"/>
      <c r="AG72" s="11"/>
    </row>
    <row r="73" spans="1:33" ht="13.5" customHeight="1">
      <c r="B73" s="20" t="s">
        <v>268</v>
      </c>
      <c r="C73" s="21">
        <f t="shared" ref="C73:I73" si="159">STDEV(C66:C71)</f>
        <v>213.33634987160417</v>
      </c>
      <c r="D73" s="21">
        <f t="shared" si="159"/>
        <v>143.24122540113231</v>
      </c>
      <c r="E73" s="21">
        <f t="shared" si="159"/>
        <v>403.6960008183903</v>
      </c>
      <c r="F73" s="21">
        <f t="shared" si="159"/>
        <v>732.70975710853179</v>
      </c>
      <c r="G73" s="21">
        <f t="shared" si="159"/>
        <v>2.9574769766371123</v>
      </c>
      <c r="H73" s="21">
        <f t="shared" si="159"/>
        <v>50.889822231976737</v>
      </c>
      <c r="I73" s="21">
        <f t="shared" si="159"/>
        <v>249.30891793906233</v>
      </c>
    </row>
    <row r="74" spans="1:33" ht="13.5" customHeight="1">
      <c r="B74" s="20" t="s">
        <v>145</v>
      </c>
      <c r="C74" s="21">
        <f>+C72-C73</f>
        <v>862.25211509010887</v>
      </c>
      <c r="D74" s="21">
        <f t="shared" ref="D74:I74" si="160">+D72-D73</f>
        <v>178.18313528181133</v>
      </c>
      <c r="E74" s="21">
        <f t="shared" si="160"/>
        <v>637.30054458805125</v>
      </c>
      <c r="F74" s="21">
        <f t="shared" si="160"/>
        <v>2159.3545859169576</v>
      </c>
      <c r="G74" s="21">
        <f t="shared" si="160"/>
        <v>7.1804815635364285</v>
      </c>
      <c r="H74" s="21">
        <f t="shared" si="160"/>
        <v>9.7183580019608584</v>
      </c>
      <c r="I74" s="21">
        <f t="shared" si="160"/>
        <v>769.13376235315923</v>
      </c>
    </row>
    <row r="75" spans="1:33" ht="13.5" customHeight="1">
      <c r="B75" s="423" t="s">
        <v>150</v>
      </c>
      <c r="C75" s="432" t="s">
        <v>135</v>
      </c>
      <c r="D75" s="433"/>
      <c r="E75" s="433"/>
      <c r="F75" s="433"/>
      <c r="G75" s="433"/>
      <c r="H75" s="433"/>
      <c r="I75" s="434"/>
      <c r="J75" s="423" t="s">
        <v>150</v>
      </c>
      <c r="K75" s="429" t="s">
        <v>4</v>
      </c>
      <c r="L75" s="430"/>
      <c r="M75" s="430"/>
      <c r="N75" s="430"/>
      <c r="O75" s="430"/>
      <c r="P75" s="430"/>
      <c r="Q75" s="431"/>
      <c r="R75" s="423" t="s">
        <v>150</v>
      </c>
      <c r="S75" s="424" t="s">
        <v>4</v>
      </c>
      <c r="T75" s="425"/>
      <c r="U75" s="425"/>
      <c r="V75" s="425"/>
      <c r="W75" s="425"/>
      <c r="X75" s="425"/>
      <c r="Y75" s="426"/>
      <c r="Z75" s="423" t="s">
        <v>150</v>
      </c>
      <c r="AA75" s="432" t="s">
        <v>136</v>
      </c>
      <c r="AB75" s="433"/>
      <c r="AC75" s="433"/>
      <c r="AD75" s="433"/>
      <c r="AE75" s="433"/>
      <c r="AF75" s="433"/>
      <c r="AG75" s="434"/>
    </row>
    <row r="76" spans="1:33" ht="13.5" customHeight="1">
      <c r="B76" s="423"/>
      <c r="C76" s="12" t="s">
        <v>137</v>
      </c>
      <c r="D76" s="13" t="s">
        <v>253</v>
      </c>
      <c r="E76" s="12" t="s">
        <v>139</v>
      </c>
      <c r="F76" s="12" t="s">
        <v>140</v>
      </c>
      <c r="G76" s="12" t="s">
        <v>141</v>
      </c>
      <c r="H76" s="12" t="s">
        <v>142</v>
      </c>
      <c r="I76" s="12" t="s">
        <v>143</v>
      </c>
      <c r="J76" s="423"/>
      <c r="K76" s="45" t="s">
        <v>137</v>
      </c>
      <c r="L76" s="46" t="s">
        <v>253</v>
      </c>
      <c r="M76" s="45" t="s">
        <v>139</v>
      </c>
      <c r="N76" s="45" t="s">
        <v>140</v>
      </c>
      <c r="O76" s="45" t="s">
        <v>141</v>
      </c>
      <c r="P76" s="45" t="s">
        <v>142</v>
      </c>
      <c r="Q76" s="45" t="s">
        <v>143</v>
      </c>
      <c r="R76" s="423"/>
      <c r="S76" s="57" t="s">
        <v>137</v>
      </c>
      <c r="T76" s="58" t="s">
        <v>253</v>
      </c>
      <c r="U76" s="57" t="s">
        <v>139</v>
      </c>
      <c r="V76" s="57" t="s">
        <v>140</v>
      </c>
      <c r="W76" s="57" t="s">
        <v>141</v>
      </c>
      <c r="X76" s="57" t="s">
        <v>142</v>
      </c>
      <c r="Y76" s="57" t="s">
        <v>143</v>
      </c>
      <c r="Z76" s="423"/>
      <c r="AA76" s="12" t="s">
        <v>137</v>
      </c>
      <c r="AB76" s="13" t="s">
        <v>253</v>
      </c>
      <c r="AC76" s="12" t="s">
        <v>139</v>
      </c>
      <c r="AD76" s="12" t="s">
        <v>140</v>
      </c>
      <c r="AE76" s="12" t="s">
        <v>141</v>
      </c>
      <c r="AF76" s="12" t="s">
        <v>142</v>
      </c>
      <c r="AG76" s="12" t="s">
        <v>143</v>
      </c>
    </row>
    <row r="77" spans="1:33" ht="13.5" customHeight="1">
      <c r="A77" s="253" t="s">
        <v>88</v>
      </c>
      <c r="B77" s="14" t="str">
        <f>+'8.คำนวณ'!G51</f>
        <v>โนนสัง,รพช.</v>
      </c>
      <c r="C77" s="264">
        <f>+'8.คำนวณ'!M51</f>
        <v>1154.3170434088111</v>
      </c>
      <c r="D77" s="264">
        <f>+'8.คำนวณ'!N51</f>
        <v>258.751758585706</v>
      </c>
      <c r="E77" s="264">
        <f>+'8.คำนวณ'!O51</f>
        <v>1107.4843483556638</v>
      </c>
      <c r="F77" s="264">
        <f>+'8.คำนวณ'!P51</f>
        <v>1675.5687131230927</v>
      </c>
      <c r="G77" s="264">
        <f>+'8.คำนวณ'!Q51</f>
        <v>3.1205642927489845</v>
      </c>
      <c r="H77" s="264">
        <f>+'8.คำนวณ'!R51</f>
        <v>27.425190046780745</v>
      </c>
      <c r="I77" s="264">
        <f>+'8.คำนวณ'!S51</f>
        <v>764.15490340406245</v>
      </c>
      <c r="J77" s="14" t="str">
        <f t="shared" ref="J77:J82" si="161">+B77</f>
        <v>โนนสัง,รพช.</v>
      </c>
      <c r="K77" s="50">
        <f>+(C77-C83)*100/C83</f>
        <v>2.5174965606413773</v>
      </c>
      <c r="L77" s="50">
        <f t="shared" ref="L77:Q77" si="162">+(D77-D83)*100/D83</f>
        <v>20.452577925060396</v>
      </c>
      <c r="M77" s="50">
        <f t="shared" si="162"/>
        <v>37.829150402815934</v>
      </c>
      <c r="N77" s="50">
        <f t="shared" si="162"/>
        <v>-9.3759994868431527</v>
      </c>
      <c r="O77" s="50">
        <f t="shared" si="162"/>
        <v>-59.498174435443453</v>
      </c>
      <c r="P77" s="50">
        <f t="shared" si="162"/>
        <v>-42.303817072914434</v>
      </c>
      <c r="Q77" s="50">
        <f t="shared" si="162"/>
        <v>-2.3716843160353065</v>
      </c>
      <c r="R77" s="14" t="str">
        <f t="shared" ref="R77:R82" si="163">+J77</f>
        <v>โนนสัง,รพช.</v>
      </c>
      <c r="S77" s="15">
        <f t="shared" ref="S77:S82" si="164">+K77/100</f>
        <v>2.5174965606413774E-2</v>
      </c>
      <c r="T77" s="15">
        <f t="shared" ref="T77:Y77" si="165">+L77/100</f>
        <v>0.20452577925060397</v>
      </c>
      <c r="U77" s="15">
        <f t="shared" si="165"/>
        <v>0.37829150402815936</v>
      </c>
      <c r="V77" s="15">
        <f t="shared" si="165"/>
        <v>-9.375999486843152E-2</v>
      </c>
      <c r="W77" s="15">
        <f t="shared" si="165"/>
        <v>-0.59498174435443452</v>
      </c>
      <c r="X77" s="15">
        <f t="shared" si="165"/>
        <v>-0.42303817072914435</v>
      </c>
      <c r="Y77" s="15">
        <f t="shared" si="165"/>
        <v>-2.3716843160353066E-2</v>
      </c>
      <c r="Z77" s="14" t="str">
        <f t="shared" ref="Z77:Z82" si="166">+R77</f>
        <v>โนนสัง,รพช.</v>
      </c>
      <c r="AA77" s="16" t="str">
        <f>+IF(AND(C77&gt;C85),"OK","Not OK")</f>
        <v>OK</v>
      </c>
      <c r="AB77" s="16" t="str">
        <f t="shared" ref="AB77:AF77" si="167">+IF(AND(D77&gt;D85),"OK","Not OK")</f>
        <v>OK</v>
      </c>
      <c r="AC77" s="16" t="str">
        <f t="shared" si="167"/>
        <v>OK</v>
      </c>
      <c r="AD77" s="16" t="str">
        <f t="shared" si="167"/>
        <v>OK</v>
      </c>
      <c r="AE77" s="16" t="str">
        <f t="shared" si="167"/>
        <v>Not OK</v>
      </c>
      <c r="AF77" s="16" t="str">
        <f t="shared" si="167"/>
        <v>OK</v>
      </c>
      <c r="AG77" s="16" t="str">
        <f>+IF(AND(I77&gt;I85),"OK","Not OK")</f>
        <v>OK</v>
      </c>
    </row>
    <row r="78" spans="1:33" ht="13.5" customHeight="1">
      <c r="A78" s="253" t="s">
        <v>88</v>
      </c>
      <c r="B78" s="14" t="str">
        <f>+'8.คำนวณ'!G52</f>
        <v>สุวรรณคูหา,รพช.</v>
      </c>
      <c r="C78" s="264">
        <f>+'8.คำนวณ'!M52</f>
        <v>1060.4317762832934</v>
      </c>
      <c r="D78" s="264">
        <f>+'8.คำนวณ'!N52</f>
        <v>243.45271875831148</v>
      </c>
      <c r="E78" s="264">
        <f>+'8.คำนวณ'!O52</f>
        <v>642.13898617511495</v>
      </c>
      <c r="F78" s="264">
        <f>+'8.คำนวณ'!P52</f>
        <v>1782.7784013928454</v>
      </c>
      <c r="G78" s="264">
        <f>+'8.คำนวณ'!Q52</f>
        <v>4.9224176018379433</v>
      </c>
      <c r="H78" s="264">
        <f>+'8.คำนวณ'!R52</f>
        <v>23.039193985449621</v>
      </c>
      <c r="I78" s="264">
        <f>+'8.คำนวณ'!S52</f>
        <v>647.08563262282007</v>
      </c>
      <c r="J78" s="14" t="str">
        <f t="shared" si="161"/>
        <v>สุวรรณคูหา,รพช.</v>
      </c>
      <c r="K78" s="50">
        <f>+(C78-C83)*100/C83</f>
        <v>-5.8206654760309169</v>
      </c>
      <c r="L78" s="50">
        <f t="shared" ref="L78:Q78" si="168">+(D78-D83)*100/D83</f>
        <v>13.330660002413891</v>
      </c>
      <c r="M78" s="50">
        <f t="shared" si="168"/>
        <v>-20.08422418208432</v>
      </c>
      <c r="N78" s="50">
        <f t="shared" si="168"/>
        <v>-3.5775080440993805</v>
      </c>
      <c r="O78" s="50">
        <f t="shared" si="168"/>
        <v>-36.111907859486593</v>
      </c>
      <c r="P78" s="50">
        <f t="shared" si="168"/>
        <v>-51.530926552935767</v>
      </c>
      <c r="Q78" s="50">
        <f t="shared" si="168"/>
        <v>-17.328436767415198</v>
      </c>
      <c r="R78" s="14" t="str">
        <f t="shared" si="163"/>
        <v>สุวรรณคูหา,รพช.</v>
      </c>
      <c r="S78" s="15">
        <f t="shared" si="164"/>
        <v>-5.8206654760309166E-2</v>
      </c>
      <c r="T78" s="15">
        <f t="shared" ref="T78:Y82" si="169">+L78/100</f>
        <v>0.13330660002413891</v>
      </c>
      <c r="U78" s="15">
        <f t="shared" si="169"/>
        <v>-0.2008422418208432</v>
      </c>
      <c r="V78" s="15">
        <f t="shared" si="169"/>
        <v>-3.5775080440993805E-2</v>
      </c>
      <c r="W78" s="15">
        <f t="shared" si="169"/>
        <v>-0.36111907859486592</v>
      </c>
      <c r="X78" s="15">
        <f t="shared" si="169"/>
        <v>-0.51530926552935763</v>
      </c>
      <c r="Y78" s="15">
        <f t="shared" si="169"/>
        <v>-0.17328436767415198</v>
      </c>
      <c r="Z78" s="14" t="str">
        <f t="shared" si="166"/>
        <v>สุวรรณคูหา,รพช.</v>
      </c>
      <c r="AA78" s="16" t="str">
        <f>+IF(AND(C78&gt;C85),"OK","Not OK")</f>
        <v>OK</v>
      </c>
      <c r="AB78" s="16" t="str">
        <f t="shared" ref="AB78:AG78" si="170">+IF(AND(D78&gt;D85),"OK","Not OK")</f>
        <v>OK</v>
      </c>
      <c r="AC78" s="16" t="str">
        <f t="shared" si="170"/>
        <v>OK</v>
      </c>
      <c r="AD78" s="16" t="str">
        <f t="shared" si="170"/>
        <v>OK</v>
      </c>
      <c r="AE78" s="16" t="str">
        <f t="shared" si="170"/>
        <v>OK</v>
      </c>
      <c r="AF78" s="16" t="str">
        <f t="shared" si="170"/>
        <v>OK</v>
      </c>
      <c r="AG78" s="16" t="str">
        <f t="shared" si="170"/>
        <v>Not OK</v>
      </c>
    </row>
    <row r="79" spans="1:33" ht="13.5" customHeight="1">
      <c r="A79" s="253" t="s">
        <v>45</v>
      </c>
      <c r="B79" s="14" t="str">
        <f>+'8.คำนวณ'!G53</f>
        <v>โนนสะอาด,รพช.</v>
      </c>
      <c r="C79" s="264">
        <f>+'8.คำนวณ'!M53</f>
        <v>1091.2409620772878</v>
      </c>
      <c r="D79" s="264">
        <f>+'8.คำนวณ'!N53</f>
        <v>158.65474852276196</v>
      </c>
      <c r="E79" s="264">
        <f>+'8.คำนวณ'!O53</f>
        <v>810.58386866523915</v>
      </c>
      <c r="F79" s="264">
        <f>+'8.คำนวณ'!P53</f>
        <v>1940.8149152000001</v>
      </c>
      <c r="G79" s="264">
        <f>+'8.คำนวณ'!Q53</f>
        <v>8.0520263311996452</v>
      </c>
      <c r="H79" s="264">
        <f>+'8.คำนวณ'!R53</f>
        <v>35.043009308806006</v>
      </c>
      <c r="I79" s="264">
        <f>+'8.คำนวณ'!S53</f>
        <v>920.52567869725635</v>
      </c>
      <c r="J79" s="14" t="str">
        <f t="shared" si="161"/>
        <v>โนนสะอาด,รพช.</v>
      </c>
      <c r="K79" s="50">
        <f>+(C79-C83)*100/C83</f>
        <v>-3.0844322923427683</v>
      </c>
      <c r="L79" s="50">
        <f t="shared" ref="L79:Q79" si="171">+(D79-D83)*100/D83</f>
        <v>-26.143986173956989</v>
      </c>
      <c r="M79" s="50">
        <f t="shared" si="171"/>
        <v>0.87915564155547266</v>
      </c>
      <c r="N79" s="50">
        <f t="shared" si="171"/>
        <v>4.9699785472815936</v>
      </c>
      <c r="O79" s="50">
        <f t="shared" si="171"/>
        <v>4.5073055104964084</v>
      </c>
      <c r="P79" s="50">
        <f t="shared" si="171"/>
        <v>-26.277707758901588</v>
      </c>
      <c r="Q79" s="50">
        <f t="shared" si="171"/>
        <v>17.606222448763557</v>
      </c>
      <c r="R79" s="14" t="str">
        <f t="shared" si="163"/>
        <v>โนนสะอาด,รพช.</v>
      </c>
      <c r="S79" s="15">
        <f t="shared" si="164"/>
        <v>-3.0844322923427682E-2</v>
      </c>
      <c r="T79" s="15">
        <f t="shared" si="169"/>
        <v>-0.2614398617395699</v>
      </c>
      <c r="U79" s="15">
        <f t="shared" si="169"/>
        <v>8.7915564155547268E-3</v>
      </c>
      <c r="V79" s="15">
        <f t="shared" si="169"/>
        <v>4.9699785472815936E-2</v>
      </c>
      <c r="W79" s="15">
        <f t="shared" si="169"/>
        <v>4.5073055104964087E-2</v>
      </c>
      <c r="X79" s="15">
        <f t="shared" si="169"/>
        <v>-0.26277707758901586</v>
      </c>
      <c r="Y79" s="15">
        <f t="shared" si="169"/>
        <v>0.17606222448763556</v>
      </c>
      <c r="Z79" s="14" t="str">
        <f t="shared" si="166"/>
        <v>โนนสะอาด,รพช.</v>
      </c>
      <c r="AA79" s="16" t="str">
        <f>+IF(AND(C79&gt;C85),"OK","Not OK")</f>
        <v>OK</v>
      </c>
      <c r="AB79" s="16" t="str">
        <f t="shared" ref="AB79:AG79" si="172">+IF(AND(D79&gt;D85),"OK","Not OK")</f>
        <v>OK</v>
      </c>
      <c r="AC79" s="16" t="str">
        <f t="shared" si="172"/>
        <v>OK</v>
      </c>
      <c r="AD79" s="16" t="str">
        <f t="shared" si="172"/>
        <v>OK</v>
      </c>
      <c r="AE79" s="16" t="str">
        <f t="shared" si="172"/>
        <v>OK</v>
      </c>
      <c r="AF79" s="16" t="str">
        <f t="shared" si="172"/>
        <v>OK</v>
      </c>
      <c r="AG79" s="16" t="str">
        <f t="shared" si="172"/>
        <v>OK</v>
      </c>
    </row>
    <row r="80" spans="1:33" ht="13.5" customHeight="1">
      <c r="A80" s="253" t="s">
        <v>53</v>
      </c>
      <c r="B80" s="14" t="str">
        <f>+'8.คำนวณ'!G54</f>
        <v>ปากชม,รพช.</v>
      </c>
      <c r="C80" s="264">
        <f>+'8.คำนวณ'!M54</f>
        <v>1486.4098713955018</v>
      </c>
      <c r="D80" s="264">
        <f>+'8.คำนวณ'!N54</f>
        <v>307.44576976936924</v>
      </c>
      <c r="E80" s="264">
        <f>+'8.คำนวณ'!O54</f>
        <v>949.43965000000003</v>
      </c>
      <c r="F80" s="264">
        <f>+'8.คำนวณ'!P54</f>
        <v>1964.5925229558372</v>
      </c>
      <c r="G80" s="264">
        <f>+'8.คำนวณ'!Q54</f>
        <v>6.0404436981149923</v>
      </c>
      <c r="H80" s="264">
        <f>+'8.คำนวณ'!R54</f>
        <v>112.51427355076748</v>
      </c>
      <c r="I80" s="264">
        <f>+'8.คำนวณ'!S54</f>
        <v>757.46646680575009</v>
      </c>
      <c r="J80" s="14" t="str">
        <f t="shared" si="161"/>
        <v>ปากชม,รพช.</v>
      </c>
      <c r="K80" s="50">
        <f>+(C80-C83)*100/C83</f>
        <v>32.011408606157104</v>
      </c>
      <c r="L80" s="50">
        <f t="shared" ref="L80:Q80" si="173">+(D80-D83)*100/D83</f>
        <v>43.120324063841508</v>
      </c>
      <c r="M80" s="50">
        <f t="shared" si="173"/>
        <v>18.160099068254873</v>
      </c>
      <c r="N80" s="50">
        <f t="shared" si="173"/>
        <v>6.25600276138276</v>
      </c>
      <c r="O80" s="50">
        <f t="shared" si="173"/>
        <v>-21.601039413912932</v>
      </c>
      <c r="P80" s="50">
        <f t="shared" si="173"/>
        <v>136.70370552109395</v>
      </c>
      <c r="Q80" s="50">
        <f t="shared" si="173"/>
        <v>-3.2261979712423918</v>
      </c>
      <c r="R80" s="14" t="str">
        <f t="shared" si="163"/>
        <v>ปากชม,รพช.</v>
      </c>
      <c r="S80" s="15">
        <f t="shared" si="164"/>
        <v>0.32011408606157105</v>
      </c>
      <c r="T80" s="15">
        <f t="shared" si="169"/>
        <v>0.43120324063841509</v>
      </c>
      <c r="U80" s="15">
        <f t="shared" si="169"/>
        <v>0.18160099068254873</v>
      </c>
      <c r="V80" s="15">
        <f t="shared" si="169"/>
        <v>6.2560027613827604E-2</v>
      </c>
      <c r="W80" s="15">
        <f t="shared" si="169"/>
        <v>-0.21601039413912931</v>
      </c>
      <c r="X80" s="15">
        <f t="shared" si="169"/>
        <v>1.3670370552109394</v>
      </c>
      <c r="Y80" s="15">
        <f t="shared" si="169"/>
        <v>-3.2261979712423922E-2</v>
      </c>
      <c r="Z80" s="14" t="str">
        <f t="shared" si="166"/>
        <v>ปากชม,รพช.</v>
      </c>
      <c r="AA80" s="16" t="str">
        <f>+IF(AND(C80&gt;C85),"OK","Not OK")</f>
        <v>OK</v>
      </c>
      <c r="AB80" s="16" t="str">
        <f t="shared" ref="AB80:AG80" si="174">+IF(AND(D80&gt;D85),"OK","Not OK")</f>
        <v>OK</v>
      </c>
      <c r="AC80" s="16" t="str">
        <f t="shared" si="174"/>
        <v>OK</v>
      </c>
      <c r="AD80" s="16" t="str">
        <f t="shared" si="174"/>
        <v>OK</v>
      </c>
      <c r="AE80" s="16" t="str">
        <f t="shared" si="174"/>
        <v>OK</v>
      </c>
      <c r="AF80" s="16" t="str">
        <f t="shared" si="174"/>
        <v>OK</v>
      </c>
      <c r="AG80" s="16" t="str">
        <f t="shared" si="174"/>
        <v>OK</v>
      </c>
    </row>
    <row r="81" spans="1:33" ht="13.5" customHeight="1">
      <c r="A81" s="253" t="s">
        <v>55</v>
      </c>
      <c r="B81" s="14" t="str">
        <f>+'8.คำนวณ'!G55</f>
        <v>พรเจริญ,รพช.</v>
      </c>
      <c r="C81" s="264">
        <f>+'8.คำนวณ'!M55</f>
        <v>1063.9607556180458</v>
      </c>
      <c r="D81" s="264">
        <f>+'8.คำนวณ'!N55</f>
        <v>199.11211679716854</v>
      </c>
      <c r="E81" s="264">
        <f>+'8.คำนวณ'!O55</f>
        <v>967.44216318785607</v>
      </c>
      <c r="F81" s="264">
        <f>+'8.คำนวณ'!P55</f>
        <v>2643.2004635539133</v>
      </c>
      <c r="G81" s="264">
        <f>+'8.คำนวณ'!Q55</f>
        <v>15.229339763619073</v>
      </c>
      <c r="H81" s="264">
        <f>+'8.คำนวณ'!R55</f>
        <v>60.48619028211747</v>
      </c>
      <c r="I81" s="264">
        <f>+'8.คำนวณ'!S55</f>
        <v>711.44667814113598</v>
      </c>
      <c r="J81" s="14" t="str">
        <f t="shared" si="161"/>
        <v>พรเจริญ,รพช.</v>
      </c>
      <c r="K81" s="50">
        <f>+(C81-C83)*100/C83</f>
        <v>-5.5072488727858699</v>
      </c>
      <c r="L81" s="50">
        <f t="shared" ref="L81:Q81" si="175">+(D81-D83)*100/D83</f>
        <v>-7.3105129973807497</v>
      </c>
      <c r="M81" s="50">
        <f t="shared" si="175"/>
        <v>20.400556101784741</v>
      </c>
      <c r="N81" s="50">
        <f t="shared" si="175"/>
        <v>42.958864228857841</v>
      </c>
      <c r="O81" s="50">
        <f t="shared" si="175"/>
        <v>97.6617062506011</v>
      </c>
      <c r="P81" s="50">
        <f t="shared" si="175"/>
        <v>27.248791827030601</v>
      </c>
      <c r="Q81" s="50">
        <f t="shared" si="175"/>
        <v>-9.1056792589291753</v>
      </c>
      <c r="R81" s="14" t="str">
        <f t="shared" si="163"/>
        <v>พรเจริญ,รพช.</v>
      </c>
      <c r="S81" s="15">
        <f t="shared" si="164"/>
        <v>-5.50724887278587E-2</v>
      </c>
      <c r="T81" s="15">
        <f t="shared" si="169"/>
        <v>-7.3105129973807498E-2</v>
      </c>
      <c r="U81" s="15">
        <f t="shared" si="169"/>
        <v>0.20400556101784739</v>
      </c>
      <c r="V81" s="15">
        <f t="shared" si="169"/>
        <v>0.4295886422885784</v>
      </c>
      <c r="W81" s="15">
        <f t="shared" si="169"/>
        <v>0.97661706250601099</v>
      </c>
      <c r="X81" s="15">
        <f t="shared" si="169"/>
        <v>0.272487918270306</v>
      </c>
      <c r="Y81" s="15">
        <f t="shared" si="169"/>
        <v>-9.1056792589291752E-2</v>
      </c>
      <c r="Z81" s="14" t="str">
        <f t="shared" si="166"/>
        <v>พรเจริญ,รพช.</v>
      </c>
      <c r="AA81" s="16" t="str">
        <f>+IF(AND(C81&gt;C85),"OK","Not OK")</f>
        <v>OK</v>
      </c>
      <c r="AB81" s="16" t="str">
        <f t="shared" ref="AB81:AG81" si="176">+IF(AND(D81&gt;D85),"OK","Not OK")</f>
        <v>OK</v>
      </c>
      <c r="AC81" s="16" t="str">
        <f t="shared" si="176"/>
        <v>OK</v>
      </c>
      <c r="AD81" s="16" t="str">
        <f t="shared" si="176"/>
        <v>OK</v>
      </c>
      <c r="AE81" s="16" t="str">
        <f t="shared" si="176"/>
        <v>OK</v>
      </c>
      <c r="AF81" s="16" t="str">
        <f t="shared" si="176"/>
        <v>OK</v>
      </c>
      <c r="AG81" s="16" t="str">
        <f t="shared" si="176"/>
        <v>OK</v>
      </c>
    </row>
    <row r="82" spans="1:33" ht="13.5" customHeight="1">
      <c r="A82" s="253" t="s">
        <v>51</v>
      </c>
      <c r="B82" s="14" t="str">
        <f>+'8.คำนวณ'!G56</f>
        <v>นาแก,รพช.</v>
      </c>
      <c r="C82" s="264">
        <f>+'8.คำนวณ'!M56</f>
        <v>899.46419951311043</v>
      </c>
      <c r="D82" s="264">
        <f>+'8.คำนวณ'!N56</f>
        <v>121.48062496515583</v>
      </c>
      <c r="E82" s="264">
        <f>+'8.คำนวณ'!O56</f>
        <v>344.02906401765995</v>
      </c>
      <c r="F82" s="264">
        <f>+'8.คำนวณ'!P56</f>
        <v>1086.5877779693158</v>
      </c>
      <c r="G82" s="264">
        <f>+'8.คำนวณ'!Q56</f>
        <v>8.8637066468331636</v>
      </c>
      <c r="H82" s="264">
        <f>+'8.คำนวณ'!R56</f>
        <v>26.694962029280514</v>
      </c>
      <c r="I82" s="264">
        <f>+'8.คำนวณ'!S56</f>
        <v>895.63173440374646</v>
      </c>
      <c r="J82" s="14" t="str">
        <f t="shared" si="161"/>
        <v>นาแก,รพช.</v>
      </c>
      <c r="K82" s="50">
        <f>+(C82-C83)*100/C83</f>
        <v>-20.116558525638858</v>
      </c>
      <c r="L82" s="50">
        <f t="shared" ref="L82:Q82" si="177">+(D82-D83)*100/D83</f>
        <v>-43.449062819978032</v>
      </c>
      <c r="M82" s="50">
        <f t="shared" si="177"/>
        <v>-57.184737032326709</v>
      </c>
      <c r="N82" s="50">
        <f t="shared" si="177"/>
        <v>-41.231338006579719</v>
      </c>
      <c r="O82" s="50">
        <f t="shared" si="177"/>
        <v>15.042109947745466</v>
      </c>
      <c r="P82" s="50">
        <f t="shared" si="177"/>
        <v>-43.840045963372823</v>
      </c>
      <c r="Q82" s="50">
        <f t="shared" si="177"/>
        <v>14.425775864858414</v>
      </c>
      <c r="R82" s="14" t="str">
        <f t="shared" si="163"/>
        <v>นาแก,รพช.</v>
      </c>
      <c r="S82" s="15">
        <f t="shared" si="164"/>
        <v>-0.20116558525638858</v>
      </c>
      <c r="T82" s="15">
        <f t="shared" si="169"/>
        <v>-0.43449062819978029</v>
      </c>
      <c r="U82" s="15">
        <f t="shared" si="169"/>
        <v>-0.57184737032326705</v>
      </c>
      <c r="V82" s="15">
        <f t="shared" si="169"/>
        <v>-0.41231338006579721</v>
      </c>
      <c r="W82" s="15">
        <f t="shared" si="169"/>
        <v>0.15042109947745466</v>
      </c>
      <c r="X82" s="15">
        <f t="shared" si="169"/>
        <v>-0.43840045963372826</v>
      </c>
      <c r="Y82" s="15">
        <f t="shared" si="169"/>
        <v>0.14425775864858414</v>
      </c>
      <c r="Z82" s="14" t="str">
        <f t="shared" si="166"/>
        <v>นาแก,รพช.</v>
      </c>
      <c r="AA82" s="16" t="str">
        <f>+IF(AND(C82&gt;C85),"OK","Not OK")</f>
        <v>Not OK</v>
      </c>
      <c r="AB82" s="16" t="str">
        <f t="shared" ref="AB82:AG82" si="178">+IF(AND(D82&gt;D85),"OK","Not OK")</f>
        <v>Not OK</v>
      </c>
      <c r="AC82" s="16" t="str">
        <f t="shared" si="178"/>
        <v>Not OK</v>
      </c>
      <c r="AD82" s="16" t="str">
        <f t="shared" si="178"/>
        <v>Not OK</v>
      </c>
      <c r="AE82" s="16" t="str">
        <f t="shared" si="178"/>
        <v>OK</v>
      </c>
      <c r="AF82" s="16" t="str">
        <f t="shared" si="178"/>
        <v>OK</v>
      </c>
      <c r="AG82" s="16" t="str">
        <f t="shared" si="178"/>
        <v>OK</v>
      </c>
    </row>
    <row r="83" spans="1:33" ht="13.5" customHeight="1">
      <c r="B83" s="18" t="s">
        <v>144</v>
      </c>
      <c r="C83" s="19">
        <f t="shared" ref="C83:I83" si="179">AVERAGE(C77:C82)</f>
        <v>1125.9707680493416</v>
      </c>
      <c r="D83" s="19">
        <f t="shared" si="179"/>
        <v>214.81628956641217</v>
      </c>
      <c r="E83" s="19">
        <f t="shared" si="179"/>
        <v>803.51968006692232</v>
      </c>
      <c r="F83" s="19">
        <f t="shared" si="179"/>
        <v>1848.9237990325009</v>
      </c>
      <c r="G83" s="19">
        <f t="shared" si="179"/>
        <v>7.7047497223923003</v>
      </c>
      <c r="H83" s="19">
        <f t="shared" si="179"/>
        <v>47.533803200533647</v>
      </c>
      <c r="I83" s="19">
        <f t="shared" si="179"/>
        <v>782.7185156791287</v>
      </c>
    </row>
    <row r="84" spans="1:33" ht="13.5" customHeight="1">
      <c r="B84" s="20" t="s">
        <v>268</v>
      </c>
      <c r="C84" s="21">
        <f t="shared" ref="C84:I84" si="180">+STDEV(C77:C82)</f>
        <v>195.63836262047164</v>
      </c>
      <c r="D84" s="21">
        <f t="shared" si="180"/>
        <v>68.473173051641339</v>
      </c>
      <c r="E84" s="21">
        <f t="shared" si="180"/>
        <v>274.87560642027609</v>
      </c>
      <c r="F84" s="21">
        <f t="shared" si="180"/>
        <v>503.64313937108972</v>
      </c>
      <c r="G84" s="21">
        <f t="shared" si="180"/>
        <v>4.2334213139996271</v>
      </c>
      <c r="H84" s="21">
        <f t="shared" si="180"/>
        <v>34.597240627027162</v>
      </c>
      <c r="I84" s="21">
        <f t="shared" si="180"/>
        <v>106.01739159880132</v>
      </c>
      <c r="K84" s="11"/>
      <c r="L84" s="11"/>
      <c r="M84" s="11"/>
      <c r="N84" s="11"/>
      <c r="O84" s="11"/>
      <c r="P84" s="11"/>
      <c r="Q84" s="11"/>
      <c r="T84" s="59"/>
      <c r="Y84" s="59"/>
    </row>
    <row r="85" spans="1:33" ht="13.5" customHeight="1">
      <c r="B85" s="20" t="s">
        <v>145</v>
      </c>
      <c r="C85" s="21">
        <f>+C83-C84</f>
        <v>930.33240542886995</v>
      </c>
      <c r="D85" s="21">
        <f t="shared" ref="D85:I85" si="181">+D83-D84</f>
        <v>146.34311651477083</v>
      </c>
      <c r="E85" s="21">
        <f t="shared" si="181"/>
        <v>528.64407364664623</v>
      </c>
      <c r="F85" s="21">
        <f t="shared" si="181"/>
        <v>1345.2806596614112</v>
      </c>
      <c r="G85" s="21">
        <f t="shared" si="181"/>
        <v>3.4713284083926732</v>
      </c>
      <c r="H85" s="21">
        <f t="shared" si="181"/>
        <v>12.936562573506485</v>
      </c>
      <c r="I85" s="21">
        <f t="shared" si="181"/>
        <v>676.70112408032742</v>
      </c>
    </row>
    <row r="86" spans="1:33" ht="13.5" customHeight="1">
      <c r="B86" s="423" t="s">
        <v>151</v>
      </c>
      <c r="C86" s="432" t="s">
        <v>135</v>
      </c>
      <c r="D86" s="433"/>
      <c r="E86" s="433"/>
      <c r="F86" s="433"/>
      <c r="G86" s="433"/>
      <c r="H86" s="433"/>
      <c r="I86" s="434"/>
      <c r="J86" s="427" t="s">
        <v>151</v>
      </c>
      <c r="K86" s="429" t="s">
        <v>4</v>
      </c>
      <c r="L86" s="430"/>
      <c r="M86" s="430"/>
      <c r="N86" s="430"/>
      <c r="O86" s="430"/>
      <c r="P86" s="430"/>
      <c r="Q86" s="431"/>
      <c r="R86" s="427" t="s">
        <v>151</v>
      </c>
      <c r="S86" s="424" t="s">
        <v>4</v>
      </c>
      <c r="T86" s="425"/>
      <c r="U86" s="425"/>
      <c r="V86" s="425"/>
      <c r="W86" s="425"/>
      <c r="X86" s="425"/>
      <c r="Y86" s="426"/>
      <c r="Z86" s="427" t="s">
        <v>151</v>
      </c>
      <c r="AA86" s="432" t="s">
        <v>136</v>
      </c>
      <c r="AB86" s="433"/>
      <c r="AC86" s="433"/>
      <c r="AD86" s="433"/>
      <c r="AE86" s="433"/>
      <c r="AF86" s="433"/>
      <c r="AG86" s="434"/>
    </row>
    <row r="87" spans="1:33" ht="13.5" customHeight="1">
      <c r="B87" s="423"/>
      <c r="C87" s="12" t="s">
        <v>137</v>
      </c>
      <c r="D87" s="13" t="s">
        <v>253</v>
      </c>
      <c r="E87" s="12" t="s">
        <v>139</v>
      </c>
      <c r="F87" s="12" t="s">
        <v>140</v>
      </c>
      <c r="G87" s="12" t="s">
        <v>141</v>
      </c>
      <c r="H87" s="12" t="s">
        <v>142</v>
      </c>
      <c r="I87" s="12" t="s">
        <v>143</v>
      </c>
      <c r="J87" s="428"/>
      <c r="K87" s="45" t="s">
        <v>137</v>
      </c>
      <c r="L87" s="46" t="s">
        <v>253</v>
      </c>
      <c r="M87" s="45" t="s">
        <v>139</v>
      </c>
      <c r="N87" s="45" t="s">
        <v>140</v>
      </c>
      <c r="O87" s="45" t="s">
        <v>141</v>
      </c>
      <c r="P87" s="45" t="s">
        <v>142</v>
      </c>
      <c r="Q87" s="45" t="s">
        <v>143</v>
      </c>
      <c r="R87" s="428"/>
      <c r="S87" s="57" t="s">
        <v>137</v>
      </c>
      <c r="T87" s="58" t="s">
        <v>253</v>
      </c>
      <c r="U87" s="57" t="s">
        <v>139</v>
      </c>
      <c r="V87" s="57" t="s">
        <v>140</v>
      </c>
      <c r="W87" s="57" t="s">
        <v>141</v>
      </c>
      <c r="X87" s="57" t="s">
        <v>142</v>
      </c>
      <c r="Y87" s="57" t="s">
        <v>143</v>
      </c>
      <c r="Z87" s="428"/>
      <c r="AA87" s="12" t="s">
        <v>137</v>
      </c>
      <c r="AB87" s="13" t="s">
        <v>253</v>
      </c>
      <c r="AC87" s="12" t="s">
        <v>139</v>
      </c>
      <c r="AD87" s="12" t="s">
        <v>140</v>
      </c>
      <c r="AE87" s="12" t="s">
        <v>141</v>
      </c>
      <c r="AF87" s="12" t="s">
        <v>142</v>
      </c>
      <c r="AG87" s="12" t="s">
        <v>143</v>
      </c>
    </row>
    <row r="88" spans="1:33" ht="13.5" customHeight="1">
      <c r="A88" s="253" t="s">
        <v>45</v>
      </c>
      <c r="B88" s="14" t="str">
        <f>+'8.คำนวณ'!G57</f>
        <v>กุดจับ,รพช.</v>
      </c>
      <c r="C88" s="264">
        <f>+'8.คำนวณ'!M57</f>
        <v>1045.4092387591081</v>
      </c>
      <c r="D88" s="264">
        <f>+'8.คำนวณ'!N57</f>
        <v>357.18395529314193</v>
      </c>
      <c r="E88" s="264">
        <f>+'8.คำนวณ'!O57</f>
        <v>869.15088355948251</v>
      </c>
      <c r="F88" s="264">
        <f>+'8.คำนวณ'!P57</f>
        <v>2418.4076849272674</v>
      </c>
      <c r="G88" s="264">
        <f>+'8.คำนวณ'!Q57</f>
        <v>15.351491360972101</v>
      </c>
      <c r="H88" s="264">
        <f>+'8.คำนวณ'!R57</f>
        <v>31.849290360099779</v>
      </c>
      <c r="I88" s="264">
        <f>+'8.คำนวณ'!S57</f>
        <v>736.72365691830737</v>
      </c>
      <c r="J88" s="14" t="str">
        <f>+B88</f>
        <v>กุดจับ,รพช.</v>
      </c>
      <c r="K88" s="50">
        <f>+(C88-C93)*100/C93</f>
        <v>-13.704313041229211</v>
      </c>
      <c r="L88" s="50">
        <f t="shared" ref="L88:Q88" si="182">+(D88-D93)*100/D93</f>
        <v>5.6220095053482826</v>
      </c>
      <c r="M88" s="50">
        <f t="shared" si="182"/>
        <v>-20.444390821642425</v>
      </c>
      <c r="N88" s="50">
        <f t="shared" si="182"/>
        <v>7.6117654475896472</v>
      </c>
      <c r="O88" s="50">
        <f t="shared" si="182"/>
        <v>60.276803083038416</v>
      </c>
      <c r="P88" s="50">
        <f t="shared" si="182"/>
        <v>-21.80112697103727</v>
      </c>
      <c r="Q88" s="50">
        <f t="shared" si="182"/>
        <v>-8.8317540342883891</v>
      </c>
      <c r="R88" s="14" t="str">
        <f>+J88</f>
        <v>กุดจับ,รพช.</v>
      </c>
      <c r="S88" s="15">
        <f>+K88/100</f>
        <v>-0.1370431304122921</v>
      </c>
      <c r="T88" s="15">
        <f t="shared" ref="T88:Y88" si="183">+L88/100</f>
        <v>5.6220095053482827E-2</v>
      </c>
      <c r="U88" s="15">
        <f t="shared" si="183"/>
        <v>-0.20444390821642425</v>
      </c>
      <c r="V88" s="15">
        <f t="shared" si="183"/>
        <v>7.6117654475896468E-2</v>
      </c>
      <c r="W88" s="15">
        <f t="shared" si="183"/>
        <v>0.60276803083038422</v>
      </c>
      <c r="X88" s="15">
        <f t="shared" si="183"/>
        <v>-0.21801126971037271</v>
      </c>
      <c r="Y88" s="15">
        <f t="shared" si="183"/>
        <v>-8.8317540342883888E-2</v>
      </c>
      <c r="Z88" s="14" t="str">
        <f>+R88</f>
        <v>กุดจับ,รพช.</v>
      </c>
      <c r="AA88" s="16" t="str">
        <f>+IF(AND(C88&gt;C95),"OK","Not OK")</f>
        <v>OK</v>
      </c>
      <c r="AB88" s="16" t="str">
        <f t="shared" ref="AB88:AF88" si="184">+IF(AND(D88&gt;D95),"OK","Not OK")</f>
        <v>OK</v>
      </c>
      <c r="AC88" s="16" t="str">
        <f t="shared" si="184"/>
        <v>Not OK</v>
      </c>
      <c r="AD88" s="16" t="str">
        <f t="shared" si="184"/>
        <v>OK</v>
      </c>
      <c r="AE88" s="16" t="str">
        <f t="shared" si="184"/>
        <v>OK</v>
      </c>
      <c r="AF88" s="16" t="str">
        <f t="shared" si="184"/>
        <v>OK</v>
      </c>
      <c r="AG88" s="16" t="str">
        <f>+IF(AND(I88&gt;I95),"OK","Not OK")</f>
        <v>Not OK</v>
      </c>
    </row>
    <row r="89" spans="1:33" ht="13.5" customHeight="1">
      <c r="A89" s="253" t="s">
        <v>45</v>
      </c>
      <c r="B89" s="14" t="str">
        <f>+'8.คำนวณ'!G58</f>
        <v>หนองวัวซอ,รพช.</v>
      </c>
      <c r="C89" s="264">
        <f>+'8.คำนวณ'!M58</f>
        <v>1029.0433347736625</v>
      </c>
      <c r="D89" s="264">
        <f>+'8.คำนวณ'!N58</f>
        <v>220.5864893004115</v>
      </c>
      <c r="E89" s="264">
        <f>+'8.คำนวณ'!O58</f>
        <v>1178.2681247175778</v>
      </c>
      <c r="F89" s="264">
        <f>+'8.คำนวณ'!P58</f>
        <v>1500.4301295828066</v>
      </c>
      <c r="G89" s="264">
        <f>+'8.คำนวณ'!Q58</f>
        <v>4.0633382532246678</v>
      </c>
      <c r="H89" s="264">
        <f>+'8.คำนวณ'!R58</f>
        <v>33.516921003657835</v>
      </c>
      <c r="I89" s="264">
        <f>+'8.คำนวณ'!S58</f>
        <v>779.25737283950616</v>
      </c>
      <c r="J89" s="14" t="str">
        <f>+B89</f>
        <v>หนองวัวซอ,รพช.</v>
      </c>
      <c r="K89" s="50">
        <f>+(C89-C93)*100/C93</f>
        <v>-15.055273865720972</v>
      </c>
      <c r="L89" s="50">
        <f t="shared" ref="L89:Q89" si="185">+(D89-D93)*100/D93</f>
        <v>-34.770899072109536</v>
      </c>
      <c r="M89" s="50">
        <f t="shared" si="185"/>
        <v>7.849902946031718</v>
      </c>
      <c r="N89" s="50">
        <f t="shared" si="185"/>
        <v>-33.235435786329184</v>
      </c>
      <c r="O89" s="50">
        <f t="shared" si="185"/>
        <v>-57.576834083523998</v>
      </c>
      <c r="P89" s="50">
        <f t="shared" si="185"/>
        <v>-17.706629558995235</v>
      </c>
      <c r="Q89" s="50">
        <f t="shared" si="185"/>
        <v>-3.568282122499975</v>
      </c>
      <c r="R89" s="14" t="str">
        <f>+J89</f>
        <v>หนองวัวซอ,รพช.</v>
      </c>
      <c r="S89" s="15">
        <f>+K89/100</f>
        <v>-0.15055273865720972</v>
      </c>
      <c r="T89" s="15">
        <f t="shared" ref="T89:Y92" si="186">+L89/100</f>
        <v>-0.34770899072109535</v>
      </c>
      <c r="U89" s="15">
        <f t="shared" si="186"/>
        <v>7.8499029460317185E-2</v>
      </c>
      <c r="V89" s="15">
        <f t="shared" si="186"/>
        <v>-0.33235435786329182</v>
      </c>
      <c r="W89" s="15">
        <f t="shared" si="186"/>
        <v>-0.57576834083523998</v>
      </c>
      <c r="X89" s="15">
        <f t="shared" si="186"/>
        <v>-0.17706629558995235</v>
      </c>
      <c r="Y89" s="15">
        <f t="shared" si="186"/>
        <v>-3.5682821224999751E-2</v>
      </c>
      <c r="Z89" s="14" t="str">
        <f>+R89</f>
        <v>หนองวัวซอ,รพช.</v>
      </c>
      <c r="AA89" s="16" t="str">
        <f>+IF(AND(C89&gt;C95),"OK","Not OK")</f>
        <v>OK</v>
      </c>
      <c r="AB89" s="16" t="str">
        <f t="shared" ref="AB89:AG89" si="187">+IF(AND(D89&gt;D95),"OK","Not OK")</f>
        <v>OK</v>
      </c>
      <c r="AC89" s="16" t="str">
        <f t="shared" si="187"/>
        <v>OK</v>
      </c>
      <c r="AD89" s="16" t="str">
        <f t="shared" si="187"/>
        <v>OK</v>
      </c>
      <c r="AE89" s="16" t="str">
        <f t="shared" si="187"/>
        <v>Not OK</v>
      </c>
      <c r="AF89" s="16" t="str">
        <f t="shared" si="187"/>
        <v>OK</v>
      </c>
      <c r="AG89" s="16" t="str">
        <f t="shared" si="187"/>
        <v>OK</v>
      </c>
    </row>
    <row r="90" spans="1:33" ht="13.5" customHeight="1">
      <c r="A90" s="253" t="s">
        <v>45</v>
      </c>
      <c r="B90" s="14" t="str">
        <f>+'8.คำนวณ'!G59</f>
        <v>วังสามหมอ,รพช.</v>
      </c>
      <c r="C90" s="264">
        <f>+'8.คำนวณ'!M59</f>
        <v>1373.2277113048381</v>
      </c>
      <c r="D90" s="264">
        <f>+'8.คำนวณ'!N59</f>
        <v>530.4676429259581</v>
      </c>
      <c r="E90" s="264">
        <f>+'8.คำนวณ'!O59</f>
        <v>968.70622137404609</v>
      </c>
      <c r="F90" s="264">
        <f>+'8.คำนวณ'!P59</f>
        <v>3468.3525572320495</v>
      </c>
      <c r="G90" s="264">
        <f>+'8.คำนวณ'!Q59</f>
        <v>10.589816679752841</v>
      </c>
      <c r="H90" s="264">
        <f>+'8.คำนวณ'!R59</f>
        <v>50.915427235175642</v>
      </c>
      <c r="I90" s="264">
        <f>+'8.คำนวณ'!S59</f>
        <v>850.96051037432142</v>
      </c>
      <c r="J90" s="14" t="str">
        <f>+B90</f>
        <v>วังสามหมอ,รพช.</v>
      </c>
      <c r="K90" s="50">
        <f>+(C90-C93)*100/C93</f>
        <v>13.356209515169747</v>
      </c>
      <c r="L90" s="50">
        <f t="shared" ref="L90:Q90" si="188">+(D90-D93)*100/D93</f>
        <v>56.86331256795124</v>
      </c>
      <c r="M90" s="50">
        <f t="shared" si="188"/>
        <v>-11.331835456849143</v>
      </c>
      <c r="N90" s="50">
        <f t="shared" si="188"/>
        <v>54.331109764740908</v>
      </c>
      <c r="O90" s="50">
        <f t="shared" si="188"/>
        <v>10.562675818015363</v>
      </c>
      <c r="P90" s="50">
        <f t="shared" si="188"/>
        <v>25.01154608351586</v>
      </c>
      <c r="Q90" s="50">
        <f t="shared" si="188"/>
        <v>5.3048539820627107</v>
      </c>
      <c r="R90" s="14" t="str">
        <f>+J90</f>
        <v>วังสามหมอ,รพช.</v>
      </c>
      <c r="S90" s="15">
        <f>+K90/100</f>
        <v>0.13356209515169748</v>
      </c>
      <c r="T90" s="15">
        <f t="shared" si="186"/>
        <v>0.56863312567951241</v>
      </c>
      <c r="U90" s="15">
        <f t="shared" si="186"/>
        <v>-0.11331835456849143</v>
      </c>
      <c r="V90" s="15">
        <f t="shared" si="186"/>
        <v>0.54331109764740904</v>
      </c>
      <c r="W90" s="15">
        <f t="shared" si="186"/>
        <v>0.10562675818015363</v>
      </c>
      <c r="X90" s="15">
        <f t="shared" si="186"/>
        <v>0.25011546083515862</v>
      </c>
      <c r="Y90" s="15">
        <f t="shared" si="186"/>
        <v>5.3048539820627107E-2</v>
      </c>
      <c r="Z90" s="14" t="str">
        <f>+R90</f>
        <v>วังสามหมอ,รพช.</v>
      </c>
      <c r="AA90" s="16" t="str">
        <f>+IF(AND(C90&gt;C95),"OK","Not OK")</f>
        <v>OK</v>
      </c>
      <c r="AB90" s="16" t="str">
        <f t="shared" ref="AB90:AG90" si="189">+IF(AND(D90&gt;D95),"OK","Not OK")</f>
        <v>OK</v>
      </c>
      <c r="AC90" s="16" t="str">
        <f t="shared" si="189"/>
        <v>OK</v>
      </c>
      <c r="AD90" s="16" t="str">
        <f t="shared" si="189"/>
        <v>OK</v>
      </c>
      <c r="AE90" s="16" t="str">
        <f t="shared" si="189"/>
        <v>OK</v>
      </c>
      <c r="AF90" s="16" t="str">
        <f t="shared" si="189"/>
        <v>OK</v>
      </c>
      <c r="AG90" s="16" t="str">
        <f t="shared" si="189"/>
        <v>OK</v>
      </c>
    </row>
    <row r="91" spans="1:33" ht="13.5" customHeight="1">
      <c r="A91" s="253" t="s">
        <v>45</v>
      </c>
      <c r="B91" s="14" t="str">
        <f>+'8.คำนวณ'!G60</f>
        <v>น้ำโสม,รพช.</v>
      </c>
      <c r="C91" s="264">
        <f>+'8.คำนวณ'!M60</f>
        <v>1015.033152432618</v>
      </c>
      <c r="D91" s="264">
        <f>+'8.คำนวณ'!N60</f>
        <v>279.0471153804919</v>
      </c>
      <c r="E91" s="264">
        <f>+'8.คำนวณ'!O60</f>
        <v>1339.2494302670623</v>
      </c>
      <c r="F91" s="264">
        <f>+'8.คำนวณ'!P60</f>
        <v>2117.7798024263434</v>
      </c>
      <c r="G91" s="264">
        <f>+'8.คำนวณ'!Q60</f>
        <v>8.4435292713289343</v>
      </c>
      <c r="H91" s="264">
        <f>+'8.คำนวณ'!R60</f>
        <v>49.71142511212291</v>
      </c>
      <c r="I91" s="264">
        <f>+'8.คำนวณ'!S60</f>
        <v>825.81524755022838</v>
      </c>
      <c r="J91" s="14" t="str">
        <f>+B91</f>
        <v>น้ำโสม,รพช.</v>
      </c>
      <c r="K91" s="50">
        <f>+(C91-C93)*100/C93</f>
        <v>-16.211776280959981</v>
      </c>
      <c r="L91" s="50">
        <f t="shared" ref="L91:Q91" si="190">+(D91-D93)*100/D93</f>
        <v>-17.483647749604735</v>
      </c>
      <c r="M91" s="50">
        <f t="shared" si="190"/>
        <v>22.584934655218348</v>
      </c>
      <c r="N91" s="50">
        <f t="shared" si="190"/>
        <v>-5.7652583603990877</v>
      </c>
      <c r="O91" s="50">
        <f t="shared" si="190"/>
        <v>-11.845576007869804</v>
      </c>
      <c r="P91" s="50">
        <f t="shared" si="190"/>
        <v>22.05538573951166</v>
      </c>
      <c r="Q91" s="50">
        <f t="shared" si="190"/>
        <v>2.1931723026544163</v>
      </c>
      <c r="R91" s="14" t="str">
        <f>+J91</f>
        <v>น้ำโสม,รพช.</v>
      </c>
      <c r="S91" s="15">
        <f>+K91/100</f>
        <v>-0.1621177628095998</v>
      </c>
      <c r="T91" s="15">
        <f t="shared" si="186"/>
        <v>-0.17483647749604736</v>
      </c>
      <c r="U91" s="15">
        <f t="shared" si="186"/>
        <v>0.22584934655218347</v>
      </c>
      <c r="V91" s="15">
        <f t="shared" si="186"/>
        <v>-5.7652583603990878E-2</v>
      </c>
      <c r="W91" s="15">
        <f t="shared" si="186"/>
        <v>-0.11845576007869804</v>
      </c>
      <c r="X91" s="15">
        <f t="shared" si="186"/>
        <v>0.2205538573951166</v>
      </c>
      <c r="Y91" s="15">
        <f t="shared" si="186"/>
        <v>2.1931723026544163E-2</v>
      </c>
      <c r="Z91" s="14" t="str">
        <f>+R91</f>
        <v>น้ำโสม,รพช.</v>
      </c>
      <c r="AA91" s="16" t="str">
        <f>+IF(AND(C91&gt;C95),"OK","Not OK")</f>
        <v>OK</v>
      </c>
      <c r="AB91" s="16" t="str">
        <f t="shared" ref="AB91:AG91" si="191">+IF(AND(D91&gt;D95),"OK","Not OK")</f>
        <v>OK</v>
      </c>
      <c r="AC91" s="16" t="str">
        <f t="shared" si="191"/>
        <v>OK</v>
      </c>
      <c r="AD91" s="16" t="str">
        <f t="shared" si="191"/>
        <v>OK</v>
      </c>
      <c r="AE91" s="16" t="str">
        <f t="shared" si="191"/>
        <v>OK</v>
      </c>
      <c r="AF91" s="16" t="str">
        <f t="shared" si="191"/>
        <v>OK</v>
      </c>
      <c r="AG91" s="16" t="str">
        <f t="shared" si="191"/>
        <v>OK</v>
      </c>
    </row>
    <row r="92" spans="1:33" ht="13.5" customHeight="1">
      <c r="A92" s="253" t="s">
        <v>53</v>
      </c>
      <c r="B92" s="14" t="str">
        <f>+'8.คำนวณ'!G61</f>
        <v>ผาขาว,รพช.</v>
      </c>
      <c r="C92" s="264">
        <f>+'8.คำนวณ'!M61</f>
        <v>1594.4214880161894</v>
      </c>
      <c r="D92" s="264">
        <f>+'8.คำนวณ'!N61</f>
        <v>303.57429203819646</v>
      </c>
      <c r="E92" s="264">
        <f>+'8.คำนวณ'!O61</f>
        <v>1107.1621274685815</v>
      </c>
      <c r="F92" s="264">
        <f>+'8.คำนวณ'!P61</f>
        <v>1731.7550801212644</v>
      </c>
      <c r="G92" s="264">
        <f>+'8.คำนวณ'!Q61</f>
        <v>9.4423833480365271</v>
      </c>
      <c r="H92" s="264">
        <f>+'8.คำนวณ'!R61</f>
        <v>37.649835006318398</v>
      </c>
      <c r="I92" s="264">
        <f>+'8.คำนวณ'!S61</f>
        <v>847.7051577815721</v>
      </c>
      <c r="J92" s="14" t="str">
        <f>+B92</f>
        <v>ผาขาว,รพช.</v>
      </c>
      <c r="K92" s="50">
        <f>+(C92-C93)*100/C93</f>
        <v>31.615153672740423</v>
      </c>
      <c r="L92" s="50">
        <f t="shared" ref="L92:Q92" si="192">+(D92-D93)*100/D93</f>
        <v>-10.230775251585314</v>
      </c>
      <c r="M92" s="50">
        <f t="shared" si="192"/>
        <v>1.3413886772414947</v>
      </c>
      <c r="N92" s="50">
        <f t="shared" si="192"/>
        <v>-22.942181065602288</v>
      </c>
      <c r="O92" s="50">
        <f t="shared" si="192"/>
        <v>-1.4170688096600104</v>
      </c>
      <c r="P92" s="50">
        <f t="shared" si="192"/>
        <v>-7.5591752929949765</v>
      </c>
      <c r="Q92" s="50">
        <f t="shared" si="192"/>
        <v>4.9020098720712806</v>
      </c>
      <c r="R92" s="14" t="str">
        <f>+J92</f>
        <v>ผาขาว,รพช.</v>
      </c>
      <c r="S92" s="15">
        <f>+K92/100</f>
        <v>0.3161515367274042</v>
      </c>
      <c r="T92" s="15">
        <f t="shared" si="186"/>
        <v>-0.10230775251585314</v>
      </c>
      <c r="U92" s="15">
        <f t="shared" si="186"/>
        <v>1.3413886772414946E-2</v>
      </c>
      <c r="V92" s="15">
        <f t="shared" si="186"/>
        <v>-0.22942181065602288</v>
      </c>
      <c r="W92" s="15">
        <f t="shared" si="186"/>
        <v>-1.4170688096600104E-2</v>
      </c>
      <c r="X92" s="15">
        <f t="shared" si="186"/>
        <v>-7.5591752929949768E-2</v>
      </c>
      <c r="Y92" s="15">
        <f t="shared" si="186"/>
        <v>4.9020098720712807E-2</v>
      </c>
      <c r="Z92" s="14" t="str">
        <f>+R92</f>
        <v>ผาขาว,รพช.</v>
      </c>
      <c r="AA92" s="16" t="str">
        <f>+IF(AND(C92&gt;C95),"OK","Not OK")</f>
        <v>OK</v>
      </c>
      <c r="AB92" s="16" t="str">
        <f t="shared" ref="AB92:AG92" si="193">+IF(AND(D92&gt;D95),"OK","Not OK")</f>
        <v>OK</v>
      </c>
      <c r="AC92" s="16" t="str">
        <f t="shared" si="193"/>
        <v>OK</v>
      </c>
      <c r="AD92" s="16" t="str">
        <f t="shared" si="193"/>
        <v>OK</v>
      </c>
      <c r="AE92" s="16" t="str">
        <f t="shared" si="193"/>
        <v>OK</v>
      </c>
      <c r="AF92" s="16" t="str">
        <f t="shared" si="193"/>
        <v>OK</v>
      </c>
      <c r="AG92" s="16" t="str">
        <f t="shared" si="193"/>
        <v>OK</v>
      </c>
    </row>
    <row r="93" spans="1:33" ht="13.5" customHeight="1">
      <c r="B93" s="18" t="s">
        <v>144</v>
      </c>
      <c r="C93" s="19">
        <f t="shared" ref="C93:I93" si="194">AVERAGE(C88:C92)</f>
        <v>1211.4269850572832</v>
      </c>
      <c r="D93" s="19">
        <f t="shared" si="194"/>
        <v>338.17189898764002</v>
      </c>
      <c r="E93" s="19">
        <f t="shared" si="194"/>
        <v>1092.5073574773501</v>
      </c>
      <c r="F93" s="19">
        <f t="shared" si="194"/>
        <v>2247.3450508579463</v>
      </c>
      <c r="G93" s="19">
        <f t="shared" si="194"/>
        <v>9.5781117826630151</v>
      </c>
      <c r="H93" s="19">
        <f t="shared" si="194"/>
        <v>40.72857974347491</v>
      </c>
      <c r="I93" s="19">
        <f t="shared" si="194"/>
        <v>808.09238909278702</v>
      </c>
      <c r="J93" s="23"/>
      <c r="R93" s="23"/>
      <c r="Z93" s="23"/>
    </row>
    <row r="94" spans="1:33" ht="13.5" customHeight="1">
      <c r="B94" s="20" t="s">
        <v>268</v>
      </c>
      <c r="C94" s="21">
        <f t="shared" ref="C94:I94" si="195">STDEV(C88:C92)</f>
        <v>260.89293291534557</v>
      </c>
      <c r="D94" s="21">
        <f t="shared" si="195"/>
        <v>118.1716700782049</v>
      </c>
      <c r="E94" s="21">
        <f t="shared" si="195"/>
        <v>182.80191308297663</v>
      </c>
      <c r="F94" s="21">
        <f t="shared" si="195"/>
        <v>768.21608720227346</v>
      </c>
      <c r="G94" s="21">
        <f t="shared" si="195"/>
        <v>4.064292229835873</v>
      </c>
      <c r="H94" s="21">
        <f t="shared" si="195"/>
        <v>9.0109911167706578</v>
      </c>
      <c r="I94" s="21">
        <f t="shared" si="195"/>
        <v>49.106774155460499</v>
      </c>
      <c r="J94" s="23"/>
      <c r="K94" s="51"/>
      <c r="L94" s="51"/>
      <c r="M94" s="51"/>
      <c r="N94" s="51"/>
      <c r="O94" s="51"/>
      <c r="P94" s="51"/>
      <c r="Q94" s="51"/>
      <c r="R94" s="23"/>
      <c r="S94" s="61"/>
      <c r="T94" s="61"/>
      <c r="U94" s="61"/>
      <c r="V94" s="61"/>
      <c r="W94" s="61"/>
      <c r="X94" s="61"/>
      <c r="Y94" s="61"/>
      <c r="Z94" s="23"/>
      <c r="AA94" s="26"/>
      <c r="AB94" s="26"/>
      <c r="AC94" s="26"/>
      <c r="AD94" s="26"/>
      <c r="AE94" s="26"/>
      <c r="AF94" s="26"/>
      <c r="AG94" s="26"/>
    </row>
    <row r="95" spans="1:33" ht="13.5" customHeight="1">
      <c r="B95" s="20" t="s">
        <v>145</v>
      </c>
      <c r="C95" s="21">
        <f>+C93-C94</f>
        <v>950.53405214193765</v>
      </c>
      <c r="D95" s="21">
        <f t="shared" ref="D95:I95" si="196">+D93-D94</f>
        <v>220.00022890943512</v>
      </c>
      <c r="E95" s="21">
        <f t="shared" si="196"/>
        <v>909.70544439437344</v>
      </c>
      <c r="F95" s="21">
        <f t="shared" si="196"/>
        <v>1479.1289636556728</v>
      </c>
      <c r="G95" s="21">
        <f t="shared" si="196"/>
        <v>5.5138195528271421</v>
      </c>
      <c r="H95" s="21">
        <f t="shared" si="196"/>
        <v>31.717588626704252</v>
      </c>
      <c r="I95" s="21">
        <f t="shared" si="196"/>
        <v>758.98561493732655</v>
      </c>
      <c r="J95" s="23"/>
      <c r="K95" s="51"/>
      <c r="L95" s="51"/>
      <c r="M95" s="51"/>
      <c r="N95" s="51"/>
      <c r="O95" s="51"/>
      <c r="P95" s="51"/>
      <c r="Q95" s="51"/>
      <c r="R95" s="23"/>
      <c r="S95" s="61"/>
      <c r="T95" s="61"/>
      <c r="U95" s="61"/>
      <c r="V95" s="61"/>
      <c r="W95" s="61"/>
      <c r="X95" s="61"/>
      <c r="Y95" s="61"/>
      <c r="Z95" s="23"/>
      <c r="AA95" s="26"/>
      <c r="AB95" s="26"/>
      <c r="AC95" s="26"/>
      <c r="AD95" s="26"/>
      <c r="AE95" s="26"/>
      <c r="AF95" s="26"/>
      <c r="AG95" s="26"/>
    </row>
    <row r="96" spans="1:33" ht="13.5" customHeight="1">
      <c r="B96" s="423" t="s">
        <v>152</v>
      </c>
      <c r="C96" s="432" t="s">
        <v>135</v>
      </c>
      <c r="D96" s="433"/>
      <c r="E96" s="433"/>
      <c r="F96" s="433"/>
      <c r="G96" s="433"/>
      <c r="H96" s="433"/>
      <c r="I96" s="434"/>
      <c r="J96" s="423" t="s">
        <v>152</v>
      </c>
      <c r="K96" s="429" t="s">
        <v>4</v>
      </c>
      <c r="L96" s="430"/>
      <c r="M96" s="430"/>
      <c r="N96" s="430"/>
      <c r="O96" s="430"/>
      <c r="P96" s="430"/>
      <c r="Q96" s="431"/>
      <c r="R96" s="423" t="s">
        <v>152</v>
      </c>
      <c r="S96" s="424" t="s">
        <v>4</v>
      </c>
      <c r="T96" s="425"/>
      <c r="U96" s="425"/>
      <c r="V96" s="425"/>
      <c r="W96" s="425"/>
      <c r="X96" s="425"/>
      <c r="Y96" s="426"/>
      <c r="Z96" s="423" t="s">
        <v>152</v>
      </c>
      <c r="AA96" s="432" t="s">
        <v>136</v>
      </c>
      <c r="AB96" s="433"/>
      <c r="AC96" s="433"/>
      <c r="AD96" s="433"/>
      <c r="AE96" s="433"/>
      <c r="AF96" s="433"/>
      <c r="AG96" s="434"/>
    </row>
    <row r="97" spans="1:33" ht="13.5" customHeight="1">
      <c r="B97" s="423"/>
      <c r="C97" s="12" t="s">
        <v>137</v>
      </c>
      <c r="D97" s="13" t="s">
        <v>253</v>
      </c>
      <c r="E97" s="12" t="s">
        <v>139</v>
      </c>
      <c r="F97" s="12" t="s">
        <v>140</v>
      </c>
      <c r="G97" s="12" t="s">
        <v>141</v>
      </c>
      <c r="H97" s="12" t="s">
        <v>142</v>
      </c>
      <c r="I97" s="12" t="s">
        <v>143</v>
      </c>
      <c r="J97" s="423"/>
      <c r="K97" s="45" t="s">
        <v>137</v>
      </c>
      <c r="L97" s="46" t="s">
        <v>253</v>
      </c>
      <c r="M97" s="45" t="s">
        <v>139</v>
      </c>
      <c r="N97" s="45" t="s">
        <v>140</v>
      </c>
      <c r="O97" s="45" t="s">
        <v>141</v>
      </c>
      <c r="P97" s="45" t="s">
        <v>142</v>
      </c>
      <c r="Q97" s="45" t="s">
        <v>143</v>
      </c>
      <c r="R97" s="423"/>
      <c r="S97" s="57" t="s">
        <v>137</v>
      </c>
      <c r="T97" s="58" t="s">
        <v>253</v>
      </c>
      <c r="U97" s="57" t="s">
        <v>139</v>
      </c>
      <c r="V97" s="57" t="s">
        <v>140</v>
      </c>
      <c r="W97" s="57" t="s">
        <v>141</v>
      </c>
      <c r="X97" s="57" t="s">
        <v>142</v>
      </c>
      <c r="Y97" s="57" t="s">
        <v>143</v>
      </c>
      <c r="Z97" s="423"/>
      <c r="AA97" s="12" t="s">
        <v>137</v>
      </c>
      <c r="AB97" s="13" t="s">
        <v>253</v>
      </c>
      <c r="AC97" s="12" t="s">
        <v>139</v>
      </c>
      <c r="AD97" s="12" t="s">
        <v>140</v>
      </c>
      <c r="AE97" s="12" t="s">
        <v>141</v>
      </c>
      <c r="AF97" s="12" t="s">
        <v>142</v>
      </c>
      <c r="AG97" s="12" t="s">
        <v>143</v>
      </c>
    </row>
    <row r="98" spans="1:33" ht="13.5" customHeight="1">
      <c r="A98" s="253" t="s">
        <v>88</v>
      </c>
      <c r="B98" s="14" t="str">
        <f>+'8.คำนวณ'!G62</f>
        <v>นากลาง,รพช.</v>
      </c>
      <c r="C98" s="268">
        <f>+'8.คำนวณ'!M62</f>
        <v>1074.5384993248051</v>
      </c>
      <c r="D98" s="268">
        <f>+'8.คำนวณ'!N62</f>
        <v>153.78884897413928</v>
      </c>
      <c r="E98" s="268">
        <f>+'8.คำนวณ'!O62</f>
        <v>666.81930286090108</v>
      </c>
      <c r="F98" s="268">
        <f>+'8.คำนวณ'!P62</f>
        <v>1612.4635757223193</v>
      </c>
      <c r="G98" s="268">
        <f>+'8.คำนวณ'!Q62</f>
        <v>3.7389314275806766</v>
      </c>
      <c r="H98" s="268">
        <f>+'8.คำนวณ'!R62</f>
        <v>47.2440454259769</v>
      </c>
      <c r="I98" s="268">
        <f>+'8.คำนวณ'!S62</f>
        <v>656.18270774949542</v>
      </c>
      <c r="J98" s="14" t="str">
        <f t="shared" ref="J98:J103" si="197">+B98</f>
        <v>นากลาง,รพช.</v>
      </c>
      <c r="K98" s="50">
        <f>+(C98-C104)*100/C104</f>
        <v>-8.4808530067472567</v>
      </c>
      <c r="L98" s="50">
        <f t="shared" ref="L98:Q98" si="198">+(D98-D104)*100/D104</f>
        <v>-60.280990481570328</v>
      </c>
      <c r="M98" s="50">
        <f t="shared" si="198"/>
        <v>-47.977232979037389</v>
      </c>
      <c r="N98" s="50">
        <f t="shared" si="198"/>
        <v>-51.908219736566856</v>
      </c>
      <c r="O98" s="50">
        <f t="shared" si="198"/>
        <v>-73.255815044557266</v>
      </c>
      <c r="P98" s="50">
        <f t="shared" si="198"/>
        <v>-38.558597160003799</v>
      </c>
      <c r="Q98" s="50">
        <f t="shared" si="198"/>
        <v>-18.28399157876575</v>
      </c>
      <c r="R98" s="14" t="str">
        <f t="shared" ref="R98:R103" si="199">+J98</f>
        <v>นากลาง,รพช.</v>
      </c>
      <c r="S98" s="15">
        <f t="shared" ref="S98:S103" si="200">+K98/100</f>
        <v>-8.4808530067472562E-2</v>
      </c>
      <c r="T98" s="15">
        <f t="shared" ref="T98:Y103" si="201">+L98/100</f>
        <v>-0.60280990481570329</v>
      </c>
      <c r="U98" s="15">
        <f t="shared" si="201"/>
        <v>-0.47977232979037387</v>
      </c>
      <c r="V98" s="15">
        <f t="shared" si="201"/>
        <v>-0.51908219736566852</v>
      </c>
      <c r="W98" s="15">
        <f t="shared" si="201"/>
        <v>-0.73255815044557271</v>
      </c>
      <c r="X98" s="15">
        <f t="shared" si="201"/>
        <v>-0.38558597160003799</v>
      </c>
      <c r="Y98" s="15">
        <f t="shared" si="201"/>
        <v>-0.18283991578765751</v>
      </c>
      <c r="Z98" s="14" t="str">
        <f t="shared" ref="Z98:Z103" si="202">+R98</f>
        <v>นากลาง,รพช.</v>
      </c>
      <c r="AA98" s="16" t="str">
        <f>+IF(AND(C98&gt;C106),"OK","Not OK")</f>
        <v>OK</v>
      </c>
      <c r="AB98" s="16" t="str">
        <f t="shared" ref="AB98:AF98" si="203">+IF(AND(D98&gt;D106),"OK","Not OK")</f>
        <v>Not OK</v>
      </c>
      <c r="AC98" s="16" t="str">
        <f t="shared" si="203"/>
        <v>OK</v>
      </c>
      <c r="AD98" s="16" t="str">
        <f t="shared" si="203"/>
        <v>Not OK</v>
      </c>
      <c r="AE98" s="16" t="str">
        <f t="shared" si="203"/>
        <v>Not OK</v>
      </c>
      <c r="AF98" s="16" t="str">
        <f t="shared" si="203"/>
        <v>OK</v>
      </c>
      <c r="AG98" s="16" t="str">
        <f>+IF(AND(I98&gt;I106),"OK","Not OK")</f>
        <v>OK</v>
      </c>
    </row>
    <row r="99" spans="1:33" ht="13.5" customHeight="1">
      <c r="A99" s="253" t="s">
        <v>53</v>
      </c>
      <c r="B99" s="14" t="str">
        <f>+'8.คำนวณ'!G63</f>
        <v>เชียงคาน,รพช.</v>
      </c>
      <c r="C99" s="268">
        <f>+'8.คำนวณ'!M63</f>
        <v>1347.3993809050753</v>
      </c>
      <c r="D99" s="268">
        <f>+'8.คำนวณ'!N63</f>
        <v>164.45602967597387</v>
      </c>
      <c r="E99" s="268">
        <f>+'8.คำนวณ'!O63</f>
        <v>697.2390815109344</v>
      </c>
      <c r="F99" s="268">
        <f>+'8.คำนวณ'!P63</f>
        <v>1765.0833256351036</v>
      </c>
      <c r="G99" s="268">
        <f>+'8.คำนวณ'!Q63</f>
        <v>22.281871113530276</v>
      </c>
      <c r="H99" s="268">
        <f>+'8.คำนวณ'!R63</f>
        <v>120.66252659706072</v>
      </c>
      <c r="I99" s="268">
        <f>+'8.คำนวณ'!S63</f>
        <v>678.79631438777449</v>
      </c>
      <c r="J99" s="14" t="str">
        <f t="shared" si="197"/>
        <v>เชียงคาน,รพช.</v>
      </c>
      <c r="K99" s="50">
        <f>+(C99-C104)*100/C104</f>
        <v>14.758886793869129</v>
      </c>
      <c r="L99" s="50">
        <f t="shared" ref="L99:Q99" si="204">+(D99-D104)*100/D104</f>
        <v>-57.525980253863757</v>
      </c>
      <c r="M99" s="50">
        <f t="shared" si="204"/>
        <v>-45.603994755803093</v>
      </c>
      <c r="N99" s="50">
        <f t="shared" si="204"/>
        <v>-47.356330573192849</v>
      </c>
      <c r="O99" s="50">
        <f t="shared" si="204"/>
        <v>59.379890686891251</v>
      </c>
      <c r="P99" s="50">
        <f t="shared" si="204"/>
        <v>56.92294843712498</v>
      </c>
      <c r="Q99" s="50">
        <f t="shared" si="204"/>
        <v>-15.467864837441221</v>
      </c>
      <c r="R99" s="14" t="str">
        <f t="shared" si="199"/>
        <v>เชียงคาน,รพช.</v>
      </c>
      <c r="S99" s="15">
        <f t="shared" si="200"/>
        <v>0.1475888679386913</v>
      </c>
      <c r="T99" s="15">
        <f t="shared" si="201"/>
        <v>-0.57525980253863762</v>
      </c>
      <c r="U99" s="15">
        <f t="shared" si="201"/>
        <v>-0.45603994755803096</v>
      </c>
      <c r="V99" s="15">
        <f t="shared" si="201"/>
        <v>-0.47356330573192851</v>
      </c>
      <c r="W99" s="15">
        <f t="shared" si="201"/>
        <v>0.59379890686891246</v>
      </c>
      <c r="X99" s="15">
        <f t="shared" si="201"/>
        <v>0.56922948437124976</v>
      </c>
      <c r="Y99" s="15">
        <f t="shared" si="201"/>
        <v>-0.1546786483744122</v>
      </c>
      <c r="Z99" s="14" t="str">
        <f t="shared" si="202"/>
        <v>เชียงคาน,รพช.</v>
      </c>
      <c r="AA99" s="16" t="str">
        <f>+IF(AND(C99&gt;C106),"OK","Not OK")</f>
        <v>OK</v>
      </c>
      <c r="AB99" s="16" t="str">
        <f t="shared" ref="AB99:AG99" si="205">+IF(AND(D99&gt;D106),"OK","Not OK")</f>
        <v>Not OK</v>
      </c>
      <c r="AC99" s="16" t="str">
        <f t="shared" si="205"/>
        <v>OK</v>
      </c>
      <c r="AD99" s="16" t="str">
        <f t="shared" si="205"/>
        <v>Not OK</v>
      </c>
      <c r="AE99" s="16" t="str">
        <f t="shared" si="205"/>
        <v>OK</v>
      </c>
      <c r="AF99" s="16" t="str">
        <f t="shared" si="205"/>
        <v>OK</v>
      </c>
      <c r="AG99" s="16" t="str">
        <f t="shared" si="205"/>
        <v>OK</v>
      </c>
    </row>
    <row r="100" spans="1:33" ht="13.5" customHeight="1">
      <c r="A100" s="253" t="s">
        <v>55</v>
      </c>
      <c r="B100" s="14" t="str">
        <f>+'8.คำนวณ'!G64</f>
        <v>โซ่พิสัย,รพช.</v>
      </c>
      <c r="C100" s="268">
        <f>+'8.คำนวณ'!M64</f>
        <v>1459.8236853386095</v>
      </c>
      <c r="D100" s="268">
        <f>+'8.คำนวณ'!N64</f>
        <v>386.2373057582127</v>
      </c>
      <c r="E100" s="268">
        <f>+'8.คำนวณ'!O64</f>
        <v>1842.08567867036</v>
      </c>
      <c r="F100" s="268">
        <f>+'8.คำนวณ'!P64</f>
        <v>5069.7457250580037</v>
      </c>
      <c r="G100" s="268">
        <f>+'8.คำนวณ'!Q64</f>
        <v>16.024738400927646</v>
      </c>
      <c r="H100" s="268">
        <f>+'8.คำนวณ'!R64</f>
        <v>33.829773676637004</v>
      </c>
      <c r="I100" s="268">
        <f>+'8.คำนวณ'!S64</f>
        <v>612.57296360413829</v>
      </c>
      <c r="J100" s="14" t="str">
        <f t="shared" si="197"/>
        <v>โซ่พิสัย,รพช.</v>
      </c>
      <c r="K100" s="50">
        <f>+(C100-C104)*100/C104</f>
        <v>24.334138354917872</v>
      </c>
      <c r="L100" s="50">
        <f t="shared" ref="L100:Q100" si="206">+(D100-D104)*100/D104</f>
        <v>-0.24658272614567925</v>
      </c>
      <c r="M100" s="50">
        <f t="shared" si="206"/>
        <v>43.712687504654042</v>
      </c>
      <c r="N100" s="50">
        <f t="shared" si="206"/>
        <v>51.205336400700098</v>
      </c>
      <c r="O100" s="50">
        <f t="shared" si="206"/>
        <v>14.623275649188731</v>
      </c>
      <c r="P100" s="50">
        <f t="shared" si="206"/>
        <v>-56.004005717315778</v>
      </c>
      <c r="Q100" s="50">
        <f t="shared" si="206"/>
        <v>-23.714817746148267</v>
      </c>
      <c r="R100" s="14" t="str">
        <f t="shared" si="199"/>
        <v>โซ่พิสัย,รพช.</v>
      </c>
      <c r="S100" s="15">
        <f t="shared" si="200"/>
        <v>0.24334138354917872</v>
      </c>
      <c r="T100" s="15">
        <f t="shared" si="201"/>
        <v>-2.4658272614567923E-3</v>
      </c>
      <c r="U100" s="15">
        <f t="shared" si="201"/>
        <v>0.43712687504654041</v>
      </c>
      <c r="V100" s="15">
        <f t="shared" si="201"/>
        <v>0.51205336400700097</v>
      </c>
      <c r="W100" s="15">
        <f t="shared" si="201"/>
        <v>0.1462327564918873</v>
      </c>
      <c r="X100" s="15">
        <f t="shared" si="201"/>
        <v>-0.56004005717315775</v>
      </c>
      <c r="Y100" s="15">
        <f t="shared" si="201"/>
        <v>-0.23714817746148267</v>
      </c>
      <c r="Z100" s="14" t="str">
        <f t="shared" si="202"/>
        <v>โซ่พิสัย,รพช.</v>
      </c>
      <c r="AA100" s="16" t="str">
        <f>+IF(AND(C100&gt;C106),"OK","Not OK")</f>
        <v>OK</v>
      </c>
      <c r="AB100" s="16" t="str">
        <f t="shared" ref="AB100:AG100" si="207">+IF(AND(D100&gt;D106),"OK","Not OK")</f>
        <v>OK</v>
      </c>
      <c r="AC100" s="16" t="str">
        <f t="shared" si="207"/>
        <v>OK</v>
      </c>
      <c r="AD100" s="16" t="str">
        <f t="shared" si="207"/>
        <v>OK</v>
      </c>
      <c r="AE100" s="16" t="str">
        <f t="shared" si="207"/>
        <v>OK</v>
      </c>
      <c r="AF100" s="16" t="str">
        <f t="shared" si="207"/>
        <v>OK</v>
      </c>
      <c r="AG100" s="16" t="str">
        <f t="shared" si="207"/>
        <v>OK</v>
      </c>
    </row>
    <row r="101" spans="1:33" ht="13.5" customHeight="1">
      <c r="A101" s="253" t="s">
        <v>49</v>
      </c>
      <c r="B101" s="14" t="str">
        <f>+'8.คำนวณ'!G65</f>
        <v>พระอาจารย์ฝั้นอาจาโร,รพช.</v>
      </c>
      <c r="C101" s="268">
        <f>+'8.คำนวณ'!M65</f>
        <v>853.99680524636346</v>
      </c>
      <c r="D101" s="268">
        <f>+'8.คำนวณ'!N65</f>
        <v>752.96783633867619</v>
      </c>
      <c r="E101" s="268">
        <f>+'8.คำนวณ'!O65</f>
        <v>416.16520770010123</v>
      </c>
      <c r="F101" s="268">
        <f>+'8.คำนวณ'!P65</f>
        <v>3983.3094145830219</v>
      </c>
      <c r="G101" s="268">
        <f>+'8.คำนวณ'!Q65</f>
        <v>10.302693238221137</v>
      </c>
      <c r="H101" s="268">
        <f>+'8.คำนวณ'!R65</f>
        <v>38.242794502781038</v>
      </c>
      <c r="I101" s="268">
        <f>+'8.คำนวณ'!S65</f>
        <v>936.75764971059664</v>
      </c>
      <c r="J101" s="14" t="str">
        <f t="shared" si="197"/>
        <v>พระอาจารย์ฝั้นอาจาโร,รพช.</v>
      </c>
      <c r="K101" s="50">
        <f>+(C101-C104)*100/C104</f>
        <v>-27.264533378542705</v>
      </c>
      <c r="L101" s="50">
        <f t="shared" ref="L101:Q101" si="208">+(D101-D104)*100/D104</f>
        <v>94.468824353034677</v>
      </c>
      <c r="M101" s="50">
        <f t="shared" si="208"/>
        <v>-67.532335147578806</v>
      </c>
      <c r="N101" s="50">
        <f t="shared" si="208"/>
        <v>18.802336977799929</v>
      </c>
      <c r="O101" s="50">
        <f t="shared" si="208"/>
        <v>-26.305914179211051</v>
      </c>
      <c r="P101" s="50">
        <f t="shared" si="208"/>
        <v>-50.264823395487717</v>
      </c>
      <c r="Q101" s="50">
        <f t="shared" si="208"/>
        <v>16.656679745406752</v>
      </c>
      <c r="R101" s="14" t="str">
        <f t="shared" si="199"/>
        <v>พระอาจารย์ฝั้นอาจาโร,รพช.</v>
      </c>
      <c r="S101" s="15">
        <f t="shared" si="200"/>
        <v>-0.27264533378542705</v>
      </c>
      <c r="T101" s="15">
        <f t="shared" si="201"/>
        <v>0.94468824353034675</v>
      </c>
      <c r="U101" s="15">
        <f t="shared" si="201"/>
        <v>-0.67532335147578804</v>
      </c>
      <c r="V101" s="15">
        <f t="shared" si="201"/>
        <v>0.18802336977799927</v>
      </c>
      <c r="W101" s="15">
        <f t="shared" si="201"/>
        <v>-0.26305914179211048</v>
      </c>
      <c r="X101" s="15">
        <f t="shared" si="201"/>
        <v>-0.50264823395487712</v>
      </c>
      <c r="Y101" s="15">
        <f t="shared" si="201"/>
        <v>0.16656679745406752</v>
      </c>
      <c r="Z101" s="14" t="str">
        <f t="shared" si="202"/>
        <v>พระอาจารย์ฝั้นอาจาโร,รพช.</v>
      </c>
      <c r="AA101" s="16" t="str">
        <f>+IF(AND(C101&gt;C106),"OK","Not OK")</f>
        <v>Not OK</v>
      </c>
      <c r="AB101" s="16" t="str">
        <f t="shared" ref="AB101:AG101" si="209">+IF(AND(D101&gt;D106),"OK","Not OK")</f>
        <v>OK</v>
      </c>
      <c r="AC101" s="16" t="str">
        <f t="shared" si="209"/>
        <v>Not OK</v>
      </c>
      <c r="AD101" s="16" t="str">
        <f t="shared" si="209"/>
        <v>OK</v>
      </c>
      <c r="AE101" s="16" t="str">
        <f t="shared" si="209"/>
        <v>OK</v>
      </c>
      <c r="AF101" s="16" t="str">
        <f t="shared" si="209"/>
        <v>OK</v>
      </c>
      <c r="AG101" s="16" t="str">
        <f t="shared" si="209"/>
        <v>OK</v>
      </c>
    </row>
    <row r="102" spans="1:33" ht="13.5" customHeight="1">
      <c r="A102" s="253" t="s">
        <v>49</v>
      </c>
      <c r="B102" s="14" t="str">
        <f>+'8.คำนวณ'!G66</f>
        <v>บ้านม่วง,รพช.</v>
      </c>
      <c r="C102" s="268">
        <f>+'8.คำนวณ'!M66</f>
        <v>1177.7897146699968</v>
      </c>
      <c r="D102" s="268">
        <f>+'8.คำนวณ'!N66</f>
        <v>433.444748582957</v>
      </c>
      <c r="E102" s="268">
        <f>+'8.คำนวณ'!O66</f>
        <v>2211.0121716801173</v>
      </c>
      <c r="F102" s="268">
        <f>+'8.คำนวณ'!P66</f>
        <v>4689.1328277299981</v>
      </c>
      <c r="G102" s="268">
        <f>+'8.คำนวณ'!Q66</f>
        <v>19.031857382810845</v>
      </c>
      <c r="H102" s="268">
        <f>+'8.คำนวณ'!R66</f>
        <v>51.109556650246304</v>
      </c>
      <c r="I102" s="268">
        <f>+'8.คำนวณ'!S66</f>
        <v>797.55484177154392</v>
      </c>
      <c r="J102" s="14" t="str">
        <f t="shared" si="197"/>
        <v>บ้านม่วง,รพช.</v>
      </c>
      <c r="K102" s="50">
        <f>+(C102-C104)*100/C104</f>
        <v>0.313120555248182</v>
      </c>
      <c r="L102" s="50">
        <f t="shared" ref="L102:Q102" si="210">+(D102-D104)*100/D104</f>
        <v>11.945672326182878</v>
      </c>
      <c r="M102" s="50">
        <f t="shared" si="210"/>
        <v>72.494963169686756</v>
      </c>
      <c r="N102" s="50">
        <f t="shared" si="210"/>
        <v>39.853543963759329</v>
      </c>
      <c r="O102" s="50">
        <f t="shared" si="210"/>
        <v>36.132882816963296</v>
      </c>
      <c r="P102" s="50">
        <f t="shared" si="210"/>
        <v>-33.531457122112933</v>
      </c>
      <c r="Q102" s="50">
        <f t="shared" si="210"/>
        <v>-0.6785802232994772</v>
      </c>
      <c r="R102" s="14" t="str">
        <f t="shared" si="199"/>
        <v>บ้านม่วง,รพช.</v>
      </c>
      <c r="S102" s="15">
        <f t="shared" si="200"/>
        <v>3.13120555248182E-3</v>
      </c>
      <c r="T102" s="15">
        <f t="shared" si="201"/>
        <v>0.11945672326182878</v>
      </c>
      <c r="U102" s="15">
        <f t="shared" si="201"/>
        <v>0.72494963169686755</v>
      </c>
      <c r="V102" s="15">
        <f t="shared" si="201"/>
        <v>0.3985354396375933</v>
      </c>
      <c r="W102" s="15">
        <f t="shared" si="201"/>
        <v>0.36132882816963297</v>
      </c>
      <c r="X102" s="15">
        <f t="shared" si="201"/>
        <v>-0.33531457122112934</v>
      </c>
      <c r="Y102" s="15">
        <f t="shared" si="201"/>
        <v>-6.7858022329947724E-3</v>
      </c>
      <c r="Z102" s="14" t="str">
        <f t="shared" si="202"/>
        <v>บ้านม่วง,รพช.</v>
      </c>
      <c r="AA102" s="16" t="str">
        <f>+IF(AND(C102&gt;C106),"OK","Not OK")</f>
        <v>OK</v>
      </c>
      <c r="AB102" s="16" t="str">
        <f t="shared" ref="AB102:AG102" si="211">+IF(AND(D102&gt;D106),"OK","Not OK")</f>
        <v>OK</v>
      </c>
      <c r="AC102" s="16" t="str">
        <f t="shared" si="211"/>
        <v>OK</v>
      </c>
      <c r="AD102" s="16" t="str">
        <f t="shared" si="211"/>
        <v>OK</v>
      </c>
      <c r="AE102" s="16" t="str">
        <f t="shared" si="211"/>
        <v>OK</v>
      </c>
      <c r="AF102" s="16" t="str">
        <f t="shared" si="211"/>
        <v>OK</v>
      </c>
      <c r="AG102" s="16" t="str">
        <f t="shared" si="211"/>
        <v>OK</v>
      </c>
    </row>
    <row r="103" spans="1:33" ht="13.5" customHeight="1">
      <c r="A103" s="253" t="s">
        <v>53</v>
      </c>
      <c r="B103" s="14" t="str">
        <f>+'8.คำนวณ'!G67</f>
        <v>สมเด็จพระยุพราชด่านซ้าย,รพช.</v>
      </c>
      <c r="C103" s="268">
        <f>+'8.คำนวณ'!M67</f>
        <v>1131.1318615694549</v>
      </c>
      <c r="D103" s="268">
        <f>+'8.คำนวณ'!N67</f>
        <v>432.25755755947807</v>
      </c>
      <c r="E103" s="268">
        <f>+'8.คำนวณ'!O67</f>
        <v>1857.3802373887236</v>
      </c>
      <c r="F103" s="268">
        <f>+'8.คำนวณ'!P67</f>
        <v>2997.5937087087086</v>
      </c>
      <c r="G103" s="268">
        <f>+'8.คำนวณ'!Q67</f>
        <v>12.502025625617865</v>
      </c>
      <c r="H103" s="268">
        <f>+'8.คำนวณ'!R67</f>
        <v>170.26840024036133</v>
      </c>
      <c r="I103" s="268">
        <f>+'8.คำนวณ'!S67</f>
        <v>1136.1587260168842</v>
      </c>
      <c r="J103" s="14" t="str">
        <f t="shared" si="197"/>
        <v>สมเด็จพระยุพราชด่านซ้าย,รพช.</v>
      </c>
      <c r="K103" s="50">
        <f>+(C103-C104)*100/C104</f>
        <v>-3.6607593187453746</v>
      </c>
      <c r="L103" s="50">
        <f t="shared" ref="L103:Q103" si="212">+(D103-D104)*100/D104</f>
        <v>11.639056782362253</v>
      </c>
      <c r="M103" s="50">
        <f t="shared" si="212"/>
        <v>44.905912208078441</v>
      </c>
      <c r="N103" s="50">
        <f t="shared" si="212"/>
        <v>-10.596667032499591</v>
      </c>
      <c r="O103" s="50">
        <f t="shared" si="212"/>
        <v>-10.574319929274955</v>
      </c>
      <c r="P103" s="50">
        <f t="shared" si="212"/>
        <v>121.43593495779527</v>
      </c>
      <c r="Q103" s="50">
        <f t="shared" si="212"/>
        <v>41.488574640247947</v>
      </c>
      <c r="R103" s="14" t="str">
        <f t="shared" si="199"/>
        <v>สมเด็จพระยุพราชด่านซ้าย,รพช.</v>
      </c>
      <c r="S103" s="15">
        <f t="shared" si="200"/>
        <v>-3.6607593187453748E-2</v>
      </c>
      <c r="T103" s="15">
        <f t="shared" si="201"/>
        <v>0.11639056782362253</v>
      </c>
      <c r="U103" s="15">
        <f t="shared" si="201"/>
        <v>0.44905912208078441</v>
      </c>
      <c r="V103" s="15">
        <f t="shared" si="201"/>
        <v>-0.1059666703249959</v>
      </c>
      <c r="W103" s="15">
        <f t="shared" si="201"/>
        <v>-0.10574319929274954</v>
      </c>
      <c r="X103" s="15">
        <f t="shared" si="201"/>
        <v>1.2143593495779528</v>
      </c>
      <c r="Y103" s="15">
        <f t="shared" si="201"/>
        <v>0.41488574640247949</v>
      </c>
      <c r="Z103" s="14" t="str">
        <f t="shared" si="202"/>
        <v>สมเด็จพระยุพราชด่านซ้าย,รพช.</v>
      </c>
      <c r="AA103" s="16" t="str">
        <f>+IF(AND(C103&gt;C106),"OK","Not OK")</f>
        <v>OK</v>
      </c>
      <c r="AB103" s="16" t="str">
        <f t="shared" ref="AB103:AG103" si="213">+IF(AND(D103&gt;D106),"OK","Not OK")</f>
        <v>OK</v>
      </c>
      <c r="AC103" s="16" t="str">
        <f t="shared" si="213"/>
        <v>OK</v>
      </c>
      <c r="AD103" s="16" t="str">
        <f t="shared" si="213"/>
        <v>OK</v>
      </c>
      <c r="AE103" s="16" t="str">
        <f t="shared" si="213"/>
        <v>OK</v>
      </c>
      <c r="AF103" s="16" t="str">
        <f t="shared" si="213"/>
        <v>OK</v>
      </c>
      <c r="AG103" s="16" t="str">
        <f t="shared" si="213"/>
        <v>OK</v>
      </c>
    </row>
    <row r="104" spans="1:33" ht="13.5" customHeight="1">
      <c r="B104" s="18" t="s">
        <v>144</v>
      </c>
      <c r="C104" s="19">
        <f>AVERAGE(C98:C103)</f>
        <v>1174.1133245090512</v>
      </c>
      <c r="D104" s="19">
        <f t="shared" ref="D104:I104" si="214">AVERAGE(D98:D103)</f>
        <v>387.19205448157282</v>
      </c>
      <c r="E104" s="19">
        <f t="shared" si="214"/>
        <v>1281.7836133018563</v>
      </c>
      <c r="F104" s="19">
        <f t="shared" si="214"/>
        <v>3352.8880962395256</v>
      </c>
      <c r="G104" s="19">
        <f t="shared" si="214"/>
        <v>13.980352864781407</v>
      </c>
      <c r="H104" s="19">
        <f t="shared" si="214"/>
        <v>76.892849515510548</v>
      </c>
      <c r="I104" s="19">
        <f t="shared" si="214"/>
        <v>803.00386720673885</v>
      </c>
    </row>
    <row r="105" spans="1:33" ht="13.5" customHeight="1">
      <c r="B105" s="20" t="s">
        <v>268</v>
      </c>
      <c r="C105" s="257">
        <f>STDEV(C98:C103)</f>
        <v>212.56016623206466</v>
      </c>
      <c r="D105" s="257">
        <f t="shared" ref="D105:I105" si="215">STDEV(D98:D103)</f>
        <v>220.02337989629501</v>
      </c>
      <c r="E105" s="257">
        <f t="shared" si="215"/>
        <v>771.73625400151604</v>
      </c>
      <c r="F105" s="257">
        <f t="shared" si="215"/>
        <v>1470.1711969476771</v>
      </c>
      <c r="G105" s="257">
        <f t="shared" si="215"/>
        <v>6.6213255494594945</v>
      </c>
      <c r="H105" s="257">
        <f t="shared" si="215"/>
        <v>55.725870353184213</v>
      </c>
      <c r="I105" s="257">
        <f t="shared" si="215"/>
        <v>201.07701223642562</v>
      </c>
    </row>
    <row r="106" spans="1:33" ht="13.5" customHeight="1">
      <c r="B106" s="20" t="s">
        <v>145</v>
      </c>
      <c r="C106" s="257">
        <f>+C104-C105</f>
        <v>961.55315827698655</v>
      </c>
      <c r="D106" s="257">
        <f t="shared" ref="D106:I106" si="216">+D104-D105</f>
        <v>167.16867458527781</v>
      </c>
      <c r="E106" s="257">
        <f t="shared" si="216"/>
        <v>510.0473593003403</v>
      </c>
      <c r="F106" s="257">
        <f t="shared" si="216"/>
        <v>1882.7168992918484</v>
      </c>
      <c r="G106" s="257">
        <f t="shared" si="216"/>
        <v>7.3590273153219128</v>
      </c>
      <c r="H106" s="257">
        <f t="shared" si="216"/>
        <v>21.166979162326335</v>
      </c>
      <c r="I106" s="257">
        <f t="shared" si="216"/>
        <v>601.92685497031323</v>
      </c>
    </row>
    <row r="107" spans="1:33" ht="13.5" customHeight="1">
      <c r="B107" s="423" t="s">
        <v>153</v>
      </c>
      <c r="C107" s="432" t="s">
        <v>135</v>
      </c>
      <c r="D107" s="433"/>
      <c r="E107" s="433"/>
      <c r="F107" s="433"/>
      <c r="G107" s="433"/>
      <c r="H107" s="433"/>
      <c r="I107" s="434"/>
      <c r="J107" s="423" t="s">
        <v>153</v>
      </c>
      <c r="K107" s="429" t="s">
        <v>4</v>
      </c>
      <c r="L107" s="430"/>
      <c r="M107" s="430"/>
      <c r="N107" s="430"/>
      <c r="O107" s="430"/>
      <c r="P107" s="430"/>
      <c r="Q107" s="431"/>
      <c r="R107" s="423" t="s">
        <v>153</v>
      </c>
      <c r="S107" s="424" t="s">
        <v>4</v>
      </c>
      <c r="T107" s="425"/>
      <c r="U107" s="425"/>
      <c r="V107" s="425"/>
      <c r="W107" s="425"/>
      <c r="X107" s="425"/>
      <c r="Y107" s="426"/>
      <c r="Z107" s="423" t="s">
        <v>153</v>
      </c>
      <c r="AA107" s="432" t="s">
        <v>136</v>
      </c>
      <c r="AB107" s="433"/>
      <c r="AC107" s="433"/>
      <c r="AD107" s="433"/>
      <c r="AE107" s="433"/>
      <c r="AF107" s="433"/>
      <c r="AG107" s="434"/>
    </row>
    <row r="108" spans="1:33" ht="13.5" customHeight="1">
      <c r="B108" s="423"/>
      <c r="C108" s="12" t="s">
        <v>137</v>
      </c>
      <c r="D108" s="13" t="s">
        <v>253</v>
      </c>
      <c r="E108" s="12" t="s">
        <v>139</v>
      </c>
      <c r="F108" s="12" t="s">
        <v>140</v>
      </c>
      <c r="G108" s="12" t="s">
        <v>141</v>
      </c>
      <c r="H108" s="12" t="s">
        <v>142</v>
      </c>
      <c r="I108" s="12" t="s">
        <v>143</v>
      </c>
      <c r="J108" s="423"/>
      <c r="K108" s="45" t="s">
        <v>137</v>
      </c>
      <c r="L108" s="46" t="s">
        <v>253</v>
      </c>
      <c r="M108" s="45" t="s">
        <v>139</v>
      </c>
      <c r="N108" s="45" t="s">
        <v>140</v>
      </c>
      <c r="O108" s="45" t="s">
        <v>141</v>
      </c>
      <c r="P108" s="45" t="s">
        <v>142</v>
      </c>
      <c r="Q108" s="45" t="s">
        <v>143</v>
      </c>
      <c r="R108" s="423"/>
      <c r="S108" s="57" t="s">
        <v>137</v>
      </c>
      <c r="T108" s="58" t="s">
        <v>253</v>
      </c>
      <c r="U108" s="57" t="s">
        <v>139</v>
      </c>
      <c r="V108" s="57" t="s">
        <v>140</v>
      </c>
      <c r="W108" s="57" t="s">
        <v>141</v>
      </c>
      <c r="X108" s="57" t="s">
        <v>142</v>
      </c>
      <c r="Y108" s="57" t="s">
        <v>143</v>
      </c>
      <c r="Z108" s="423"/>
      <c r="AA108" s="12" t="s">
        <v>137</v>
      </c>
      <c r="AB108" s="13" t="s">
        <v>253</v>
      </c>
      <c r="AC108" s="12" t="s">
        <v>139</v>
      </c>
      <c r="AD108" s="12" t="s">
        <v>140</v>
      </c>
      <c r="AE108" s="12" t="s">
        <v>141</v>
      </c>
      <c r="AF108" s="12" t="s">
        <v>142</v>
      </c>
      <c r="AG108" s="12" t="s">
        <v>143</v>
      </c>
    </row>
    <row r="109" spans="1:33" ht="13.5" customHeight="1">
      <c r="A109" s="253" t="s">
        <v>88</v>
      </c>
      <c r="B109" s="14" t="str">
        <f>+'8.คำนวณ'!G68</f>
        <v>ศรีบุญเรือง,รพช.</v>
      </c>
      <c r="C109" s="264">
        <f>+'8.คำนวณ'!M68</f>
        <v>1082.6860901099719</v>
      </c>
      <c r="D109" s="264">
        <f>+'8.คำนวณ'!N68</f>
        <v>124.04099792950394</v>
      </c>
      <c r="E109" s="264">
        <f>+'8.คำนวณ'!O68</f>
        <v>725.72914577836423</v>
      </c>
      <c r="F109" s="264">
        <f>+'8.คำนวณ'!P68</f>
        <v>1750.3357883580629</v>
      </c>
      <c r="G109" s="264">
        <f>+'8.คำนวณ'!Q68</f>
        <v>7.4807931570762056</v>
      </c>
      <c r="H109" s="264">
        <f>+'8.คำนวณ'!R68</f>
        <v>45.602323666636174</v>
      </c>
      <c r="I109" s="264">
        <f>+'8.คำนวณ'!S68</f>
        <v>618.97336622983744</v>
      </c>
      <c r="J109" s="14" t="str">
        <f>+B109</f>
        <v>ศรีบุญเรือง,รพช.</v>
      </c>
      <c r="K109" s="50">
        <f>+(C109-C114)*100/C114</f>
        <v>-5.2400324752724297</v>
      </c>
      <c r="L109" s="50">
        <f t="shared" ref="L109:Q109" si="217">+(D109-D114)*100/D114</f>
        <v>-66.832441407877994</v>
      </c>
      <c r="M109" s="50">
        <f t="shared" si="217"/>
        <v>-55.426689508159363</v>
      </c>
      <c r="N109" s="50">
        <f t="shared" si="217"/>
        <v>-51.335842674951692</v>
      </c>
      <c r="O109" s="50">
        <f t="shared" si="217"/>
        <v>-46.307161522721373</v>
      </c>
      <c r="P109" s="50">
        <f t="shared" si="217"/>
        <v>-42.988887799995126</v>
      </c>
      <c r="Q109" s="50">
        <f t="shared" si="217"/>
        <v>-35.603631874522044</v>
      </c>
      <c r="R109" s="14" t="str">
        <f>+J109</f>
        <v>ศรีบุญเรือง,รพช.</v>
      </c>
      <c r="S109" s="15">
        <f>+K109/100</f>
        <v>-5.2400324752724298E-2</v>
      </c>
      <c r="T109" s="15">
        <f t="shared" ref="T109:Y113" si="218">+L109/100</f>
        <v>-0.66832441407877996</v>
      </c>
      <c r="U109" s="15">
        <f t="shared" si="218"/>
        <v>-0.55426689508159366</v>
      </c>
      <c r="V109" s="15">
        <f t="shared" si="218"/>
        <v>-0.51335842674951693</v>
      </c>
      <c r="W109" s="15">
        <f t="shared" si="218"/>
        <v>-0.46307161522721374</v>
      </c>
      <c r="X109" s="15">
        <f t="shared" si="218"/>
        <v>-0.42988887799995124</v>
      </c>
      <c r="Y109" s="15">
        <f t="shared" si="218"/>
        <v>-0.35603631874522046</v>
      </c>
      <c r="Z109" s="14" t="str">
        <f>+R109</f>
        <v>ศรีบุญเรือง,รพช.</v>
      </c>
      <c r="AA109" s="16" t="str">
        <f>+IF(AND(C109&gt;C116),"OK","Not OK")</f>
        <v>OK</v>
      </c>
      <c r="AB109" s="16" t="str">
        <f t="shared" ref="AB109:AF109" si="219">+IF(AND(D109&gt;D116),"OK","Not OK")</f>
        <v>Not OK</v>
      </c>
      <c r="AC109" s="16" t="str">
        <f t="shared" si="219"/>
        <v>Not OK</v>
      </c>
      <c r="AD109" s="16" t="str">
        <f t="shared" si="219"/>
        <v>Not OK</v>
      </c>
      <c r="AE109" s="16" t="str">
        <f t="shared" si="219"/>
        <v>OK</v>
      </c>
      <c r="AF109" s="16" t="str">
        <f t="shared" si="219"/>
        <v>OK</v>
      </c>
      <c r="AG109" s="16" t="str">
        <f>+IF(AND(I109&gt;I116),"OK","Not OK")</f>
        <v>Not OK</v>
      </c>
    </row>
    <row r="110" spans="1:33" ht="13.5" customHeight="1">
      <c r="A110" s="253" t="s">
        <v>55</v>
      </c>
      <c r="B110" s="14" t="str">
        <f>+'8.คำนวณ'!G69</f>
        <v>เซกา,รพช.</v>
      </c>
      <c r="C110" s="264">
        <f>+'8.คำนวณ'!M69</f>
        <v>1042.0800979780208</v>
      </c>
      <c r="D110" s="264">
        <f>+'8.คำนวณ'!N69</f>
        <v>380.70933628402281</v>
      </c>
      <c r="E110" s="264">
        <f>+'8.คำนวณ'!O69</f>
        <v>1384.3288377192978</v>
      </c>
      <c r="F110" s="264">
        <f>+'8.คำนวณ'!P69</f>
        <v>4404.0096406222065</v>
      </c>
      <c r="G110" s="264">
        <f>+'8.คำนวณ'!Q69</f>
        <v>12.21726618705036</v>
      </c>
      <c r="H110" s="264">
        <f>+'8.คำนวณ'!R69</f>
        <v>83.849323741007197</v>
      </c>
      <c r="I110" s="264">
        <f>+'8.คำนวณ'!S69</f>
        <v>948.50581928918643</v>
      </c>
      <c r="J110" s="14" t="str">
        <f>+B110</f>
        <v>เซกา,รพช.</v>
      </c>
      <c r="K110" s="50">
        <f>+(C110-C114)*100/C114</f>
        <v>-8.7939919570481617</v>
      </c>
      <c r="L110" s="50">
        <f t="shared" ref="L110:Q110" si="220">+(D110-D114)*100/D114</f>
        <v>1.798594243369517</v>
      </c>
      <c r="M110" s="50">
        <f t="shared" si="220"/>
        <v>-14.97638000980133</v>
      </c>
      <c r="N110" s="50">
        <f t="shared" si="220"/>
        <v>22.443601643609878</v>
      </c>
      <c r="O110" s="50">
        <f t="shared" si="220"/>
        <v>-12.311477373931845</v>
      </c>
      <c r="P110" s="50">
        <f t="shared" si="220"/>
        <v>4.8267460807159459</v>
      </c>
      <c r="Q110" s="50">
        <f t="shared" si="220"/>
        <v>-1.3199384003476662</v>
      </c>
      <c r="R110" s="14" t="str">
        <f>+J110</f>
        <v>เซกา,รพช.</v>
      </c>
      <c r="S110" s="15">
        <f>+K110/100</f>
        <v>-8.7939919570481612E-2</v>
      </c>
      <c r="T110" s="15">
        <f t="shared" si="218"/>
        <v>1.7985942433695171E-2</v>
      </c>
      <c r="U110" s="15">
        <f t="shared" si="218"/>
        <v>-0.14976380009801329</v>
      </c>
      <c r="V110" s="15">
        <f t="shared" si="218"/>
        <v>0.22443601643609878</v>
      </c>
      <c r="W110" s="15">
        <f t="shared" si="218"/>
        <v>-0.12311477373931845</v>
      </c>
      <c r="X110" s="15">
        <f t="shared" si="218"/>
        <v>4.8267460807159462E-2</v>
      </c>
      <c r="Y110" s="15">
        <f t="shared" si="218"/>
        <v>-1.3199384003476661E-2</v>
      </c>
      <c r="Z110" s="14" t="str">
        <f>+R110</f>
        <v>เซกา,รพช.</v>
      </c>
      <c r="AA110" s="16" t="str">
        <f>+IF(AND(C110&gt;C116),"OK","Not OK")</f>
        <v>OK</v>
      </c>
      <c r="AB110" s="16" t="str">
        <f t="shared" ref="AB110:AG110" si="221">+IF(AND(D110&gt;D116),"OK","Not OK")</f>
        <v>OK</v>
      </c>
      <c r="AC110" s="16" t="str">
        <f t="shared" si="221"/>
        <v>OK</v>
      </c>
      <c r="AD110" s="16" t="str">
        <f t="shared" si="221"/>
        <v>OK</v>
      </c>
      <c r="AE110" s="16" t="str">
        <f t="shared" si="221"/>
        <v>OK</v>
      </c>
      <c r="AF110" s="16" t="str">
        <f t="shared" si="221"/>
        <v>OK</v>
      </c>
      <c r="AG110" s="16" t="str">
        <f t="shared" si="221"/>
        <v>OK</v>
      </c>
    </row>
    <row r="111" spans="1:33" ht="13.5" customHeight="1">
      <c r="A111" s="253" t="s">
        <v>49</v>
      </c>
      <c r="B111" s="14" t="str">
        <f>+'8.คำนวณ'!G70</f>
        <v>พังโคน,รพช.</v>
      </c>
      <c r="C111" s="264">
        <f>+'8.คำนวณ'!M70</f>
        <v>1533.4726504467931</v>
      </c>
      <c r="D111" s="264">
        <f>+'8.คำนวณ'!N70</f>
        <v>295.24351082057098</v>
      </c>
      <c r="E111" s="264">
        <f>+'8.คำนวณ'!O70</f>
        <v>1830.4713636363631</v>
      </c>
      <c r="F111" s="264">
        <f>+'8.คำนวณ'!P70</f>
        <v>4216.1636082713758</v>
      </c>
      <c r="G111" s="264">
        <f>+'8.คำนวณ'!Q70</f>
        <v>31.853046286740817</v>
      </c>
      <c r="H111" s="264">
        <f>+'8.คำนวณ'!R70</f>
        <v>143.8878282307075</v>
      </c>
      <c r="I111" s="264">
        <f>+'8.คำนวณ'!S70</f>
        <v>1265.0946793367953</v>
      </c>
      <c r="J111" s="14" t="str">
        <f>+B111</f>
        <v>พังโคน,รพช.</v>
      </c>
      <c r="K111" s="50">
        <f>+(C111-C114)*100/C114</f>
        <v>34.214173326671471</v>
      </c>
      <c r="L111" s="50">
        <f t="shared" ref="L111:Q111" si="222">+(D111-D114)*100/D114</f>
        <v>-21.054275541620036</v>
      </c>
      <c r="M111" s="50">
        <f t="shared" si="222"/>
        <v>12.425095384971584</v>
      </c>
      <c r="N111" s="50">
        <f t="shared" si="222"/>
        <v>17.220964403368008</v>
      </c>
      <c r="O111" s="50">
        <f t="shared" si="222"/>
        <v>128.62287906803999</v>
      </c>
      <c r="P111" s="50">
        <f t="shared" si="222"/>
        <v>79.885682568354923</v>
      </c>
      <c r="Q111" s="50">
        <f t="shared" si="222"/>
        <v>31.617137552094952</v>
      </c>
      <c r="R111" s="14" t="str">
        <f>+J111</f>
        <v>พังโคน,รพช.</v>
      </c>
      <c r="S111" s="15">
        <f>+K111/100</f>
        <v>0.34214173326671471</v>
      </c>
      <c r="T111" s="15">
        <f t="shared" si="218"/>
        <v>-0.21054275541620038</v>
      </c>
      <c r="U111" s="15">
        <f t="shared" si="218"/>
        <v>0.12425095384971584</v>
      </c>
      <c r="V111" s="15">
        <f t="shared" si="218"/>
        <v>0.17220964403368008</v>
      </c>
      <c r="W111" s="15">
        <f t="shared" si="218"/>
        <v>1.2862287906804</v>
      </c>
      <c r="X111" s="15">
        <f t="shared" si="218"/>
        <v>0.79885682568354921</v>
      </c>
      <c r="Y111" s="15">
        <f t="shared" si="218"/>
        <v>0.31617137552094954</v>
      </c>
      <c r="Z111" s="14" t="str">
        <f>+R111</f>
        <v>พังโคน,รพช.</v>
      </c>
      <c r="AA111" s="16" t="str">
        <f>+IF(AND(C111&gt;C116),"OK","Not OK")</f>
        <v>OK</v>
      </c>
      <c r="AB111" s="16" t="str">
        <f t="shared" ref="AB111:AG111" si="223">+IF(AND(D111&gt;D116),"OK","Not OK")</f>
        <v>OK</v>
      </c>
      <c r="AC111" s="16" t="str">
        <f t="shared" si="223"/>
        <v>OK</v>
      </c>
      <c r="AD111" s="16" t="str">
        <f t="shared" si="223"/>
        <v>OK</v>
      </c>
      <c r="AE111" s="16" t="str">
        <f t="shared" si="223"/>
        <v>OK</v>
      </c>
      <c r="AF111" s="16" t="str">
        <f t="shared" si="223"/>
        <v>OK</v>
      </c>
      <c r="AG111" s="16" t="str">
        <f t="shared" si="223"/>
        <v>OK</v>
      </c>
    </row>
    <row r="112" spans="1:33" ht="13.5" customHeight="1">
      <c r="A112" s="253" t="s">
        <v>49</v>
      </c>
      <c r="B112" s="14" t="str">
        <f>+'8.คำนวณ'!G71</f>
        <v>อากาศอำนวย,รพช.</v>
      </c>
      <c r="C112" s="264">
        <f>+'8.คำนวณ'!M71</f>
        <v>1135.5197949511744</v>
      </c>
      <c r="D112" s="264">
        <f>+'8.คำนวณ'!N71</f>
        <v>302.07958149400912</v>
      </c>
      <c r="E112" s="264">
        <f>+'8.คำนวณ'!O71</f>
        <v>1158.5122634967806</v>
      </c>
      <c r="F112" s="264">
        <f>+'8.คำนวณ'!P71</f>
        <v>3117.6914502838313</v>
      </c>
      <c r="G112" s="264">
        <f>+'8.คำนวณ'!Q71</f>
        <v>10.06393751907444</v>
      </c>
      <c r="H112" s="264">
        <f>+'8.คำนวณ'!R71</f>
        <v>37.879389895402717</v>
      </c>
      <c r="I112" s="264">
        <f>+'8.คำนวณ'!S71</f>
        <v>1056.0417330734392</v>
      </c>
      <c r="J112" s="14" t="str">
        <f>+B112</f>
        <v>อากาศอำนวย,รพช.</v>
      </c>
      <c r="K112" s="50">
        <f>+(C112-C114)*100/C114</f>
        <v>-0.61586652292805399</v>
      </c>
      <c r="L112" s="50">
        <f t="shared" ref="L112:Q112" si="224">+(D112-D114)*100/D114</f>
        <v>-19.226365589379835</v>
      </c>
      <c r="M112" s="50">
        <f t="shared" si="224"/>
        <v>-28.845731041898333</v>
      </c>
      <c r="N112" s="50">
        <f t="shared" si="224"/>
        <v>-13.31958802608146</v>
      </c>
      <c r="O112" s="50">
        <f t="shared" si="224"/>
        <v>-27.766834303398522</v>
      </c>
      <c r="P112" s="50">
        <f t="shared" si="224"/>
        <v>-52.643945006370046</v>
      </c>
      <c r="Q112" s="50">
        <f t="shared" si="224"/>
        <v>9.8678164669417878</v>
      </c>
      <c r="R112" s="14" t="str">
        <f>+J112</f>
        <v>อากาศอำนวย,รพช.</v>
      </c>
      <c r="S112" s="15">
        <f>+K112/100</f>
        <v>-6.1586652292805397E-3</v>
      </c>
      <c r="T112" s="15">
        <f t="shared" si="218"/>
        <v>-0.19226365589379835</v>
      </c>
      <c r="U112" s="15">
        <f t="shared" si="218"/>
        <v>-0.28845731041898331</v>
      </c>
      <c r="V112" s="15">
        <f t="shared" si="218"/>
        <v>-0.13319588026081461</v>
      </c>
      <c r="W112" s="15">
        <f t="shared" si="218"/>
        <v>-0.27766834303398524</v>
      </c>
      <c r="X112" s="15">
        <f t="shared" si="218"/>
        <v>-0.52643945006370041</v>
      </c>
      <c r="Y112" s="15">
        <f t="shared" si="218"/>
        <v>9.8678164669417881E-2</v>
      </c>
      <c r="Z112" s="14" t="str">
        <f>+R112</f>
        <v>อากาศอำนวย,รพช.</v>
      </c>
      <c r="AA112" s="16" t="str">
        <f>+IF(AND(C112&gt;C116),"OK","Not OK")</f>
        <v>OK</v>
      </c>
      <c r="AB112" s="16" t="str">
        <f t="shared" ref="AB112:AG112" si="225">+IF(AND(D112&gt;D116),"OK","Not OK")</f>
        <v>OK</v>
      </c>
      <c r="AC112" s="16" t="str">
        <f t="shared" si="225"/>
        <v>OK</v>
      </c>
      <c r="AD112" s="16" t="str">
        <f t="shared" si="225"/>
        <v>OK</v>
      </c>
      <c r="AE112" s="16" t="str">
        <f t="shared" si="225"/>
        <v>OK</v>
      </c>
      <c r="AF112" s="16" t="str">
        <f t="shared" si="225"/>
        <v>OK</v>
      </c>
      <c r="AG112" s="16" t="str">
        <f t="shared" si="225"/>
        <v>OK</v>
      </c>
    </row>
    <row r="113" spans="1:33" ht="13.5" customHeight="1">
      <c r="A113" s="253" t="s">
        <v>51</v>
      </c>
      <c r="B113" s="14" t="str">
        <f>+'8.คำนวณ'!G72</f>
        <v>ศรีสงคราม,รพช.</v>
      </c>
      <c r="C113" s="264">
        <f>+'8.คำนวณ'!M72</f>
        <v>919.02345367255157</v>
      </c>
      <c r="D113" s="264">
        <f>+'8.คำนวณ'!N72</f>
        <v>767.84108021774466</v>
      </c>
      <c r="E113" s="264">
        <f>+'8.คำนวณ'!O72</f>
        <v>3041.8070022539437</v>
      </c>
      <c r="F113" s="264">
        <f>+'8.คำนวณ'!P72</f>
        <v>4495.6287265084075</v>
      </c>
      <c r="G113" s="264">
        <f>+'8.คำนวณ'!Q72</f>
        <v>8.0478147770224631</v>
      </c>
      <c r="H113" s="264">
        <f>+'8.คำนวณ'!R72</f>
        <v>88.723548382460734</v>
      </c>
      <c r="I113" s="264">
        <f>+'8.คำนวณ'!S72</f>
        <v>917.34927437341707</v>
      </c>
      <c r="J113" s="14" t="str">
        <f>+B113</f>
        <v>ศรีสงคราม,รพช.</v>
      </c>
      <c r="K113" s="50">
        <f>+(C113-C114)*100/C114</f>
        <v>-19.564282371422831</v>
      </c>
      <c r="L113" s="50">
        <f t="shared" ref="L113:Q113" si="226">+(D113-D114)*100/D114</f>
        <v>105.3144882955083</v>
      </c>
      <c r="M113" s="50">
        <f t="shared" si="226"/>
        <v>86.823705174887451</v>
      </c>
      <c r="N113" s="50">
        <f t="shared" si="226"/>
        <v>24.99086465405523</v>
      </c>
      <c r="O113" s="50">
        <f t="shared" si="226"/>
        <v>-42.237405867988315</v>
      </c>
      <c r="P113" s="50">
        <f t="shared" si="226"/>
        <v>10.920404157294264</v>
      </c>
      <c r="Q113" s="50">
        <f t="shared" si="226"/>
        <v>-4.561383744166978</v>
      </c>
      <c r="R113" s="14" t="str">
        <f>+J113</f>
        <v>ศรีสงคราม,รพช.</v>
      </c>
      <c r="S113" s="15">
        <f>+K113/100</f>
        <v>-0.19564282371422831</v>
      </c>
      <c r="T113" s="15">
        <f t="shared" si="218"/>
        <v>1.0531448829550829</v>
      </c>
      <c r="U113" s="15">
        <f t="shared" si="218"/>
        <v>0.86823705174887456</v>
      </c>
      <c r="V113" s="15">
        <f t="shared" si="218"/>
        <v>0.24990864654055231</v>
      </c>
      <c r="W113" s="15">
        <f t="shared" si="218"/>
        <v>-0.42237405867988315</v>
      </c>
      <c r="X113" s="15">
        <f t="shared" si="218"/>
        <v>0.10920404157294264</v>
      </c>
      <c r="Y113" s="15">
        <f t="shared" si="218"/>
        <v>-4.5613837441669781E-2</v>
      </c>
      <c r="Z113" s="14" t="str">
        <f>+R113</f>
        <v>ศรีสงคราม,รพช.</v>
      </c>
      <c r="AA113" s="16" t="str">
        <f>+IF(AND(C113&gt;C116),"OK","Not OK")</f>
        <v>OK</v>
      </c>
      <c r="AB113" s="16" t="str">
        <f t="shared" ref="AB113:AG113" si="227">+IF(AND(D113&gt;D116),"OK","Not OK")</f>
        <v>OK</v>
      </c>
      <c r="AC113" s="16" t="str">
        <f t="shared" si="227"/>
        <v>OK</v>
      </c>
      <c r="AD113" s="16" t="str">
        <f t="shared" si="227"/>
        <v>OK</v>
      </c>
      <c r="AE113" s="16" t="str">
        <f t="shared" si="227"/>
        <v>OK</v>
      </c>
      <c r="AF113" s="16" t="str">
        <f t="shared" si="227"/>
        <v>OK</v>
      </c>
      <c r="AG113" s="16" t="str">
        <f t="shared" si="227"/>
        <v>OK</v>
      </c>
    </row>
    <row r="114" spans="1:33" ht="13.5" customHeight="1">
      <c r="B114" s="18" t="s">
        <v>144</v>
      </c>
      <c r="C114" s="19">
        <f t="shared" ref="C114:I114" si="228">AVERAGE(C109:C113)</f>
        <v>1142.5564174317024</v>
      </c>
      <c r="D114" s="19">
        <f t="shared" si="228"/>
        <v>373.98290134917033</v>
      </c>
      <c r="E114" s="19">
        <f t="shared" si="228"/>
        <v>1628.1697225769499</v>
      </c>
      <c r="F114" s="19">
        <f t="shared" si="228"/>
        <v>3596.7658428087771</v>
      </c>
      <c r="G114" s="19">
        <f t="shared" si="228"/>
        <v>13.932571585392859</v>
      </c>
      <c r="H114" s="19">
        <f t="shared" si="228"/>
        <v>79.988482783242873</v>
      </c>
      <c r="I114" s="19">
        <f t="shared" si="228"/>
        <v>961.19297446053497</v>
      </c>
    </row>
    <row r="115" spans="1:33" ht="13.5" customHeight="1">
      <c r="B115" s="20" t="s">
        <v>268</v>
      </c>
      <c r="C115" s="21">
        <f t="shared" ref="C115:I115" si="229">STDEV(C109:C113)</f>
        <v>232.65422199165104</v>
      </c>
      <c r="D115" s="21">
        <f t="shared" si="229"/>
        <v>239.27517845602856</v>
      </c>
      <c r="E115" s="21">
        <f t="shared" si="229"/>
        <v>885.11747993109248</v>
      </c>
      <c r="F115" s="21">
        <f t="shared" si="229"/>
        <v>1170.6906982859641</v>
      </c>
      <c r="G115" s="21">
        <f t="shared" si="229"/>
        <v>10.189551305774804</v>
      </c>
      <c r="H115" s="21">
        <f t="shared" si="229"/>
        <v>42.219419273503568</v>
      </c>
      <c r="I115" s="21">
        <f t="shared" si="229"/>
        <v>234.81377059190538</v>
      </c>
    </row>
    <row r="116" spans="1:33" ht="13.5" customHeight="1">
      <c r="B116" s="20" t="s">
        <v>145</v>
      </c>
      <c r="C116" s="21">
        <f>+C114-C115</f>
        <v>909.90219544005129</v>
      </c>
      <c r="D116" s="21">
        <f t="shared" ref="D116:I116" si="230">+D114-D115</f>
        <v>134.70772289314178</v>
      </c>
      <c r="E116" s="21">
        <f t="shared" si="230"/>
        <v>743.0522426458574</v>
      </c>
      <c r="F116" s="21">
        <f t="shared" si="230"/>
        <v>2426.0751445228129</v>
      </c>
      <c r="G116" s="21">
        <f t="shared" si="230"/>
        <v>3.7430202796180545</v>
      </c>
      <c r="H116" s="21">
        <f t="shared" si="230"/>
        <v>37.769063509739304</v>
      </c>
      <c r="I116" s="21">
        <f t="shared" si="230"/>
        <v>726.37920386862959</v>
      </c>
    </row>
    <row r="117" spans="1:33" ht="13.5" customHeight="1">
      <c r="B117" s="423" t="s">
        <v>154</v>
      </c>
      <c r="C117" s="432" t="s">
        <v>135</v>
      </c>
      <c r="D117" s="433"/>
      <c r="E117" s="433"/>
      <c r="F117" s="433"/>
      <c r="G117" s="433"/>
      <c r="H117" s="433"/>
      <c r="I117" s="434"/>
      <c r="J117" s="423" t="s">
        <v>154</v>
      </c>
      <c r="K117" s="429" t="s">
        <v>4</v>
      </c>
      <c r="L117" s="430"/>
      <c r="M117" s="430"/>
      <c r="N117" s="430"/>
      <c r="O117" s="430"/>
      <c r="P117" s="430"/>
      <c r="Q117" s="431"/>
      <c r="R117" s="423" t="s">
        <v>154</v>
      </c>
      <c r="S117" s="424" t="s">
        <v>4</v>
      </c>
      <c r="T117" s="425"/>
      <c r="U117" s="425"/>
      <c r="V117" s="425"/>
      <c r="W117" s="425"/>
      <c r="X117" s="425"/>
      <c r="Y117" s="426"/>
      <c r="Z117" s="423" t="s">
        <v>154</v>
      </c>
      <c r="AA117" s="432" t="s">
        <v>136</v>
      </c>
      <c r="AB117" s="433"/>
      <c r="AC117" s="433"/>
      <c r="AD117" s="433"/>
      <c r="AE117" s="433"/>
      <c r="AF117" s="433"/>
      <c r="AG117" s="434"/>
    </row>
    <row r="118" spans="1:33" ht="13.5" customHeight="1">
      <c r="B118" s="423"/>
      <c r="C118" s="12" t="s">
        <v>137</v>
      </c>
      <c r="D118" s="13" t="s">
        <v>253</v>
      </c>
      <c r="E118" s="12" t="s">
        <v>139</v>
      </c>
      <c r="F118" s="12" t="s">
        <v>140</v>
      </c>
      <c r="G118" s="12" t="s">
        <v>141</v>
      </c>
      <c r="H118" s="12" t="s">
        <v>142</v>
      </c>
      <c r="I118" s="12" t="s">
        <v>143</v>
      </c>
      <c r="J118" s="423"/>
      <c r="K118" s="45" t="s">
        <v>137</v>
      </c>
      <c r="L118" s="46" t="s">
        <v>253</v>
      </c>
      <c r="M118" s="45" t="s">
        <v>139</v>
      </c>
      <c r="N118" s="45" t="s">
        <v>140</v>
      </c>
      <c r="O118" s="45" t="s">
        <v>141</v>
      </c>
      <c r="P118" s="45" t="s">
        <v>142</v>
      </c>
      <c r="Q118" s="45" t="s">
        <v>143</v>
      </c>
      <c r="R118" s="423"/>
      <c r="S118" s="57" t="s">
        <v>137</v>
      </c>
      <c r="T118" s="58" t="s">
        <v>253</v>
      </c>
      <c r="U118" s="57" t="s">
        <v>139</v>
      </c>
      <c r="V118" s="57" t="s">
        <v>140</v>
      </c>
      <c r="W118" s="57" t="s">
        <v>141</v>
      </c>
      <c r="X118" s="57" t="s">
        <v>142</v>
      </c>
      <c r="Y118" s="57" t="s">
        <v>143</v>
      </c>
      <c r="Z118" s="423"/>
      <c r="AA118" s="12" t="s">
        <v>137</v>
      </c>
      <c r="AB118" s="13" t="s">
        <v>253</v>
      </c>
      <c r="AC118" s="12" t="s">
        <v>139</v>
      </c>
      <c r="AD118" s="12" t="s">
        <v>140</v>
      </c>
      <c r="AE118" s="12" t="s">
        <v>141</v>
      </c>
      <c r="AF118" s="12" t="s">
        <v>142</v>
      </c>
      <c r="AG118" s="12" t="s">
        <v>143</v>
      </c>
    </row>
    <row r="119" spans="1:33" ht="13.5" customHeight="1">
      <c r="A119" s="253" t="s">
        <v>45</v>
      </c>
      <c r="B119" s="14" t="str">
        <f>+'8.คำนวณ'!G73</f>
        <v>หนองหาน,รพช.</v>
      </c>
      <c r="C119" s="267">
        <f>+'8.คำนวณ'!M73</f>
        <v>1400.470593265338</v>
      </c>
      <c r="D119" s="267">
        <f>+'8.คำนวณ'!N73</f>
        <v>367.44587369189577</v>
      </c>
      <c r="E119" s="267">
        <f>+'8.คำนวณ'!O73</f>
        <v>1010.8626107030429</v>
      </c>
      <c r="F119" s="267">
        <f>+'8.คำนวณ'!P73</f>
        <v>4845.3104994832938</v>
      </c>
      <c r="G119" s="267">
        <f>+'8.คำนวณ'!Q73</f>
        <v>28.395495875233337</v>
      </c>
      <c r="H119" s="267">
        <f>+'8.คำนวณ'!R73</f>
        <v>130.26551996146202</v>
      </c>
      <c r="I119" s="267">
        <f>+'8.คำนวณ'!S73</f>
        <v>778.13931182105807</v>
      </c>
      <c r="J119" s="14" t="str">
        <f>+B119</f>
        <v>หนองหาน,รพช.</v>
      </c>
      <c r="K119" s="50">
        <f>+(C119-C126)*100/C126</f>
        <v>15.805493191907955</v>
      </c>
      <c r="L119" s="50">
        <f>+(D119-$D126)*100/$D126</f>
        <v>10.105209423966292</v>
      </c>
      <c r="M119" s="50">
        <f t="shared" ref="M119:Q119" si="231">+(E119-E126)*100/E126</f>
        <v>-21.302086436096779</v>
      </c>
      <c r="N119" s="50">
        <f t="shared" si="231"/>
        <v>11.80151678387073</v>
      </c>
      <c r="O119" s="50">
        <f t="shared" si="231"/>
        <v>25.419842136635864</v>
      </c>
      <c r="P119" s="50">
        <f t="shared" si="231"/>
        <v>16.277943684054875</v>
      </c>
      <c r="Q119" s="50">
        <f t="shared" si="231"/>
        <v>-8.8882421866626213</v>
      </c>
      <c r="R119" s="14" t="str">
        <f>+J119</f>
        <v>หนองหาน,รพช.</v>
      </c>
      <c r="S119" s="15">
        <f>+K119/100</f>
        <v>0.15805493191907954</v>
      </c>
      <c r="T119" s="15">
        <f t="shared" ref="T119:Y119" si="232">+L119/100</f>
        <v>0.10105209423966292</v>
      </c>
      <c r="U119" s="15">
        <f t="shared" si="232"/>
        <v>-0.21302086436096779</v>
      </c>
      <c r="V119" s="15">
        <f t="shared" si="232"/>
        <v>0.1180151678387073</v>
      </c>
      <c r="W119" s="15">
        <f t="shared" si="232"/>
        <v>0.25419842136635862</v>
      </c>
      <c r="X119" s="15">
        <f t="shared" si="232"/>
        <v>0.16277943684054874</v>
      </c>
      <c r="Y119" s="15">
        <f t="shared" si="232"/>
        <v>-8.8882421866626218E-2</v>
      </c>
      <c r="Z119" s="14" t="str">
        <f>+R119</f>
        <v>หนองหาน,รพช.</v>
      </c>
      <c r="AA119" s="16" t="str">
        <f>+IF(AND(C119&gt;C128),"OK","Not OK")</f>
        <v>OK</v>
      </c>
      <c r="AB119" s="16" t="str">
        <f>+IF(AND(D119&gt;D128),"OK","Not OK")</f>
        <v>OK</v>
      </c>
      <c r="AC119" s="16" t="str">
        <f t="shared" ref="AC119:AF119" si="233">+IF(AND(E119&gt;E128),"OK","Not OK")</f>
        <v>OK</v>
      </c>
      <c r="AD119" s="16" t="str">
        <f t="shared" si="233"/>
        <v>OK</v>
      </c>
      <c r="AE119" s="16" t="str">
        <f t="shared" si="233"/>
        <v>OK</v>
      </c>
      <c r="AF119" s="16" t="str">
        <f t="shared" si="233"/>
        <v>OK</v>
      </c>
      <c r="AG119" s="16" t="str">
        <f>+IF(AND(I119&gt;I128),"OK","Not OK")</f>
        <v>OK</v>
      </c>
    </row>
    <row r="120" spans="1:33" ht="13.5" customHeight="1">
      <c r="A120" s="253" t="s">
        <v>45</v>
      </c>
      <c r="B120" s="14" t="str">
        <f>+'8.คำนวณ'!G74</f>
        <v>บ้านผือ,รพช.</v>
      </c>
      <c r="C120" s="267">
        <f>+'8.คำนวณ'!M74</f>
        <v>1114.2981975213286</v>
      </c>
      <c r="D120" s="267">
        <f>+'8.คำนวณ'!N74</f>
        <v>248.52907687626538</v>
      </c>
      <c r="E120" s="267">
        <f>+'8.คำนวณ'!O74</f>
        <v>2419.9077174177833</v>
      </c>
      <c r="F120" s="267">
        <f>+'8.คำนวณ'!P74</f>
        <v>4497.7470971039174</v>
      </c>
      <c r="G120" s="267">
        <f>+'8.คำนวณ'!Q74</f>
        <v>33.710540244570176</v>
      </c>
      <c r="H120" s="267">
        <f>+'8.คำนวณ'!R74</f>
        <v>84.370304800146016</v>
      </c>
      <c r="I120" s="267">
        <f>+'8.คำนวณ'!S74</f>
        <v>805.62524008472894</v>
      </c>
      <c r="J120" s="14" t="str">
        <f t="shared" ref="J120:J125" si="234">+B120</f>
        <v>บ้านผือ,รพช.</v>
      </c>
      <c r="K120" s="50">
        <f t="shared" ref="K120:Q120" si="235">+(C120-C126)*100/C126</f>
        <v>-7.8582206957038165</v>
      </c>
      <c r="L120" s="50">
        <f t="shared" si="235"/>
        <v>-25.528226014721053</v>
      </c>
      <c r="M120" s="50">
        <f t="shared" si="235"/>
        <v>88.395224397029708</v>
      </c>
      <c r="N120" s="50">
        <f t="shared" si="235"/>
        <v>3.7817798508669704</v>
      </c>
      <c r="O120" s="50">
        <f t="shared" si="235"/>
        <v>48.89581975930043</v>
      </c>
      <c r="P120" s="50">
        <f t="shared" si="235"/>
        <v>-24.689161390825056</v>
      </c>
      <c r="Q120" s="50">
        <f t="shared" si="235"/>
        <v>-5.6699351287996524</v>
      </c>
      <c r="R120" s="14" t="str">
        <f t="shared" ref="R120:R125" si="236">+J120</f>
        <v>บ้านผือ,รพช.</v>
      </c>
      <c r="S120" s="15">
        <f t="shared" ref="S120:S125" si="237">+K120/100</f>
        <v>-7.8582206957038159E-2</v>
      </c>
      <c r="T120" s="15">
        <f t="shared" ref="T120:T125" si="238">+L120/100</f>
        <v>-0.2552822601472105</v>
      </c>
      <c r="U120" s="15">
        <f t="shared" ref="U120:U125" si="239">+M120/100</f>
        <v>0.88395224397029704</v>
      </c>
      <c r="V120" s="15">
        <f t="shared" ref="V120:V125" si="240">+N120/100</f>
        <v>3.7817798508669703E-2</v>
      </c>
      <c r="W120" s="15">
        <f t="shared" ref="W120:W125" si="241">+O120/100</f>
        <v>0.4889581975930043</v>
      </c>
      <c r="X120" s="15">
        <f t="shared" ref="X120:X125" si="242">+P120/100</f>
        <v>-0.24689161390825057</v>
      </c>
      <c r="Y120" s="15">
        <f t="shared" ref="Y120:Y125" si="243">+Q120/100</f>
        <v>-5.6699351287996524E-2</v>
      </c>
      <c r="Z120" s="14" t="str">
        <f t="shared" ref="Z120:Z125" si="244">+R120</f>
        <v>บ้านผือ,รพช.</v>
      </c>
      <c r="AA120" s="16" t="str">
        <f>+IF(AND(C120&gt;C128),"OK","Not OK")</f>
        <v>OK</v>
      </c>
      <c r="AB120" s="16" t="str">
        <f t="shared" ref="AB120:AG120" si="245">+IF(AND(D120&gt;D128),"OK","Not OK")</f>
        <v>OK</v>
      </c>
      <c r="AC120" s="16" t="str">
        <f t="shared" si="245"/>
        <v>OK</v>
      </c>
      <c r="AD120" s="16" t="str">
        <f t="shared" si="245"/>
        <v>OK</v>
      </c>
      <c r="AE120" s="16" t="str">
        <f t="shared" si="245"/>
        <v>OK</v>
      </c>
      <c r="AF120" s="16" t="str">
        <f t="shared" si="245"/>
        <v>OK</v>
      </c>
      <c r="AG120" s="16" t="str">
        <f t="shared" si="245"/>
        <v>OK</v>
      </c>
    </row>
    <row r="121" spans="1:33" ht="13.5" customHeight="1">
      <c r="A121" s="253" t="s">
        <v>45</v>
      </c>
      <c r="B121" s="14" t="str">
        <f>+'8.คำนวณ'!G75</f>
        <v>เพ็ญ,รพช.</v>
      </c>
      <c r="C121" s="267">
        <f>+'8.คำนวณ'!M75</f>
        <v>1031.3492021106854</v>
      </c>
      <c r="D121" s="267">
        <f>+'8.คำนวณ'!N75</f>
        <v>182.58682542396062</v>
      </c>
      <c r="E121" s="267">
        <f>+'8.คำนวณ'!O75</f>
        <v>1261.0003032820937</v>
      </c>
      <c r="F121" s="267">
        <f>+'8.คำนวณ'!P75</f>
        <v>3754.4129462125443</v>
      </c>
      <c r="G121" s="267">
        <f>+'8.คำนวณ'!Q75</f>
        <v>11.402347886729748</v>
      </c>
      <c r="H121" s="267">
        <f>+'8.คำนวณ'!R75</f>
        <v>64.872923967041771</v>
      </c>
      <c r="I121" s="267">
        <f>+'8.คำนวณ'!S75</f>
        <v>619.78773317833702</v>
      </c>
      <c r="J121" s="14" t="str">
        <f t="shared" si="234"/>
        <v>เพ็ญ,รพช.</v>
      </c>
      <c r="K121" s="50">
        <f t="shared" ref="K121:Q121" si="246">+(C121-C126)*100/C126</f>
        <v>-14.717307469461492</v>
      </c>
      <c r="L121" s="50">
        <f t="shared" si="246"/>
        <v>-45.287831240637615</v>
      </c>
      <c r="M121" s="50">
        <f t="shared" si="246"/>
        <v>-1.8283080004996488</v>
      </c>
      <c r="N121" s="50">
        <f t="shared" si="246"/>
        <v>-13.370038501283755</v>
      </c>
      <c r="O121" s="50">
        <f t="shared" si="246"/>
        <v>-49.637059404623017</v>
      </c>
      <c r="P121" s="50">
        <f t="shared" si="246"/>
        <v>-42.092963649235216</v>
      </c>
      <c r="Q121" s="50">
        <f t="shared" si="246"/>
        <v>-27.429511678484747</v>
      </c>
      <c r="R121" s="14" t="str">
        <f t="shared" si="236"/>
        <v>เพ็ญ,รพช.</v>
      </c>
      <c r="S121" s="15">
        <f t="shared" si="237"/>
        <v>-0.14717307469461491</v>
      </c>
      <c r="T121" s="15">
        <f t="shared" si="238"/>
        <v>-0.45287831240637616</v>
      </c>
      <c r="U121" s="15">
        <f t="shared" si="239"/>
        <v>-1.8283080004996489E-2</v>
      </c>
      <c r="V121" s="15">
        <f t="shared" si="240"/>
        <v>-0.13370038501283754</v>
      </c>
      <c r="W121" s="15">
        <f t="shared" si="241"/>
        <v>-0.49637059404623018</v>
      </c>
      <c r="X121" s="15">
        <f t="shared" si="242"/>
        <v>-0.42092963649235215</v>
      </c>
      <c r="Y121" s="15">
        <f t="shared" si="243"/>
        <v>-0.27429511678484747</v>
      </c>
      <c r="Z121" s="14" t="str">
        <f t="shared" si="244"/>
        <v>เพ็ญ,รพช.</v>
      </c>
      <c r="AA121" s="16" t="str">
        <f>+IF(AND(C121&gt;C128),"OK","Not OK")</f>
        <v>Not OK</v>
      </c>
      <c r="AB121" s="16" t="str">
        <f t="shared" ref="AB121:AG121" si="247">+IF(AND(D121&gt;D128),"OK","Not OK")</f>
        <v>Not OK</v>
      </c>
      <c r="AC121" s="16" t="str">
        <f t="shared" si="247"/>
        <v>OK</v>
      </c>
      <c r="AD121" s="16" t="str">
        <f t="shared" si="247"/>
        <v>OK</v>
      </c>
      <c r="AE121" s="16" t="str">
        <f t="shared" si="247"/>
        <v>Not OK</v>
      </c>
      <c r="AF121" s="16" t="str">
        <f t="shared" si="247"/>
        <v>Not OK</v>
      </c>
      <c r="AG121" s="16" t="str">
        <f t="shared" si="247"/>
        <v>Not OK</v>
      </c>
    </row>
    <row r="122" spans="1:33" ht="13.5" customHeight="1">
      <c r="A122" s="253" t="s">
        <v>53</v>
      </c>
      <c r="B122" s="14" t="str">
        <f>+'8.คำนวณ'!G76</f>
        <v>วังสะพุง,รพช.</v>
      </c>
      <c r="C122" s="267">
        <f>+'8.คำนวณ'!M76</f>
        <v>1002.9889693026322</v>
      </c>
      <c r="D122" s="267">
        <f>+'8.คำนวณ'!N76</f>
        <v>245.25180901507218</v>
      </c>
      <c r="E122" s="267">
        <f>+'8.คำนวณ'!O76</f>
        <v>761.83446226975639</v>
      </c>
      <c r="F122" s="267">
        <f>+'8.คำนวณ'!P76</f>
        <v>2804.0707400791116</v>
      </c>
      <c r="G122" s="267">
        <f>+'8.คำนวณ'!Q76</f>
        <v>15.148389723177131</v>
      </c>
      <c r="H122" s="267">
        <f>+'8.คำนวณ'!R76</f>
        <v>91.66447892165732</v>
      </c>
      <c r="I122" s="267">
        <f>+'8.คำนวณ'!S76</f>
        <v>873.81602369662676</v>
      </c>
      <c r="J122" s="14" t="str">
        <f t="shared" si="234"/>
        <v>วังสะพุง,รพช.</v>
      </c>
      <c r="K122" s="50">
        <f t="shared" ref="K122:Q122" si="248">+(C122-C126)*100/C126</f>
        <v>-17.062426862305237</v>
      </c>
      <c r="L122" s="50">
        <f t="shared" si="248"/>
        <v>-26.510259805356785</v>
      </c>
      <c r="M122" s="50">
        <f t="shared" si="248"/>
        <v>-40.689484380068087</v>
      </c>
      <c r="N122" s="50">
        <f t="shared" si="248"/>
        <v>-35.298395852330344</v>
      </c>
      <c r="O122" s="50">
        <f t="shared" si="248"/>
        <v>-33.091196714679647</v>
      </c>
      <c r="P122" s="50">
        <f t="shared" si="248"/>
        <v>-18.178216913931244</v>
      </c>
      <c r="Q122" s="50">
        <f t="shared" si="248"/>
        <v>2.3144734046914235</v>
      </c>
      <c r="R122" s="14" t="str">
        <f t="shared" si="236"/>
        <v>วังสะพุง,รพช.</v>
      </c>
      <c r="S122" s="15">
        <f t="shared" si="237"/>
        <v>-0.17062426862305238</v>
      </c>
      <c r="T122" s="15">
        <f t="shared" si="238"/>
        <v>-0.26510259805356784</v>
      </c>
      <c r="U122" s="15">
        <f t="shared" si="239"/>
        <v>-0.40689484380068086</v>
      </c>
      <c r="V122" s="15">
        <f t="shared" si="240"/>
        <v>-0.35298395852330344</v>
      </c>
      <c r="W122" s="15">
        <f t="shared" si="241"/>
        <v>-0.33091196714679649</v>
      </c>
      <c r="X122" s="15">
        <f t="shared" si="242"/>
        <v>-0.18178216913931244</v>
      </c>
      <c r="Y122" s="15">
        <f t="shared" si="243"/>
        <v>2.3144734046914237E-2</v>
      </c>
      <c r="Z122" s="14" t="str">
        <f t="shared" si="244"/>
        <v>วังสะพุง,รพช.</v>
      </c>
      <c r="AA122" s="16" t="str">
        <f>+IF(AND(C122&gt;C128),"OK","Not OK")</f>
        <v>Not OK</v>
      </c>
      <c r="AB122" s="16" t="str">
        <f t="shared" ref="AB122:AG122" si="249">+IF(AND(D122&gt;D128),"OK","Not OK")</f>
        <v>OK</v>
      </c>
      <c r="AC122" s="16" t="str">
        <f t="shared" si="249"/>
        <v>OK</v>
      </c>
      <c r="AD122" s="16" t="str">
        <f t="shared" si="249"/>
        <v>Not OK</v>
      </c>
      <c r="AE122" s="16" t="str">
        <f t="shared" si="249"/>
        <v>OK</v>
      </c>
      <c r="AF122" s="16" t="str">
        <f t="shared" si="249"/>
        <v>OK</v>
      </c>
      <c r="AG122" s="16" t="str">
        <f t="shared" si="249"/>
        <v>OK</v>
      </c>
    </row>
    <row r="123" spans="1:33" ht="13.5" customHeight="1">
      <c r="A123" s="253" t="s">
        <v>47</v>
      </c>
      <c r="B123" s="14" t="str">
        <f>+'8.คำนวณ'!G77</f>
        <v>โพนพิสัย,รพช.</v>
      </c>
      <c r="C123" s="267">
        <f>+'8.คำนวณ'!M77</f>
        <v>1284.022478254235</v>
      </c>
      <c r="D123" s="267">
        <f>+'8.คำนวณ'!N77</f>
        <v>486.8686114926158</v>
      </c>
      <c r="E123" s="267">
        <f>+'8.คำนวณ'!O77</f>
        <v>470.94488372093019</v>
      </c>
      <c r="F123" s="267">
        <f>+'8.คำนวณ'!P77</f>
        <v>3664.8755524032049</v>
      </c>
      <c r="G123" s="267">
        <f>+'8.คำนวณ'!Q77</f>
        <v>14.269757986447241</v>
      </c>
      <c r="H123" s="267">
        <f>+'8.คำนวณ'!R77</f>
        <v>107.65372221939165</v>
      </c>
      <c r="I123" s="267">
        <f>+'8.คำนวณ'!S77</f>
        <v>1141.922543025247</v>
      </c>
      <c r="J123" s="14" t="str">
        <f t="shared" si="234"/>
        <v>โพนพิสัย,รพช.</v>
      </c>
      <c r="K123" s="50">
        <f>+(C123-C12)*100/C126</f>
        <v>71.174581576218998</v>
      </c>
      <c r="L123" s="50">
        <f t="shared" ref="L123:Q123" si="250">+(D123-D126)*100/D126</f>
        <v>45.890250152324604</v>
      </c>
      <c r="M123" s="50">
        <f t="shared" si="250"/>
        <v>-63.335888220600253</v>
      </c>
      <c r="N123" s="50">
        <f t="shared" si="250"/>
        <v>-15.43603952182236</v>
      </c>
      <c r="O123" s="50">
        <f t="shared" si="250"/>
        <v>-36.972018314031111</v>
      </c>
      <c r="P123" s="50">
        <f t="shared" si="250"/>
        <v>-3.9058574110126458</v>
      </c>
      <c r="Q123" s="50">
        <f t="shared" si="250"/>
        <v>33.706867910604167</v>
      </c>
      <c r="R123" s="14" t="str">
        <f t="shared" si="236"/>
        <v>โพนพิสัย,รพช.</v>
      </c>
      <c r="S123" s="15">
        <f t="shared" si="237"/>
        <v>0.71174581576218998</v>
      </c>
      <c r="T123" s="15">
        <f t="shared" si="238"/>
        <v>0.45890250152324602</v>
      </c>
      <c r="U123" s="15">
        <f t="shared" si="239"/>
        <v>-0.63335888220600256</v>
      </c>
      <c r="V123" s="15">
        <f t="shared" si="240"/>
        <v>-0.15436039521822362</v>
      </c>
      <c r="W123" s="15">
        <f t="shared" si="241"/>
        <v>-0.36972018314031113</v>
      </c>
      <c r="X123" s="15">
        <f t="shared" si="242"/>
        <v>-3.9058574110126455E-2</v>
      </c>
      <c r="Y123" s="15">
        <f t="shared" si="243"/>
        <v>0.33706867910604166</v>
      </c>
      <c r="Z123" s="14" t="str">
        <f t="shared" si="244"/>
        <v>โพนพิสัย,รพช.</v>
      </c>
      <c r="AA123" s="16" t="str">
        <f>+IF(AND(C123&gt;C128),"OK","Not OK")</f>
        <v>OK</v>
      </c>
      <c r="AB123" s="16" t="str">
        <f>+IF(AND(D123&gt;D128),"OK","Not OK")</f>
        <v>OK</v>
      </c>
      <c r="AC123" s="16" t="str">
        <f t="shared" ref="AC123:AG123" si="251">+IF(AND(E123&gt;E128),"OK","Not OK")</f>
        <v>Not OK</v>
      </c>
      <c r="AD123" s="16" t="str">
        <f t="shared" si="251"/>
        <v>OK</v>
      </c>
      <c r="AE123" s="16" t="str">
        <f t="shared" si="251"/>
        <v>OK</v>
      </c>
      <c r="AF123" s="16" t="str">
        <f t="shared" si="251"/>
        <v>OK</v>
      </c>
      <c r="AG123" s="16" t="str">
        <f t="shared" si="251"/>
        <v>OK</v>
      </c>
    </row>
    <row r="124" spans="1:33" ht="13.5" customHeight="1">
      <c r="A124" s="253" t="s">
        <v>45</v>
      </c>
      <c r="B124" s="14" t="str">
        <f>+'8.คำนวณ'!G78</f>
        <v>สมเด็จพระยุพราชบ้านดุง,รพช.</v>
      </c>
      <c r="C124" s="267">
        <f>+'8.คำนวณ'!M78</f>
        <v>1363.2479362215438</v>
      </c>
      <c r="D124" s="267">
        <f>+'8.คำนวณ'!N78</f>
        <v>476.97363133041904</v>
      </c>
      <c r="E124" s="267">
        <f>+'8.คำนวณ'!O78</f>
        <v>1641.6208474576272</v>
      </c>
      <c r="F124" s="267">
        <f>+'8.คำนวณ'!P78</f>
        <v>4334.1118263220142</v>
      </c>
      <c r="G124" s="267">
        <f>+'8.คำนวณ'!Q78</f>
        <v>34.910897405604651</v>
      </c>
      <c r="H124" s="267">
        <f>+'8.คำนวณ'!R78</f>
        <v>105.75437676228282</v>
      </c>
      <c r="I124" s="267">
        <f>+'8.คำนวณ'!S78</f>
        <v>655.32732390300225</v>
      </c>
      <c r="J124" s="14" t="str">
        <f t="shared" si="234"/>
        <v>สมเด็จพระยุพราชบ้านดุง,รพช.</v>
      </c>
      <c r="K124" s="50">
        <f t="shared" ref="K124:Q124" si="252">+(C124-C126)*100/C126</f>
        <v>12.727536269714202</v>
      </c>
      <c r="L124" s="50">
        <f t="shared" si="252"/>
        <v>42.925217909458262</v>
      </c>
      <c r="M124" s="50">
        <f t="shared" si="252"/>
        <v>27.803852066573423</v>
      </c>
      <c r="N124" s="50">
        <f t="shared" si="252"/>
        <v>6.0318415893103727E-3</v>
      </c>
      <c r="O124" s="50">
        <f t="shared" si="252"/>
        <v>54.197667851899972</v>
      </c>
      <c r="P124" s="50">
        <f t="shared" si="252"/>
        <v>-5.6012560411613146</v>
      </c>
      <c r="Q124" s="50">
        <f t="shared" si="252"/>
        <v>-23.268207226055978</v>
      </c>
      <c r="R124" s="14" t="str">
        <f t="shared" si="236"/>
        <v>สมเด็จพระยุพราชบ้านดุง,รพช.</v>
      </c>
      <c r="S124" s="15">
        <f t="shared" si="237"/>
        <v>0.12727536269714201</v>
      </c>
      <c r="T124" s="15">
        <f t="shared" si="238"/>
        <v>0.42925217909458263</v>
      </c>
      <c r="U124" s="15">
        <f t="shared" si="239"/>
        <v>0.27803852066573426</v>
      </c>
      <c r="V124" s="15">
        <f t="shared" si="240"/>
        <v>6.0318415893103729E-5</v>
      </c>
      <c r="W124" s="15">
        <f t="shared" si="241"/>
        <v>0.54197667851899967</v>
      </c>
      <c r="X124" s="15">
        <f t="shared" si="242"/>
        <v>-5.6012560411613149E-2</v>
      </c>
      <c r="Y124" s="15">
        <f t="shared" si="243"/>
        <v>-0.23268207226055979</v>
      </c>
      <c r="Z124" s="14" t="str">
        <f t="shared" si="244"/>
        <v>สมเด็จพระยุพราชบ้านดุง,รพช.</v>
      </c>
      <c r="AA124" s="16" t="str">
        <f>+IF(AND(C124&gt;C128),"OK","Not OK")</f>
        <v>OK</v>
      </c>
      <c r="AB124" s="16" t="str">
        <f t="shared" ref="AB124:AG124" si="253">+IF(AND(D124&gt;D128),"OK","Not OK")</f>
        <v>OK</v>
      </c>
      <c r="AC124" s="16" t="str">
        <f t="shared" si="253"/>
        <v>OK</v>
      </c>
      <c r="AD124" s="16" t="str">
        <f t="shared" si="253"/>
        <v>OK</v>
      </c>
      <c r="AE124" s="16" t="str">
        <f t="shared" si="253"/>
        <v>OK</v>
      </c>
      <c r="AF124" s="16" t="str">
        <f t="shared" si="253"/>
        <v>OK</v>
      </c>
      <c r="AG124" s="16" t="str">
        <f t="shared" si="253"/>
        <v>OK</v>
      </c>
    </row>
    <row r="125" spans="1:33" ht="13.5" customHeight="1">
      <c r="A125" s="253" t="s">
        <v>51</v>
      </c>
      <c r="B125" s="14" t="str">
        <f>+'8.คำนวณ'!G79</f>
        <v>สมเด็จพระยุพราชธาตุพนม,รพช.</v>
      </c>
      <c r="C125" s="267">
        <f>+'8.คำนวณ'!M79</f>
        <v>1268.9327590116375</v>
      </c>
      <c r="D125" s="267">
        <f>+'8.คำนวณ'!N79</f>
        <v>328.40177498416091</v>
      </c>
      <c r="E125" s="267">
        <f>+'8.คำนวณ'!O79</f>
        <v>1425.2216460247701</v>
      </c>
      <c r="F125" s="267">
        <f>+'8.คำนวณ'!P79</f>
        <v>6436.424245707617</v>
      </c>
      <c r="G125" s="267">
        <f>+'8.คำนวณ'!Q79</f>
        <v>20.645046809031388</v>
      </c>
      <c r="H125" s="267">
        <f>+'8.คำนวณ'!R79</f>
        <v>199.62469803585631</v>
      </c>
      <c r="I125" s="267">
        <f>+'8.คำนวณ'!S79</f>
        <v>1103.7267859881956</v>
      </c>
      <c r="J125" s="14" t="str">
        <f t="shared" si="234"/>
        <v>สมเด็จพระยุพราชธาตุพนม,รพช.</v>
      </c>
      <c r="K125" s="50">
        <f t="shared" ref="K125:Q125" si="254">+(C125-C126)*100/C126</f>
        <v>4.9285752170517867</v>
      </c>
      <c r="L125" s="50">
        <f t="shared" si="254"/>
        <v>-1.5943604250336865</v>
      </c>
      <c r="M125" s="50">
        <f t="shared" si="254"/>
        <v>10.95669057366155</v>
      </c>
      <c r="N125" s="50">
        <f t="shared" si="254"/>
        <v>48.515145399109379</v>
      </c>
      <c r="O125" s="50">
        <f t="shared" si="254"/>
        <v>-8.813055314502499</v>
      </c>
      <c r="P125" s="50">
        <f t="shared" si="254"/>
        <v>78.189511722110524</v>
      </c>
      <c r="Q125" s="50">
        <f t="shared" si="254"/>
        <v>29.234554904707366</v>
      </c>
      <c r="R125" s="14" t="str">
        <f t="shared" si="236"/>
        <v>สมเด็จพระยุพราชธาตุพนม,รพช.</v>
      </c>
      <c r="S125" s="15">
        <f t="shared" si="237"/>
        <v>4.9285752170517866E-2</v>
      </c>
      <c r="T125" s="15">
        <f t="shared" si="238"/>
        <v>-1.5943604250336866E-2</v>
      </c>
      <c r="U125" s="15">
        <f t="shared" si="239"/>
        <v>0.1095669057366155</v>
      </c>
      <c r="V125" s="15">
        <f t="shared" si="240"/>
        <v>0.48515145399109377</v>
      </c>
      <c r="W125" s="15">
        <f t="shared" si="241"/>
        <v>-8.8130553145024992E-2</v>
      </c>
      <c r="X125" s="15">
        <f t="shared" si="242"/>
        <v>0.78189511722110527</v>
      </c>
      <c r="Y125" s="15">
        <f t="shared" si="243"/>
        <v>0.29234554904707366</v>
      </c>
      <c r="Z125" s="14" t="str">
        <f t="shared" si="244"/>
        <v>สมเด็จพระยุพราชธาตุพนม,รพช.</v>
      </c>
      <c r="AA125" s="16" t="str">
        <f>+IF(AND(C125&gt;C128),"OK","Not OK")</f>
        <v>OK</v>
      </c>
      <c r="AB125" s="16" t="str">
        <f t="shared" ref="AB125:AG125" si="255">+IF(AND(D125&gt;D128),"OK","Not OK")</f>
        <v>OK</v>
      </c>
      <c r="AC125" s="16" t="str">
        <f t="shared" si="255"/>
        <v>OK</v>
      </c>
      <c r="AD125" s="16" t="str">
        <f t="shared" si="255"/>
        <v>OK</v>
      </c>
      <c r="AE125" s="16" t="str">
        <f t="shared" si="255"/>
        <v>OK</v>
      </c>
      <c r="AF125" s="16" t="str">
        <f t="shared" si="255"/>
        <v>OK</v>
      </c>
      <c r="AG125" s="16" t="str">
        <f t="shared" si="255"/>
        <v>OK</v>
      </c>
    </row>
    <row r="126" spans="1:33" ht="13.5" customHeight="1">
      <c r="B126" s="18" t="s">
        <v>144</v>
      </c>
      <c r="C126" s="19">
        <f>AVERAGE(C119:C125)</f>
        <v>1209.3300193839143</v>
      </c>
      <c r="D126" s="19">
        <f t="shared" ref="D126:I126" si="256">AVERAGE(D119:D125)</f>
        <v>333.72251468776994</v>
      </c>
      <c r="E126" s="19">
        <f t="shared" si="256"/>
        <v>1284.4846386965721</v>
      </c>
      <c r="F126" s="19">
        <f t="shared" si="256"/>
        <v>4333.8504153302438</v>
      </c>
      <c r="G126" s="19">
        <f t="shared" si="256"/>
        <v>22.640353704399097</v>
      </c>
      <c r="H126" s="19">
        <f t="shared" si="256"/>
        <v>112.02943209540543</v>
      </c>
      <c r="I126" s="19">
        <f t="shared" si="256"/>
        <v>854.04928024245658</v>
      </c>
    </row>
    <row r="127" spans="1:33" ht="13.5" customHeight="1">
      <c r="B127" s="20" t="s">
        <v>268</v>
      </c>
      <c r="C127" s="257">
        <f>STDEV(C119:C125)</f>
        <v>159.50012618751416</v>
      </c>
      <c r="D127" s="257">
        <f t="shared" ref="D127:I127" si="257">STDEV(D119:D125)</f>
        <v>117.6627729127147</v>
      </c>
      <c r="E127" s="257">
        <f t="shared" si="257"/>
        <v>638.61430882166428</v>
      </c>
      <c r="F127" s="257">
        <f t="shared" si="257"/>
        <v>1142.5681105269659</v>
      </c>
      <c r="G127" s="257">
        <f t="shared" si="257"/>
        <v>9.6842428330586614</v>
      </c>
      <c r="H127" s="257">
        <f t="shared" si="257"/>
        <v>43.717852134557866</v>
      </c>
      <c r="I127" s="257">
        <f t="shared" si="257"/>
        <v>203.33744358520366</v>
      </c>
    </row>
    <row r="128" spans="1:33" ht="13.5" customHeight="1">
      <c r="B128" s="20" t="s">
        <v>145</v>
      </c>
      <c r="C128" s="257">
        <f>+C126-C127</f>
        <v>1049.8298931964002</v>
      </c>
      <c r="D128" s="257">
        <f t="shared" ref="D128:I128" si="258">+D126-D127</f>
        <v>216.05974177505524</v>
      </c>
      <c r="E128" s="257">
        <f t="shared" si="258"/>
        <v>645.87032987490784</v>
      </c>
      <c r="F128" s="257">
        <f t="shared" si="258"/>
        <v>3191.2823048032778</v>
      </c>
      <c r="G128" s="257">
        <f t="shared" si="258"/>
        <v>12.956110871340435</v>
      </c>
      <c r="H128" s="257">
        <f t="shared" si="258"/>
        <v>68.311579960847553</v>
      </c>
      <c r="I128" s="257">
        <f t="shared" si="258"/>
        <v>650.71183665725289</v>
      </c>
    </row>
    <row r="129" spans="1:33" ht="13.5" customHeight="1">
      <c r="B129" s="423" t="s">
        <v>155</v>
      </c>
      <c r="C129" s="432" t="s">
        <v>135</v>
      </c>
      <c r="D129" s="433"/>
      <c r="E129" s="433"/>
      <c r="F129" s="433"/>
      <c r="G129" s="433"/>
      <c r="H129" s="433"/>
      <c r="I129" s="434"/>
      <c r="J129" s="423" t="s">
        <v>155</v>
      </c>
      <c r="K129" s="429" t="s">
        <v>4</v>
      </c>
      <c r="L129" s="430"/>
      <c r="M129" s="430"/>
      <c r="N129" s="430"/>
      <c r="O129" s="430"/>
      <c r="P129" s="430"/>
      <c r="Q129" s="431"/>
      <c r="R129" s="423" t="s">
        <v>155</v>
      </c>
      <c r="S129" s="424" t="s">
        <v>4</v>
      </c>
      <c r="T129" s="425"/>
      <c r="U129" s="425"/>
      <c r="V129" s="425"/>
      <c r="W129" s="425"/>
      <c r="X129" s="425"/>
      <c r="Y129" s="426"/>
      <c r="Z129" s="423" t="s">
        <v>155</v>
      </c>
      <c r="AA129" s="432" t="s">
        <v>136</v>
      </c>
      <c r="AB129" s="433"/>
      <c r="AC129" s="433"/>
      <c r="AD129" s="433"/>
      <c r="AE129" s="433"/>
      <c r="AF129" s="433"/>
      <c r="AG129" s="434"/>
    </row>
    <row r="130" spans="1:33" ht="13.5" customHeight="1">
      <c r="B130" s="423"/>
      <c r="C130" s="12" t="s">
        <v>137</v>
      </c>
      <c r="D130" s="13" t="s">
        <v>253</v>
      </c>
      <c r="E130" s="12" t="s">
        <v>139</v>
      </c>
      <c r="F130" s="12" t="s">
        <v>140</v>
      </c>
      <c r="G130" s="12" t="s">
        <v>141</v>
      </c>
      <c r="H130" s="12" t="s">
        <v>142</v>
      </c>
      <c r="I130" s="12" t="s">
        <v>143</v>
      </c>
      <c r="J130" s="423"/>
      <c r="K130" s="45" t="s">
        <v>137</v>
      </c>
      <c r="L130" s="46" t="s">
        <v>253</v>
      </c>
      <c r="M130" s="45" t="s">
        <v>139</v>
      </c>
      <c r="N130" s="45" t="s">
        <v>140</v>
      </c>
      <c r="O130" s="45" t="s">
        <v>141</v>
      </c>
      <c r="P130" s="45" t="s">
        <v>142</v>
      </c>
      <c r="Q130" s="45" t="s">
        <v>143</v>
      </c>
      <c r="R130" s="423"/>
      <c r="S130" s="57" t="s">
        <v>137</v>
      </c>
      <c r="T130" s="58" t="s">
        <v>253</v>
      </c>
      <c r="U130" s="57" t="s">
        <v>139</v>
      </c>
      <c r="V130" s="57" t="s">
        <v>140</v>
      </c>
      <c r="W130" s="57" t="s">
        <v>141</v>
      </c>
      <c r="X130" s="57" t="s">
        <v>142</v>
      </c>
      <c r="Y130" s="57" t="s">
        <v>143</v>
      </c>
      <c r="Z130" s="423"/>
      <c r="AA130" s="12" t="s">
        <v>137</v>
      </c>
      <c r="AB130" s="13" t="s">
        <v>253</v>
      </c>
      <c r="AC130" s="12" t="s">
        <v>139</v>
      </c>
      <c r="AD130" s="12" t="s">
        <v>140</v>
      </c>
      <c r="AE130" s="12" t="s">
        <v>141</v>
      </c>
      <c r="AF130" s="12" t="s">
        <v>142</v>
      </c>
      <c r="AG130" s="12" t="s">
        <v>143</v>
      </c>
    </row>
    <row r="131" spans="1:33" ht="13.5" customHeight="1">
      <c r="A131" s="253" t="s">
        <v>45</v>
      </c>
      <c r="B131" s="14" t="str">
        <f>+'8.คำนวณ'!G80</f>
        <v>กุมภวาปี,รพท.</v>
      </c>
      <c r="C131" s="264">
        <f>+'8.คำนวณ'!M80</f>
        <v>2079.3109339537127</v>
      </c>
      <c r="D131" s="264">
        <f>+'8.คำนวณ'!N80</f>
        <v>901.14572191673199</v>
      </c>
      <c r="E131" s="264">
        <f>+'8.คำนวณ'!O80</f>
        <v>4482.4276114513605</v>
      </c>
      <c r="F131" s="264">
        <f>+'8.คำนวณ'!P80</f>
        <v>6871.9721658773242</v>
      </c>
      <c r="G131" s="264">
        <f>+'8.คำนวณ'!Q80</f>
        <v>59.509934933249809</v>
      </c>
      <c r="H131" s="264">
        <f>+'8.คำนวณ'!R80</f>
        <v>170.96759433112791</v>
      </c>
      <c r="I131" s="264">
        <f>+'8.คำนวณ'!S80</f>
        <v>1462.1261357181702</v>
      </c>
      <c r="J131" s="14" t="str">
        <f>+B131</f>
        <v>กุมภวาปี,รพท.</v>
      </c>
      <c r="K131" s="50">
        <f>+(C131-C136)*100/C136</f>
        <v>13.956423512795258</v>
      </c>
      <c r="L131" s="50">
        <f t="shared" ref="L131:Q131" si="259">+(D131-D136)*100/D136</f>
        <v>-7.9134835324488844</v>
      </c>
      <c r="M131" s="50">
        <f t="shared" si="259"/>
        <v>37.072658829953625</v>
      </c>
      <c r="N131" s="50">
        <f t="shared" si="259"/>
        <v>-21.791686141608448</v>
      </c>
      <c r="O131" s="50">
        <f t="shared" si="259"/>
        <v>14.48365229854973</v>
      </c>
      <c r="P131" s="50">
        <f t="shared" si="259"/>
        <v>-49.415983519543353</v>
      </c>
      <c r="Q131" s="50">
        <f t="shared" si="259"/>
        <v>1.5567003827339445</v>
      </c>
      <c r="R131" s="14" t="str">
        <f>+J131</f>
        <v>กุมภวาปี,รพท.</v>
      </c>
      <c r="S131" s="15">
        <f>+K131/100</f>
        <v>0.13956423512795257</v>
      </c>
      <c r="T131" s="15">
        <f t="shared" ref="T131:Y135" si="260">+L131/100</f>
        <v>-7.9134835324488839E-2</v>
      </c>
      <c r="U131" s="15">
        <f t="shared" si="260"/>
        <v>0.37072658829953625</v>
      </c>
      <c r="V131" s="15">
        <f t="shared" si="260"/>
        <v>-0.21791686141608449</v>
      </c>
      <c r="W131" s="15">
        <f t="shared" si="260"/>
        <v>0.14483652298549729</v>
      </c>
      <c r="X131" s="15">
        <f t="shared" si="260"/>
        <v>-0.49415983519543355</v>
      </c>
      <c r="Y131" s="15">
        <f t="shared" si="260"/>
        <v>1.5567003827339445E-2</v>
      </c>
      <c r="Z131" s="14" t="str">
        <f>+R131</f>
        <v>กุมภวาปี,รพท.</v>
      </c>
      <c r="AA131" s="16" t="str">
        <f>+IF(AND(C131&gt;C138),"OK","Not OK")</f>
        <v>OK</v>
      </c>
      <c r="AB131" s="16" t="str">
        <f>+IF(AND(D131&gt;D138),"OK","Not OK")</f>
        <v>OK</v>
      </c>
      <c r="AC131" s="16" t="str">
        <f>+IF(AND(E131&gt;E138),"OK","Not OK")</f>
        <v>OK</v>
      </c>
      <c r="AD131" s="16" t="str">
        <f t="shared" ref="AD131:AE131" si="261">+IF(AND(F131&gt;F138),"OK","Not OK")</f>
        <v>OK</v>
      </c>
      <c r="AE131" s="16" t="str">
        <f t="shared" si="261"/>
        <v>OK</v>
      </c>
      <c r="AF131" s="16" t="str">
        <f>+IF(AND(H131&gt;H138),"OK","Not OK")</f>
        <v>OK</v>
      </c>
      <c r="AG131" s="16" t="str">
        <f>+IF(AND(I131&gt;I138),"OK","Not OK")</f>
        <v>OK</v>
      </c>
    </row>
    <row r="132" spans="1:33" ht="13.5" customHeight="1">
      <c r="A132" s="253" t="s">
        <v>55</v>
      </c>
      <c r="B132" s="14" t="str">
        <f>+'8.คำนวณ'!G81</f>
        <v>บึงกาฬ,รพท.</v>
      </c>
      <c r="C132" s="264">
        <f>+'8.คำนวณ'!M81</f>
        <v>1934.3944275164042</v>
      </c>
      <c r="D132" s="264">
        <f>+'8.คำนวณ'!N81</f>
        <v>1335.7912133730044</v>
      </c>
      <c r="E132" s="264">
        <f>+'8.คำนวณ'!O81</f>
        <v>1326.8419721278838</v>
      </c>
      <c r="F132" s="264">
        <f>+'8.คำนวณ'!P81</f>
        <v>8433.3726227738807</v>
      </c>
      <c r="G132" s="264">
        <f>+'8.คำนวณ'!Q81</f>
        <v>69.587601196818525</v>
      </c>
      <c r="H132" s="264">
        <f>+'8.คำนวณ'!R81</f>
        <v>305.10068504945485</v>
      </c>
      <c r="I132" s="264">
        <f>+'8.คำนวณ'!S81</f>
        <v>1574.4883909358978</v>
      </c>
      <c r="J132" s="14" t="str">
        <f>+B132</f>
        <v>บึงกาฬ,รพท.</v>
      </c>
      <c r="K132" s="50">
        <f>+(C132-C136)*100/C136</f>
        <v>6.014289168239233</v>
      </c>
      <c r="L132" s="50">
        <f t="shared" ref="L132:Q132" si="262">+(D132-D136)*100/D136</f>
        <v>36.502184470060129</v>
      </c>
      <c r="M132" s="50">
        <f t="shared" si="262"/>
        <v>-59.425165840467521</v>
      </c>
      <c r="N132" s="50">
        <f t="shared" si="262"/>
        <v>-4.0217513915872551</v>
      </c>
      <c r="O132" s="50">
        <f t="shared" si="262"/>
        <v>33.870802390266718</v>
      </c>
      <c r="P132" s="50">
        <f t="shared" si="262"/>
        <v>-9.7301559332386027</v>
      </c>
      <c r="Q132" s="50">
        <f t="shared" si="262"/>
        <v>9.3611842837553123</v>
      </c>
      <c r="R132" s="14" t="str">
        <f>+J132</f>
        <v>บึงกาฬ,รพท.</v>
      </c>
      <c r="S132" s="15">
        <f>+K132/100</f>
        <v>6.0142891682392327E-2</v>
      </c>
      <c r="T132" s="15">
        <f t="shared" si="260"/>
        <v>0.36502184470060128</v>
      </c>
      <c r="U132" s="15">
        <f t="shared" si="260"/>
        <v>-0.5942516584046752</v>
      </c>
      <c r="V132" s="15">
        <f t="shared" si="260"/>
        <v>-4.0217513915872555E-2</v>
      </c>
      <c r="W132" s="15">
        <f t="shared" si="260"/>
        <v>0.33870802390266719</v>
      </c>
      <c r="X132" s="15">
        <f t="shared" si="260"/>
        <v>-9.7301559332386031E-2</v>
      </c>
      <c r="Y132" s="15">
        <f t="shared" si="260"/>
        <v>9.3611842837553125E-2</v>
      </c>
      <c r="Z132" s="14" t="str">
        <f>+R132</f>
        <v>บึงกาฬ,รพท.</v>
      </c>
      <c r="AA132" s="16" t="str">
        <f t="shared" ref="AA132:AG132" si="263">+IF(AND(C132&gt;C138),"OK","Not OK")</f>
        <v>OK</v>
      </c>
      <c r="AB132" s="16" t="str">
        <f t="shared" si="263"/>
        <v>OK</v>
      </c>
      <c r="AC132" s="16" t="str">
        <f t="shared" si="263"/>
        <v>Not OK</v>
      </c>
      <c r="AD132" s="16" t="str">
        <f t="shared" si="263"/>
        <v>OK</v>
      </c>
      <c r="AE132" s="16" t="str">
        <f t="shared" si="263"/>
        <v>OK</v>
      </c>
      <c r="AF132" s="16" t="str">
        <f t="shared" si="263"/>
        <v>OK</v>
      </c>
      <c r="AG132" s="16" t="str">
        <f t="shared" si="263"/>
        <v>OK</v>
      </c>
    </row>
    <row r="133" spans="1:33" ht="13.5" customHeight="1">
      <c r="A133" s="253" t="s">
        <v>49</v>
      </c>
      <c r="B133" s="14" t="str">
        <f>+'8.คำนวณ'!G82</f>
        <v>วานรนิวาส,รพท.</v>
      </c>
      <c r="C133" s="264">
        <f>+'8.คำนวณ'!M82</f>
        <v>1749.8014435890161</v>
      </c>
      <c r="D133" s="264">
        <f>+'8.คำนวณ'!N82</f>
        <v>717.46799448212687</v>
      </c>
      <c r="E133" s="264">
        <f>+'8.คำนวณ'!O82</f>
        <v>5280.7373564910213</v>
      </c>
      <c r="F133" s="264">
        <f>+'8.คำนวณ'!P82</f>
        <v>9034.2763295125333</v>
      </c>
      <c r="G133" s="264">
        <f>+'8.คำนวณ'!Q82</f>
        <v>62.126329745984016</v>
      </c>
      <c r="H133" s="264">
        <f>+'8.คำนวณ'!R82</f>
        <v>216.95117591200443</v>
      </c>
      <c r="I133" s="264">
        <f>+'8.คำนวณ'!S82</f>
        <v>976.15134042878014</v>
      </c>
      <c r="J133" s="14" t="str">
        <f>+B133</f>
        <v>วานรนิวาส,รพท.</v>
      </c>
      <c r="K133" s="50">
        <f>+(C133-C136)*100/C136</f>
        <v>-4.1023104756254387</v>
      </c>
      <c r="L133" s="50">
        <f t="shared" ref="L133:Q133" si="264">+(D133-D136)*100/D136</f>
        <v>-26.683191539443168</v>
      </c>
      <c r="M133" s="50">
        <f t="shared" si="264"/>
        <v>61.484974835435672</v>
      </c>
      <c r="N133" s="50">
        <f t="shared" si="264"/>
        <v>2.8169936674576128</v>
      </c>
      <c r="O133" s="50">
        <f t="shared" si="264"/>
        <v>19.517004029697972</v>
      </c>
      <c r="P133" s="50">
        <f t="shared" si="264"/>
        <v>-35.810865791721518</v>
      </c>
      <c r="Q133" s="50">
        <f t="shared" si="264"/>
        <v>-32.198251035683349</v>
      </c>
      <c r="R133" s="14" t="str">
        <f>+J133</f>
        <v>วานรนิวาส,รพท.</v>
      </c>
      <c r="S133" s="15">
        <f>+K133/100</f>
        <v>-4.102310475625439E-2</v>
      </c>
      <c r="T133" s="15">
        <f t="shared" si="260"/>
        <v>-0.26683191539443168</v>
      </c>
      <c r="U133" s="15">
        <f t="shared" si="260"/>
        <v>0.61484974835435668</v>
      </c>
      <c r="V133" s="15">
        <f t="shared" si="260"/>
        <v>2.8169936674576127E-2</v>
      </c>
      <c r="W133" s="15">
        <f t="shared" si="260"/>
        <v>0.19517004029697971</v>
      </c>
      <c r="X133" s="15">
        <f t="shared" si="260"/>
        <v>-0.35810865791721519</v>
      </c>
      <c r="Y133" s="15">
        <f t="shared" si="260"/>
        <v>-0.32198251035683351</v>
      </c>
      <c r="Z133" s="14" t="str">
        <f>+R133</f>
        <v>วานรนิวาส,รพท.</v>
      </c>
      <c r="AA133" s="16" t="str">
        <f t="shared" ref="AA133:AG133" si="265">+IF(AND(C133&gt;C138),"OK","Not OK")</f>
        <v>OK</v>
      </c>
      <c r="AB133" s="16" t="str">
        <f t="shared" si="265"/>
        <v>OK</v>
      </c>
      <c r="AC133" s="16" t="str">
        <f t="shared" si="265"/>
        <v>OK</v>
      </c>
      <c r="AD133" s="16" t="str">
        <f t="shared" si="265"/>
        <v>OK</v>
      </c>
      <c r="AE133" s="16" t="str">
        <f t="shared" si="265"/>
        <v>OK</v>
      </c>
      <c r="AF133" s="16" t="str">
        <f t="shared" si="265"/>
        <v>OK</v>
      </c>
      <c r="AG133" s="16" t="str">
        <f t="shared" si="265"/>
        <v>Not OK</v>
      </c>
    </row>
    <row r="134" spans="1:33" ht="13.5" customHeight="1">
      <c r="A134" s="253" t="s">
        <v>47</v>
      </c>
      <c r="B134" s="14" t="str">
        <f>+'8.คำนวณ'!G83</f>
        <v>สมเด็จพระยุพราชท่าบ่อ,รพท.</v>
      </c>
      <c r="C134" s="264">
        <f>+'8.คำนวณ'!M83</f>
        <v>2048.9610770440258</v>
      </c>
      <c r="D134" s="264">
        <f>+'8.คำนวณ'!N83</f>
        <v>1340.7374125593631</v>
      </c>
      <c r="E134" s="264">
        <f>+'8.คำนวณ'!O83</f>
        <v>2258.882575720862</v>
      </c>
      <c r="F134" s="264">
        <f>+'8.คำนวณ'!P83</f>
        <v>12404.011587774296</v>
      </c>
      <c r="G134" s="264">
        <f>+'8.คำนวณ'!Q83</f>
        <v>31.048998549152049</v>
      </c>
      <c r="H134" s="264">
        <f>+'8.คำนวณ'!R83</f>
        <v>849.56159056826914</v>
      </c>
      <c r="I134" s="264">
        <f>+'8.คำนวณ'!S83</f>
        <v>2079.5362092478499</v>
      </c>
      <c r="J134" s="14" t="str">
        <f>+B134</f>
        <v>สมเด็จพระยุพราชท่าบ่อ,รพท.</v>
      </c>
      <c r="K134" s="50">
        <f>+(C134-C136)*100/C136</f>
        <v>12.293102702483967</v>
      </c>
      <c r="L134" s="50">
        <f t="shared" ref="L134:Q134" si="266">+(D134-D136)*100/D136</f>
        <v>37.007627975753756</v>
      </c>
      <c r="M134" s="50">
        <f t="shared" si="266"/>
        <v>-30.92335950999162</v>
      </c>
      <c r="N134" s="50">
        <f t="shared" si="266"/>
        <v>41.16716539929822</v>
      </c>
      <c r="O134" s="50">
        <f t="shared" si="266"/>
        <v>-40.268750787471525</v>
      </c>
      <c r="P134" s="50">
        <f t="shared" si="266"/>
        <v>151.35896464236561</v>
      </c>
      <c r="Q134" s="50">
        <f t="shared" si="266"/>
        <v>44.440914212847346</v>
      </c>
      <c r="R134" s="14" t="str">
        <f>+J134</f>
        <v>สมเด็จพระยุพราชท่าบ่อ,รพท.</v>
      </c>
      <c r="S134" s="15">
        <f>+K134/100</f>
        <v>0.12293102702483967</v>
      </c>
      <c r="T134" s="15">
        <f t="shared" si="260"/>
        <v>0.37007627975753754</v>
      </c>
      <c r="U134" s="15">
        <f t="shared" si="260"/>
        <v>-0.30923359509991621</v>
      </c>
      <c r="V134" s="15">
        <f t="shared" si="260"/>
        <v>0.41167165399298222</v>
      </c>
      <c r="W134" s="15">
        <f t="shared" si="260"/>
        <v>-0.40268750787471524</v>
      </c>
      <c r="X134" s="15">
        <f t="shared" si="260"/>
        <v>1.513589646423656</v>
      </c>
      <c r="Y134" s="15">
        <f t="shared" si="260"/>
        <v>0.44440914212847349</v>
      </c>
      <c r="Z134" s="14" t="str">
        <f>+R134</f>
        <v>สมเด็จพระยุพราชท่าบ่อ,รพท.</v>
      </c>
      <c r="AA134" s="16" t="str">
        <f t="shared" ref="AA134:AG134" si="267">+IF(AND(C134&gt;C138),"OK","Not OK")</f>
        <v>OK</v>
      </c>
      <c r="AB134" s="16" t="str">
        <f t="shared" si="267"/>
        <v>OK</v>
      </c>
      <c r="AC134" s="16" t="str">
        <f t="shared" si="267"/>
        <v>OK</v>
      </c>
      <c r="AD134" s="16" t="str">
        <f t="shared" si="267"/>
        <v>OK</v>
      </c>
      <c r="AE134" s="16" t="str">
        <f t="shared" si="267"/>
        <v>Not OK</v>
      </c>
      <c r="AF134" s="16" t="str">
        <f t="shared" si="267"/>
        <v>OK</v>
      </c>
      <c r="AG134" s="16" t="str">
        <f t="shared" si="267"/>
        <v>OK</v>
      </c>
    </row>
    <row r="135" spans="1:33" ht="13.5" customHeight="1">
      <c r="A135" s="253" t="s">
        <v>49</v>
      </c>
      <c r="B135" s="14" t="str">
        <f>+'8.คำนวณ'!G84</f>
        <v>สมเด็จพระยุพราชสว่างแดนดิน,รพท.</v>
      </c>
      <c r="C135" s="264">
        <f>+'8.คำนวณ'!M84</f>
        <v>1310.8042857015951</v>
      </c>
      <c r="D135" s="264">
        <f>+'8.คำนวณ'!N84</f>
        <v>597.78746153572831</v>
      </c>
      <c r="E135" s="264">
        <f>+'8.คำนวณ'!O84</f>
        <v>3001.6637225905151</v>
      </c>
      <c r="F135" s="264">
        <f>+'8.คำนวณ'!P84</f>
        <v>7190.1374193207066</v>
      </c>
      <c r="G135" s="264">
        <f>+'8.คำนวณ'!Q84</f>
        <v>37.632955045247961</v>
      </c>
      <c r="H135" s="264">
        <f>+'8.คำนวณ'!R84</f>
        <v>147.35587717076942</v>
      </c>
      <c r="I135" s="264">
        <f>+'8.คำนวณ'!S84</f>
        <v>1106.268427672956</v>
      </c>
      <c r="J135" s="14" t="str">
        <f>+B135</f>
        <v>สมเด็จพระยุพราชสว่างแดนดิน,รพท.</v>
      </c>
      <c r="K135" s="50">
        <f>+(C135-C136)*100/C136</f>
        <v>-28.161504907893082</v>
      </c>
      <c r="L135" s="50">
        <f t="shared" ref="L135:Q135" si="268">+(D135-D136)*100/D136</f>
        <v>-38.913137373921856</v>
      </c>
      <c r="M135" s="50">
        <f t="shared" si="268"/>
        <v>-8.2091083149301376</v>
      </c>
      <c r="N135" s="50">
        <f t="shared" si="268"/>
        <v>-18.170721533560158</v>
      </c>
      <c r="O135" s="50">
        <f t="shared" si="268"/>
        <v>-27.602707931042882</v>
      </c>
      <c r="P135" s="50">
        <f t="shared" si="268"/>
        <v>-56.401959397862164</v>
      </c>
      <c r="Q135" s="50">
        <f t="shared" si="268"/>
        <v>-23.160547843653198</v>
      </c>
      <c r="R135" s="14" t="str">
        <f>+J135</f>
        <v>สมเด็จพระยุพราชสว่างแดนดิน,รพท.</v>
      </c>
      <c r="S135" s="15">
        <f>+K135/100</f>
        <v>-0.28161504907893081</v>
      </c>
      <c r="T135" s="15">
        <f t="shared" si="260"/>
        <v>-0.38913137373921858</v>
      </c>
      <c r="U135" s="15">
        <f t="shared" si="260"/>
        <v>-8.2091083149301372E-2</v>
      </c>
      <c r="V135" s="15">
        <f t="shared" si="260"/>
        <v>-0.18170721533560158</v>
      </c>
      <c r="W135" s="15">
        <f t="shared" si="260"/>
        <v>-0.2760270793104288</v>
      </c>
      <c r="X135" s="15">
        <f t="shared" si="260"/>
        <v>-0.56401959397862167</v>
      </c>
      <c r="Y135" s="15">
        <f t="shared" si="260"/>
        <v>-0.23160547843653198</v>
      </c>
      <c r="Z135" s="14" t="str">
        <f>+R135</f>
        <v>สมเด็จพระยุพราชสว่างแดนดิน,รพท.</v>
      </c>
      <c r="AA135" s="16" t="str">
        <f t="shared" ref="AA135:AG135" si="269">+IF(AND(C135&gt;C138),"OK","Not OK")</f>
        <v>Not OK</v>
      </c>
      <c r="AB135" s="16" t="str">
        <f t="shared" si="269"/>
        <v>Not OK</v>
      </c>
      <c r="AC135" s="16" t="str">
        <f t="shared" si="269"/>
        <v>OK</v>
      </c>
      <c r="AD135" s="16" t="str">
        <f t="shared" si="269"/>
        <v>OK</v>
      </c>
      <c r="AE135" s="16" t="str">
        <f t="shared" si="269"/>
        <v>OK</v>
      </c>
      <c r="AF135" s="16" t="str">
        <f t="shared" si="269"/>
        <v>OK</v>
      </c>
      <c r="AG135" s="16" t="str">
        <f t="shared" si="269"/>
        <v>OK</v>
      </c>
    </row>
    <row r="136" spans="1:33" ht="13.5" customHeight="1">
      <c r="B136" s="18" t="s">
        <v>144</v>
      </c>
      <c r="C136" s="19">
        <f>AVERAGE(C131:C135)</f>
        <v>1824.654433560951</v>
      </c>
      <c r="D136" s="19">
        <f t="shared" ref="D136:I136" si="270">AVERAGE(D131:D135)</f>
        <v>978.58596077339098</v>
      </c>
      <c r="E136" s="19">
        <f t="shared" si="270"/>
        <v>3270.1106476763284</v>
      </c>
      <c r="F136" s="19">
        <f t="shared" si="270"/>
        <v>8786.7540250517486</v>
      </c>
      <c r="G136" s="19">
        <f t="shared" si="270"/>
        <v>51.981163894090471</v>
      </c>
      <c r="H136" s="19">
        <f t="shared" si="270"/>
        <v>337.98738460632518</v>
      </c>
      <c r="I136" s="19">
        <f t="shared" si="270"/>
        <v>1439.7141008007306</v>
      </c>
      <c r="J136" s="23"/>
      <c r="K136" s="51"/>
      <c r="L136" s="51"/>
      <c r="M136" s="51"/>
      <c r="N136" s="51"/>
      <c r="O136" s="51"/>
      <c r="P136" s="51"/>
      <c r="Q136" s="51"/>
      <c r="R136" s="23"/>
      <c r="S136" s="61"/>
      <c r="T136" s="61"/>
      <c r="U136" s="61"/>
      <c r="V136" s="61"/>
      <c r="W136" s="61"/>
      <c r="X136" s="61"/>
      <c r="Y136" s="61"/>
      <c r="Z136" s="23"/>
      <c r="AA136" s="26"/>
      <c r="AB136" s="26"/>
      <c r="AC136" s="26"/>
      <c r="AD136" s="26"/>
      <c r="AE136" s="26"/>
      <c r="AF136" s="26"/>
      <c r="AG136" s="26"/>
    </row>
    <row r="137" spans="1:33" ht="13.5" customHeight="1">
      <c r="B137" s="20" t="s">
        <v>268</v>
      </c>
      <c r="C137" s="21">
        <f>STDEV(C131:C135)</f>
        <v>314.98064001581605</v>
      </c>
      <c r="D137" s="21">
        <f t="shared" ref="D137:I137" si="271">STDEV(D131:D135)</f>
        <v>345.66470258451284</v>
      </c>
      <c r="E137" s="21">
        <f t="shared" si="271"/>
        <v>1611.1541898063579</v>
      </c>
      <c r="F137" s="21">
        <f t="shared" si="271"/>
        <v>2207.1628924749989</v>
      </c>
      <c r="G137" s="21">
        <f t="shared" si="271"/>
        <v>16.68547318189724</v>
      </c>
      <c r="H137" s="21">
        <f t="shared" si="271"/>
        <v>292.26505478724096</v>
      </c>
      <c r="I137" s="21">
        <f t="shared" si="271"/>
        <v>434.19902947254337</v>
      </c>
      <c r="J137" s="23"/>
      <c r="K137" s="51"/>
      <c r="L137" s="51"/>
      <c r="M137" s="51"/>
      <c r="N137" s="51"/>
      <c r="O137" s="51"/>
      <c r="P137" s="51"/>
      <c r="Q137" s="51"/>
      <c r="R137" s="23"/>
      <c r="S137" s="61"/>
      <c r="T137" s="61"/>
      <c r="U137" s="61"/>
      <c r="V137" s="61"/>
      <c r="W137" s="61"/>
      <c r="X137" s="61"/>
      <c r="Y137" s="61"/>
      <c r="Z137" s="23"/>
      <c r="AA137" s="26"/>
      <c r="AB137" s="26"/>
      <c r="AC137" s="26"/>
      <c r="AD137" s="26"/>
      <c r="AE137" s="26"/>
      <c r="AF137" s="26"/>
      <c r="AG137" s="26"/>
    </row>
    <row r="138" spans="1:33" ht="13.5" customHeight="1">
      <c r="B138" s="20" t="s">
        <v>145</v>
      </c>
      <c r="C138" s="21">
        <f>+C136-C137</f>
        <v>1509.6737935451349</v>
      </c>
      <c r="D138" s="21">
        <f t="shared" ref="D138:I138" si="272">+D136-D137</f>
        <v>632.92125818887814</v>
      </c>
      <c r="E138" s="21">
        <f t="shared" si="272"/>
        <v>1658.9564578699706</v>
      </c>
      <c r="F138" s="21">
        <f t="shared" si="272"/>
        <v>6579.5911325767502</v>
      </c>
      <c r="G138" s="21">
        <f t="shared" si="272"/>
        <v>35.295690712193235</v>
      </c>
      <c r="H138" s="21">
        <f t="shared" si="272"/>
        <v>45.722329819084223</v>
      </c>
      <c r="I138" s="21">
        <f t="shared" si="272"/>
        <v>1005.5150713281873</v>
      </c>
      <c r="J138" s="23"/>
      <c r="K138" s="51"/>
      <c r="L138" s="51"/>
      <c r="M138" s="51"/>
      <c r="N138" s="51"/>
      <c r="O138" s="51"/>
      <c r="P138" s="51"/>
      <c r="Q138" s="51"/>
      <c r="R138" s="23"/>
      <c r="S138" s="61"/>
      <c r="T138" s="61"/>
      <c r="U138" s="61"/>
      <c r="V138" s="61"/>
      <c r="W138" s="61"/>
      <c r="X138" s="61"/>
      <c r="Y138" s="61"/>
      <c r="Z138" s="23"/>
      <c r="AA138" s="26"/>
      <c r="AB138" s="26"/>
      <c r="AC138" s="26"/>
      <c r="AD138" s="26"/>
      <c r="AE138" s="26"/>
      <c r="AF138" s="26"/>
      <c r="AG138" s="26"/>
    </row>
    <row r="139" spans="1:33" ht="13.5" customHeight="1">
      <c r="B139" s="423" t="s">
        <v>156</v>
      </c>
      <c r="C139" s="432" t="s">
        <v>135</v>
      </c>
      <c r="D139" s="433"/>
      <c r="E139" s="433"/>
      <c r="F139" s="433"/>
      <c r="G139" s="433"/>
      <c r="H139" s="433"/>
      <c r="I139" s="434"/>
      <c r="J139" s="423" t="s">
        <v>156</v>
      </c>
      <c r="K139" s="429" t="s">
        <v>4</v>
      </c>
      <c r="L139" s="430"/>
      <c r="M139" s="430"/>
      <c r="N139" s="430"/>
      <c r="O139" s="430"/>
      <c r="P139" s="430"/>
      <c r="Q139" s="431"/>
      <c r="R139" s="423" t="s">
        <v>156</v>
      </c>
      <c r="S139" s="424" t="s">
        <v>4</v>
      </c>
      <c r="T139" s="425"/>
      <c r="U139" s="425"/>
      <c r="V139" s="425"/>
      <c r="W139" s="425"/>
      <c r="X139" s="425"/>
      <c r="Y139" s="426"/>
      <c r="Z139" s="423" t="s">
        <v>156</v>
      </c>
      <c r="AA139" s="432" t="s">
        <v>136</v>
      </c>
      <c r="AB139" s="433"/>
      <c r="AC139" s="433"/>
      <c r="AD139" s="433"/>
      <c r="AE139" s="433"/>
      <c r="AF139" s="433"/>
      <c r="AG139" s="434"/>
    </row>
    <row r="140" spans="1:33" ht="13.5" customHeight="1">
      <c r="B140" s="423"/>
      <c r="C140" s="12" t="s">
        <v>137</v>
      </c>
      <c r="D140" s="13" t="s">
        <v>253</v>
      </c>
      <c r="E140" s="12" t="s">
        <v>139</v>
      </c>
      <c r="F140" s="12" t="s">
        <v>140</v>
      </c>
      <c r="G140" s="12" t="s">
        <v>141</v>
      </c>
      <c r="H140" s="12" t="s">
        <v>142</v>
      </c>
      <c r="I140" s="12" t="s">
        <v>143</v>
      </c>
      <c r="J140" s="423"/>
      <c r="K140" s="45" t="s">
        <v>137</v>
      </c>
      <c r="L140" s="46" t="s">
        <v>253</v>
      </c>
      <c r="M140" s="45" t="s">
        <v>139</v>
      </c>
      <c r="N140" s="45" t="s">
        <v>140</v>
      </c>
      <c r="O140" s="45" t="s">
        <v>141</v>
      </c>
      <c r="P140" s="45" t="s">
        <v>142</v>
      </c>
      <c r="Q140" s="45" t="s">
        <v>143</v>
      </c>
      <c r="R140" s="423"/>
      <c r="S140" s="57" t="s">
        <v>137</v>
      </c>
      <c r="T140" s="58" t="s">
        <v>253</v>
      </c>
      <c r="U140" s="57" t="s">
        <v>139</v>
      </c>
      <c r="V140" s="57" t="s">
        <v>140</v>
      </c>
      <c r="W140" s="57" t="s">
        <v>141</v>
      </c>
      <c r="X140" s="57" t="s">
        <v>142</v>
      </c>
      <c r="Y140" s="57" t="s">
        <v>143</v>
      </c>
      <c r="Z140" s="423"/>
      <c r="AA140" s="12" t="s">
        <v>137</v>
      </c>
      <c r="AB140" s="13" t="s">
        <v>253</v>
      </c>
      <c r="AC140" s="12" t="s">
        <v>139</v>
      </c>
      <c r="AD140" s="12" t="s">
        <v>140</v>
      </c>
      <c r="AE140" s="12" t="s">
        <v>141</v>
      </c>
      <c r="AF140" s="12" t="s">
        <v>142</v>
      </c>
      <c r="AG140" s="12" t="s">
        <v>143</v>
      </c>
    </row>
    <row r="141" spans="1:33" ht="13.5" customHeight="1">
      <c r="A141" s="253" t="s">
        <v>88</v>
      </c>
      <c r="B141" s="14" t="str">
        <f>+'8.คำนวณ'!G85</f>
        <v>หนองบัวลำภู,รพท.</v>
      </c>
      <c r="C141" s="264">
        <f>+'8.คำนวณ'!M85</f>
        <v>1748.4240038234475</v>
      </c>
      <c r="D141" s="264">
        <f>+'8.คำนวณ'!N85</f>
        <v>1349.8423614247795</v>
      </c>
      <c r="E141" s="264">
        <f>+'8.คำนวณ'!O85</f>
        <v>3143.6382116509794</v>
      </c>
      <c r="F141" s="264">
        <f>+'8.คำนวณ'!P85</f>
        <v>7711.3403479802228</v>
      </c>
      <c r="G141" s="264">
        <f>+'8.คำนวณ'!Q85</f>
        <v>58.385597368286241</v>
      </c>
      <c r="H141" s="264">
        <f>+'8.คำนวณ'!R85</f>
        <v>280.20149808622591</v>
      </c>
      <c r="I141" s="264">
        <f>+'8.คำนวณ'!S85</f>
        <v>1850.7889064542969</v>
      </c>
      <c r="J141" s="14" t="str">
        <f>+B141</f>
        <v>หนองบัวลำภู,รพท.</v>
      </c>
      <c r="K141" s="54">
        <f>+(C141-C145)*100/C145</f>
        <v>-4.2515001847619969</v>
      </c>
      <c r="L141" s="54">
        <f t="shared" ref="L141:Q141" si="273">+(D141-D145)*100/D145</f>
        <v>-2.7869604467141165</v>
      </c>
      <c r="M141" s="54">
        <f t="shared" si="273"/>
        <v>-44.081593436578764</v>
      </c>
      <c r="N141" s="54">
        <f t="shared" si="273"/>
        <v>-40.022191237179591</v>
      </c>
      <c r="O141" s="54">
        <f t="shared" si="273"/>
        <v>-46.9117533704813</v>
      </c>
      <c r="P141" s="54">
        <f t="shared" si="273"/>
        <v>-47.163725734713871</v>
      </c>
      <c r="Q141" s="54">
        <f t="shared" si="273"/>
        <v>-17.37900374751063</v>
      </c>
      <c r="R141" s="14" t="str">
        <f>+J141</f>
        <v>หนองบัวลำภู,รพท.</v>
      </c>
      <c r="S141" s="15">
        <f>+K141/100</f>
        <v>-4.2515001847619971E-2</v>
      </c>
      <c r="T141" s="15">
        <f t="shared" ref="T141:Y144" si="274">+L141/100</f>
        <v>-2.7869604467141165E-2</v>
      </c>
      <c r="U141" s="15">
        <f t="shared" si="274"/>
        <v>-0.44081593436578764</v>
      </c>
      <c r="V141" s="15">
        <f t="shared" si="274"/>
        <v>-0.40022191237179588</v>
      </c>
      <c r="W141" s="15">
        <f t="shared" si="274"/>
        <v>-0.46911753370481302</v>
      </c>
      <c r="X141" s="15">
        <f t="shared" si="274"/>
        <v>-0.47163725734713874</v>
      </c>
      <c r="Y141" s="15">
        <f t="shared" si="274"/>
        <v>-0.1737900374751063</v>
      </c>
      <c r="Z141" s="14" t="str">
        <f>+R141</f>
        <v>หนองบัวลำภู,รพท.</v>
      </c>
      <c r="AA141" s="16" t="str">
        <f>+IF(AND(C141&gt;C147),"OK","Not OK")</f>
        <v>OK</v>
      </c>
      <c r="AB141" s="16" t="str">
        <f t="shared" ref="AB141:AG141" si="275">+IF(AND(D141&gt;D147),"OK","Not OK")</f>
        <v>OK</v>
      </c>
      <c r="AC141" s="16" t="str">
        <f t="shared" si="275"/>
        <v>OK</v>
      </c>
      <c r="AD141" s="16" t="str">
        <f t="shared" si="275"/>
        <v>Not OK</v>
      </c>
      <c r="AE141" s="16" t="str">
        <f t="shared" si="275"/>
        <v>OK</v>
      </c>
      <c r="AF141" s="16" t="str">
        <f t="shared" si="275"/>
        <v>Not OK</v>
      </c>
      <c r="AG141" s="16" t="str">
        <f t="shared" si="275"/>
        <v>OK</v>
      </c>
    </row>
    <row r="142" spans="1:33" ht="13.5" customHeight="1">
      <c r="A142" s="253" t="s">
        <v>53</v>
      </c>
      <c r="B142" s="14" t="str">
        <f>+'8.คำนวณ'!G86</f>
        <v>เลย,รพท.</v>
      </c>
      <c r="C142" s="264">
        <f>+'8.คำนวณ'!M86</f>
        <v>1825.5216609222271</v>
      </c>
      <c r="D142" s="264">
        <f>+'8.คำนวณ'!N86</f>
        <v>1775.9402351777155</v>
      </c>
      <c r="E142" s="264">
        <f>+'8.คำนวณ'!O86</f>
        <v>9699.6924766701231</v>
      </c>
      <c r="F142" s="264">
        <f>+'8.คำนวณ'!P86</f>
        <v>11831.930158079627</v>
      </c>
      <c r="G142" s="264">
        <f>+'8.คำนวณ'!Q86</f>
        <v>209.09958088722851</v>
      </c>
      <c r="H142" s="264">
        <f>+'8.คำนวณ'!R86</f>
        <v>657.16878058641828</v>
      </c>
      <c r="I142" s="264">
        <f>+'8.คำนวณ'!S86</f>
        <v>2966.8878986224217</v>
      </c>
      <c r="J142" s="14" t="str">
        <f>+B142</f>
        <v>เลย,รพท.</v>
      </c>
      <c r="K142" s="50">
        <f>+(C142-C145)*100/C145</f>
        <v>-2.9420763331681116E-2</v>
      </c>
      <c r="L142" s="50">
        <f t="shared" ref="L142:Q142" si="276">+(D142-D145)*100/D145</f>
        <v>27.899785382623573</v>
      </c>
      <c r="M142" s="50">
        <f t="shared" si="276"/>
        <v>72.536186079041343</v>
      </c>
      <c r="N142" s="50">
        <f t="shared" si="276"/>
        <v>-7.9727761591768092</v>
      </c>
      <c r="O142" s="50">
        <f t="shared" si="276"/>
        <v>90.127884626215234</v>
      </c>
      <c r="P142" s="50">
        <f t="shared" si="276"/>
        <v>23.919215874294117</v>
      </c>
      <c r="Q142" s="50">
        <f t="shared" si="276"/>
        <v>32.444728352758958</v>
      </c>
      <c r="R142" s="14" t="str">
        <f>+J142</f>
        <v>เลย,รพท.</v>
      </c>
      <c r="S142" s="15">
        <f>+K142/100</f>
        <v>-2.9420763331681115E-4</v>
      </c>
      <c r="T142" s="15">
        <f t="shared" si="274"/>
        <v>0.27899785382623571</v>
      </c>
      <c r="U142" s="15">
        <f t="shared" si="274"/>
        <v>0.72536186079041343</v>
      </c>
      <c r="V142" s="15">
        <f t="shared" si="274"/>
        <v>-7.9727761591768087E-2</v>
      </c>
      <c r="W142" s="15">
        <f t="shared" si="274"/>
        <v>0.90127884626215238</v>
      </c>
      <c r="X142" s="15">
        <f t="shared" si="274"/>
        <v>0.23919215874294117</v>
      </c>
      <c r="Y142" s="15">
        <f t="shared" si="274"/>
        <v>0.32444728352758956</v>
      </c>
      <c r="Z142" s="14" t="str">
        <f>+R142</f>
        <v>เลย,รพท.</v>
      </c>
      <c r="AA142" s="16" t="str">
        <f>+IF(AND(C142&gt;C147),"OK","Not OK")</f>
        <v>OK</v>
      </c>
      <c r="AB142" s="16" t="str">
        <f t="shared" ref="AB142:AG142" si="277">+IF(AND(D142&gt;D147),"OK","Not OK")</f>
        <v>OK</v>
      </c>
      <c r="AC142" s="16" t="str">
        <f t="shared" si="277"/>
        <v>OK</v>
      </c>
      <c r="AD142" s="16" t="str">
        <f t="shared" si="277"/>
        <v>OK</v>
      </c>
      <c r="AE142" s="16" t="str">
        <f t="shared" si="277"/>
        <v>OK</v>
      </c>
      <c r="AF142" s="16" t="str">
        <f t="shared" si="277"/>
        <v>OK</v>
      </c>
      <c r="AG142" s="16" t="str">
        <f t="shared" si="277"/>
        <v>OK</v>
      </c>
    </row>
    <row r="143" spans="1:33" ht="13.5" customHeight="1">
      <c r="A143" s="253" t="s">
        <v>47</v>
      </c>
      <c r="B143" s="14" t="str">
        <f>+'8.คำนวณ'!G87</f>
        <v>หนองคาย,รพท.</v>
      </c>
      <c r="C143" s="264">
        <f>+'8.คำนวณ'!M87</f>
        <v>2044.7821660443428</v>
      </c>
      <c r="D143" s="264">
        <f>+'8.คำนวณ'!N87</f>
        <v>1388.015230378933</v>
      </c>
      <c r="E143" s="264">
        <f>+'8.คำนวณ'!O87</f>
        <v>2679.1842032319287</v>
      </c>
      <c r="F143" s="264">
        <f>+'8.คำนวณ'!P87</f>
        <v>14288.390200864835</v>
      </c>
      <c r="G143" s="264">
        <f>+'8.คำนวณ'!Q87</f>
        <v>97.402813861491992</v>
      </c>
      <c r="H143" s="264">
        <f>+'8.คำนวณ'!R87</f>
        <v>738.59526367840056</v>
      </c>
      <c r="I143" s="264">
        <f>+'8.คำนวณ'!S87</f>
        <v>1937.7985943222625</v>
      </c>
      <c r="J143" s="14" t="str">
        <f>+B143</f>
        <v>หนองคาย,รพท.</v>
      </c>
      <c r="K143" s="50">
        <f>+(C143-C145)*100/C145</f>
        <v>11.977886610774705</v>
      </c>
      <c r="L143" s="50">
        <f t="shared" ref="L143:Q143" si="278">+(D143-D145)*100/D145</f>
        <v>-3.7824158247357909E-2</v>
      </c>
      <c r="M143" s="50">
        <f t="shared" si="278"/>
        <v>-52.343208267614749</v>
      </c>
      <c r="N143" s="50">
        <f t="shared" si="278"/>
        <v>11.133252628447735</v>
      </c>
      <c r="O143" s="50">
        <f t="shared" si="278"/>
        <v>-11.434585963545658</v>
      </c>
      <c r="P143" s="50">
        <f t="shared" si="278"/>
        <v>39.273423551591151</v>
      </c>
      <c r="Q143" s="50">
        <f t="shared" si="278"/>
        <v>-13.494807624333264</v>
      </c>
      <c r="R143" s="14" t="str">
        <f>+J143</f>
        <v>หนองคาย,รพท.</v>
      </c>
      <c r="S143" s="15">
        <f>+K143/100</f>
        <v>0.11977886610774706</v>
      </c>
      <c r="T143" s="15">
        <f t="shared" si="274"/>
        <v>-3.7824158247357911E-4</v>
      </c>
      <c r="U143" s="15">
        <f t="shared" si="274"/>
        <v>-0.52343208267614749</v>
      </c>
      <c r="V143" s="15">
        <f t="shared" si="274"/>
        <v>0.11133252628447736</v>
      </c>
      <c r="W143" s="15">
        <f t="shared" si="274"/>
        <v>-0.11434585963545657</v>
      </c>
      <c r="X143" s="15">
        <f t="shared" si="274"/>
        <v>0.39273423551591152</v>
      </c>
      <c r="Y143" s="15">
        <f t="shared" si="274"/>
        <v>-0.13494807624333263</v>
      </c>
      <c r="Z143" s="14" t="str">
        <f>+R143</f>
        <v>หนองคาย,รพท.</v>
      </c>
      <c r="AA143" s="16" t="str">
        <f>+IF(AND(C143&gt;C147),"OK","Not OK")</f>
        <v>OK</v>
      </c>
      <c r="AB143" s="16" t="str">
        <f t="shared" ref="AB143:AG143" si="279">+IF(AND(D143&gt;D147),"OK","Not OK")</f>
        <v>OK</v>
      </c>
      <c r="AC143" s="16" t="str">
        <f t="shared" si="279"/>
        <v>OK</v>
      </c>
      <c r="AD143" s="16" t="str">
        <f t="shared" si="279"/>
        <v>OK</v>
      </c>
      <c r="AE143" s="16" t="str">
        <f t="shared" si="279"/>
        <v>OK</v>
      </c>
      <c r="AF143" s="16" t="str">
        <f t="shared" si="279"/>
        <v>OK</v>
      </c>
      <c r="AG143" s="16" t="str">
        <f t="shared" si="279"/>
        <v>OK</v>
      </c>
    </row>
    <row r="144" spans="1:33" ht="13.5" customHeight="1">
      <c r="A144" s="253" t="s">
        <v>51</v>
      </c>
      <c r="B144" s="14" t="str">
        <f>+'8.คำนวณ'!G88</f>
        <v>นครพนม,รพท.</v>
      </c>
      <c r="C144" s="264">
        <f>+'8.คำนวณ'!M88</f>
        <v>1685.5077747695905</v>
      </c>
      <c r="D144" s="264">
        <f>+'8.คำนวณ'!N88</f>
        <v>1040.3639094588095</v>
      </c>
      <c r="E144" s="264">
        <f>+'8.คำนวณ'!O88</f>
        <v>6964.808369960474</v>
      </c>
      <c r="F144" s="264">
        <f>+'8.คำนวณ'!P88</f>
        <v>17596.295779277589</v>
      </c>
      <c r="G144" s="264">
        <f>+'8.คำนวณ'!Q88</f>
        <v>75.025556173526141</v>
      </c>
      <c r="H144" s="264">
        <f>+'8.คำนวณ'!R88</f>
        <v>445.3157325500556</v>
      </c>
      <c r="I144" s="264">
        <f>+'8.คำนวณ'!S88</f>
        <v>2204.9050869282219</v>
      </c>
      <c r="J144" s="14" t="str">
        <f>+B144</f>
        <v>นครพนม,รพท.</v>
      </c>
      <c r="K144" s="50">
        <f>+(C144-C145)*100/C145</f>
        <v>-7.6969656626810519</v>
      </c>
      <c r="L144" s="50">
        <f t="shared" ref="L144:Q144" si="280">+(D144-D145)*100/D145</f>
        <v>-25.07500077766208</v>
      </c>
      <c r="M144" s="50">
        <f t="shared" si="280"/>
        <v>23.888615625152152</v>
      </c>
      <c r="N144" s="50">
        <f t="shared" si="280"/>
        <v>36.861714767908715</v>
      </c>
      <c r="O144" s="50">
        <f t="shared" si="280"/>
        <v>-31.781545292188294</v>
      </c>
      <c r="P144" s="50">
        <f t="shared" si="280"/>
        <v>-16.028913691171418</v>
      </c>
      <c r="Q144" s="50">
        <f t="shared" si="280"/>
        <v>-1.5709169809150885</v>
      </c>
      <c r="R144" s="14" t="str">
        <f>+J144</f>
        <v>นครพนม,รพท.</v>
      </c>
      <c r="S144" s="15">
        <f>+K144/100</f>
        <v>-7.6969656626810518E-2</v>
      </c>
      <c r="T144" s="15">
        <f t="shared" si="274"/>
        <v>-0.25075000777662082</v>
      </c>
      <c r="U144" s="15">
        <f t="shared" si="274"/>
        <v>0.23888615625152151</v>
      </c>
      <c r="V144" s="15">
        <f t="shared" si="274"/>
        <v>0.36861714767908715</v>
      </c>
      <c r="W144" s="15">
        <f t="shared" si="274"/>
        <v>-0.31781545292188296</v>
      </c>
      <c r="X144" s="15">
        <f t="shared" si="274"/>
        <v>-0.16028913691171418</v>
      </c>
      <c r="Y144" s="15">
        <f t="shared" si="274"/>
        <v>-1.5709169809150884E-2</v>
      </c>
      <c r="Z144" s="14" t="str">
        <f>+R144</f>
        <v>นครพนม,รพท.</v>
      </c>
      <c r="AA144" s="16" t="str">
        <f>+IF(AND(C144&gt;C147),"OK","Not OK")</f>
        <v>OK</v>
      </c>
      <c r="AB144" s="16" t="str">
        <f t="shared" ref="AB144:AG144" si="281">+IF(AND(D144&gt;D147),"OK","Not OK")</f>
        <v>Not OK</v>
      </c>
      <c r="AC144" s="16" t="str">
        <f t="shared" si="281"/>
        <v>OK</v>
      </c>
      <c r="AD144" s="16" t="str">
        <f t="shared" si="281"/>
        <v>OK</v>
      </c>
      <c r="AE144" s="16" t="str">
        <f t="shared" si="281"/>
        <v>OK</v>
      </c>
      <c r="AF144" s="16" t="str">
        <f t="shared" si="281"/>
        <v>OK</v>
      </c>
      <c r="AG144" s="16" t="str">
        <f t="shared" si="281"/>
        <v>OK</v>
      </c>
    </row>
    <row r="145" spans="1:33" ht="13.5" customHeight="1">
      <c r="B145" s="18" t="s">
        <v>144</v>
      </c>
      <c r="C145" s="19">
        <f>AVERAGE(C141:C144)</f>
        <v>1826.0589013899021</v>
      </c>
      <c r="D145" s="19">
        <f t="shared" ref="D145:I145" si="282">AVERAGE(D141:D144)</f>
        <v>1388.5404341100593</v>
      </c>
      <c r="E145" s="19">
        <f t="shared" si="282"/>
        <v>5621.8308153783764</v>
      </c>
      <c r="F145" s="19">
        <f t="shared" si="282"/>
        <v>12856.989121550567</v>
      </c>
      <c r="G145" s="19">
        <f t="shared" si="282"/>
        <v>109.97838707263323</v>
      </c>
      <c r="H145" s="19">
        <f t="shared" si="282"/>
        <v>530.32031872527511</v>
      </c>
      <c r="I145" s="19">
        <f t="shared" si="282"/>
        <v>2240.0951215818009</v>
      </c>
      <c r="L145" s="48"/>
      <c r="Q145" s="48"/>
      <c r="T145" s="59"/>
      <c r="Y145" s="59"/>
      <c r="AB145" s="11"/>
      <c r="AG145" s="11"/>
    </row>
    <row r="146" spans="1:33" ht="13.5" customHeight="1">
      <c r="B146" s="20" t="s">
        <v>268</v>
      </c>
      <c r="C146" s="21">
        <f>STDEV(C141:C144)</f>
        <v>156.65455801732401</v>
      </c>
      <c r="D146" s="21">
        <f t="shared" ref="D146:I146" si="283">STDEV(D141:D144)</f>
        <v>301.55337551529027</v>
      </c>
      <c r="E146" s="21">
        <f t="shared" si="283"/>
        <v>3328.3205026905352</v>
      </c>
      <c r="F146" s="21">
        <f t="shared" si="283"/>
        <v>4164.8682982529008</v>
      </c>
      <c r="G146" s="21">
        <f t="shared" si="283"/>
        <v>67.986941006240002</v>
      </c>
      <c r="H146" s="21">
        <f t="shared" si="283"/>
        <v>207.56861442300183</v>
      </c>
      <c r="I146" s="21">
        <f t="shared" si="283"/>
        <v>507.41455728277191</v>
      </c>
      <c r="L146" s="48"/>
      <c r="Q146" s="48"/>
      <c r="T146" s="59"/>
      <c r="Y146" s="59"/>
      <c r="AB146" s="11"/>
      <c r="AG146" s="11"/>
    </row>
    <row r="147" spans="1:33" ht="13.5" customHeight="1">
      <c r="B147" s="20" t="s">
        <v>145</v>
      </c>
      <c r="C147" s="21">
        <f>+C145-C146</f>
        <v>1669.4043433725781</v>
      </c>
      <c r="D147" s="21">
        <f t="shared" ref="D147:I147" si="284">+D145-D146</f>
        <v>1086.987058594769</v>
      </c>
      <c r="E147" s="21">
        <f t="shared" si="284"/>
        <v>2293.5103126878412</v>
      </c>
      <c r="F147" s="21">
        <f t="shared" si="284"/>
        <v>8692.120823297666</v>
      </c>
      <c r="G147" s="21">
        <f t="shared" si="284"/>
        <v>41.991446066393223</v>
      </c>
      <c r="H147" s="21">
        <f t="shared" si="284"/>
        <v>322.75170430227331</v>
      </c>
      <c r="I147" s="21">
        <f t="shared" si="284"/>
        <v>1732.6805642990289</v>
      </c>
      <c r="L147" s="48"/>
      <c r="Q147" s="48"/>
      <c r="T147" s="59"/>
      <c r="Y147" s="59"/>
      <c r="AB147" s="11"/>
      <c r="AG147" s="11"/>
    </row>
    <row r="148" spans="1:33" ht="13.5" customHeight="1">
      <c r="B148" s="423" t="s">
        <v>157</v>
      </c>
      <c r="C148" s="432" t="s">
        <v>135</v>
      </c>
      <c r="D148" s="433"/>
      <c r="E148" s="433"/>
      <c r="F148" s="433"/>
      <c r="G148" s="433"/>
      <c r="H148" s="433"/>
      <c r="I148" s="434"/>
      <c r="J148" s="423" t="s">
        <v>157</v>
      </c>
      <c r="K148" s="429" t="s">
        <v>4</v>
      </c>
      <c r="L148" s="430"/>
      <c r="M148" s="430"/>
      <c r="N148" s="430"/>
      <c r="O148" s="430"/>
      <c r="P148" s="430"/>
      <c r="Q148" s="431"/>
      <c r="R148" s="423" t="s">
        <v>157</v>
      </c>
      <c r="S148" s="424" t="s">
        <v>4</v>
      </c>
      <c r="T148" s="425"/>
      <c r="U148" s="425"/>
      <c r="V148" s="425"/>
      <c r="W148" s="425"/>
      <c r="X148" s="425"/>
      <c r="Y148" s="426"/>
      <c r="Z148" s="423" t="s">
        <v>157</v>
      </c>
      <c r="AA148" s="432" t="s">
        <v>136</v>
      </c>
      <c r="AB148" s="433"/>
      <c r="AC148" s="433"/>
      <c r="AD148" s="433"/>
      <c r="AE148" s="433"/>
      <c r="AF148" s="433"/>
      <c r="AG148" s="434"/>
    </row>
    <row r="149" spans="1:33" ht="13.5" customHeight="1">
      <c r="B149" s="423"/>
      <c r="C149" s="12" t="s">
        <v>137</v>
      </c>
      <c r="D149" s="13" t="s">
        <v>253</v>
      </c>
      <c r="E149" s="12" t="s">
        <v>139</v>
      </c>
      <c r="F149" s="12" t="s">
        <v>140</v>
      </c>
      <c r="G149" s="12" t="s">
        <v>141</v>
      </c>
      <c r="H149" s="12" t="s">
        <v>142</v>
      </c>
      <c r="I149" s="12" t="s">
        <v>143</v>
      </c>
      <c r="J149" s="423"/>
      <c r="K149" s="45" t="s">
        <v>137</v>
      </c>
      <c r="L149" s="46" t="s">
        <v>253</v>
      </c>
      <c r="M149" s="45" t="s">
        <v>139</v>
      </c>
      <c r="N149" s="45" t="s">
        <v>140</v>
      </c>
      <c r="O149" s="45" t="s">
        <v>141</v>
      </c>
      <c r="P149" s="45" t="s">
        <v>142</v>
      </c>
      <c r="Q149" s="45" t="s">
        <v>143</v>
      </c>
      <c r="R149" s="423"/>
      <c r="S149" s="57" t="s">
        <v>137</v>
      </c>
      <c r="T149" s="58" t="s">
        <v>253</v>
      </c>
      <c r="U149" s="57" t="s">
        <v>139</v>
      </c>
      <c r="V149" s="57" t="s">
        <v>140</v>
      </c>
      <c r="W149" s="57" t="s">
        <v>141</v>
      </c>
      <c r="X149" s="57" t="s">
        <v>142</v>
      </c>
      <c r="Y149" s="57" t="s">
        <v>143</v>
      </c>
      <c r="Z149" s="423"/>
      <c r="AA149" s="12" t="s">
        <v>137</v>
      </c>
      <c r="AB149" s="13" t="s">
        <v>253</v>
      </c>
      <c r="AC149" s="12" t="s">
        <v>139</v>
      </c>
      <c r="AD149" s="12" t="s">
        <v>140</v>
      </c>
      <c r="AE149" s="12" t="s">
        <v>141</v>
      </c>
      <c r="AF149" s="12" t="s">
        <v>142</v>
      </c>
      <c r="AG149" s="12" t="s">
        <v>143</v>
      </c>
    </row>
    <row r="150" spans="1:33" ht="13.5" customHeight="1">
      <c r="A150" s="253" t="s">
        <v>45</v>
      </c>
      <c r="B150" s="14" t="str">
        <f>+'8.คำนวณ'!G89</f>
        <v>อุดรธานี,รพศ.</v>
      </c>
      <c r="C150" s="53">
        <f>+'8.คำนวณ'!M89</f>
        <v>3371.7572857406949</v>
      </c>
      <c r="D150" s="53">
        <f>+'8.คำนวณ'!N89</f>
        <v>2111.2613198696763</v>
      </c>
      <c r="E150" s="53">
        <f>+'8.คำนวณ'!O89</f>
        <v>3110.0526327386447</v>
      </c>
      <c r="F150" s="53">
        <f>+'8.คำนวณ'!P89</f>
        <v>12332.157261155435</v>
      </c>
      <c r="G150" s="53">
        <f>+'8.คำนวณ'!Q89</f>
        <v>104.89533359857072</v>
      </c>
      <c r="H150" s="53">
        <f>+'8.คำนวณ'!R89</f>
        <v>579.15483062340797</v>
      </c>
      <c r="I150" s="53">
        <f>+'8.คำนวณ'!S89</f>
        <v>2511.7949455445923</v>
      </c>
      <c r="J150" s="14" t="str">
        <f>+B150</f>
        <v>อุดรธานี,รพศ.</v>
      </c>
      <c r="K150" s="50">
        <f>+(C150-C152)*100/C152</f>
        <v>2.0376775353559271</v>
      </c>
      <c r="L150" s="50">
        <f t="shared" ref="L150:Q150" si="285">+(D150-D152)*100/D152</f>
        <v>-10.85857380209192</v>
      </c>
      <c r="M150" s="50">
        <f t="shared" si="285"/>
        <v>-30.021201565730223</v>
      </c>
      <c r="N150" s="50">
        <f t="shared" si="285"/>
        <v>-25.822806266001528</v>
      </c>
      <c r="O150" s="50">
        <f t="shared" si="285"/>
        <v>-19.569023585803233</v>
      </c>
      <c r="P150" s="50">
        <f t="shared" si="285"/>
        <v>8.0349660885994592</v>
      </c>
      <c r="Q150" s="50">
        <f t="shared" si="285"/>
        <v>-8.6256990476082702</v>
      </c>
      <c r="R150" s="14" t="str">
        <f>+J150</f>
        <v>อุดรธานี,รพศ.</v>
      </c>
      <c r="S150" s="15">
        <f>+K150/100</f>
        <v>2.0376775353559272E-2</v>
      </c>
      <c r="T150" s="15">
        <f t="shared" ref="T150:Y151" si="286">+L150/100</f>
        <v>-0.1085857380209192</v>
      </c>
      <c r="U150" s="15">
        <f t="shared" si="286"/>
        <v>-0.30021201565730221</v>
      </c>
      <c r="V150" s="15">
        <f t="shared" si="286"/>
        <v>-0.2582280626600153</v>
      </c>
      <c r="W150" s="15">
        <f t="shared" si="286"/>
        <v>-0.19569023585803233</v>
      </c>
      <c r="X150" s="15">
        <f t="shared" si="286"/>
        <v>8.0349660885994587E-2</v>
      </c>
      <c r="Y150" s="15">
        <f t="shared" si="286"/>
        <v>-8.6256990476082707E-2</v>
      </c>
      <c r="Z150" s="14" t="str">
        <f>+R150</f>
        <v>อุดรธานี,รพศ.</v>
      </c>
      <c r="AA150" s="16" t="str">
        <f>+IF(AND(C150&gt;C154),"OK","Not OK")</f>
        <v>OK</v>
      </c>
      <c r="AB150" s="16" t="str">
        <f t="shared" ref="AB150:AG150" si="287">+IF(AND(D150&gt;D154),"OK","Not OK")</f>
        <v>OK</v>
      </c>
      <c r="AC150" s="16" t="str">
        <f t="shared" si="287"/>
        <v>OK</v>
      </c>
      <c r="AD150" s="16" t="str">
        <f t="shared" si="287"/>
        <v>OK</v>
      </c>
      <c r="AE150" s="16" t="str">
        <f t="shared" si="287"/>
        <v>OK</v>
      </c>
      <c r="AF150" s="16" t="str">
        <f t="shared" si="287"/>
        <v>OK</v>
      </c>
      <c r="AG150" s="16" t="str">
        <f t="shared" si="287"/>
        <v>OK</v>
      </c>
    </row>
    <row r="151" spans="1:33" ht="13.5" customHeight="1">
      <c r="A151" s="253" t="s">
        <v>49</v>
      </c>
      <c r="B151" s="14" t="str">
        <f>+'8.คำนวณ'!G90</f>
        <v>สกลนคร,รพศ.</v>
      </c>
      <c r="C151" s="53">
        <f>+'8.คำนวณ'!M90</f>
        <v>3237.0902834768331</v>
      </c>
      <c r="D151" s="53">
        <f>+'8.คำนวณ'!N90</f>
        <v>2625.6189610949605</v>
      </c>
      <c r="E151" s="53">
        <f>+'8.คำนวณ'!O90</f>
        <v>5778.50419396903</v>
      </c>
      <c r="F151" s="53">
        <f>+'8.คำนวณ'!P90</f>
        <v>20918.378760411793</v>
      </c>
      <c r="G151" s="53">
        <f>+'8.คำนวณ'!Q90</f>
        <v>155.93783858223043</v>
      </c>
      <c r="H151" s="53">
        <f>+'8.คำนวณ'!R90</f>
        <v>493.00699177850441</v>
      </c>
      <c r="I151" s="53">
        <f>+'8.คำนวณ'!S90</f>
        <v>2986.019909101025</v>
      </c>
      <c r="J151" s="14" t="str">
        <f>+B151</f>
        <v>สกลนคร,รพศ.</v>
      </c>
      <c r="K151" s="50">
        <f>+(C151-C152)*100/C152</f>
        <v>-2.0376775353559271</v>
      </c>
      <c r="L151" s="50">
        <f t="shared" ref="L151:Q151" si="288">+(D151-D152)*100/D152</f>
        <v>10.85857380209192</v>
      </c>
      <c r="M151" s="50">
        <f t="shared" si="288"/>
        <v>30.02120156573023</v>
      </c>
      <c r="N151" s="50">
        <f t="shared" si="288"/>
        <v>25.822806266001539</v>
      </c>
      <c r="O151" s="50">
        <f t="shared" si="288"/>
        <v>19.569023585803212</v>
      </c>
      <c r="P151" s="50">
        <f t="shared" si="288"/>
        <v>-8.0349660885994485</v>
      </c>
      <c r="Q151" s="50">
        <f t="shared" si="288"/>
        <v>8.6256990476082542</v>
      </c>
      <c r="R151" s="14" t="str">
        <f>+J151</f>
        <v>สกลนคร,รพศ.</v>
      </c>
      <c r="S151" s="15">
        <f>+K151/100</f>
        <v>-2.0376775353559272E-2</v>
      </c>
      <c r="T151" s="15">
        <f t="shared" si="286"/>
        <v>0.1085857380209192</v>
      </c>
      <c r="U151" s="15">
        <f t="shared" si="286"/>
        <v>0.30021201565730232</v>
      </c>
      <c r="V151" s="15">
        <f t="shared" si="286"/>
        <v>0.25822806266001541</v>
      </c>
      <c r="W151" s="15">
        <f t="shared" si="286"/>
        <v>0.19569023585803211</v>
      </c>
      <c r="X151" s="15">
        <f t="shared" si="286"/>
        <v>-8.0349660885994489E-2</v>
      </c>
      <c r="Y151" s="15">
        <f t="shared" si="286"/>
        <v>8.625699047608254E-2</v>
      </c>
      <c r="Z151" s="14" t="str">
        <f>+R151</f>
        <v>สกลนคร,รพศ.</v>
      </c>
      <c r="AA151" s="16" t="str">
        <f>+IF(AND(C151&gt;C154),"OK","Not OK")</f>
        <v>OK</v>
      </c>
      <c r="AB151" s="16" t="str">
        <f t="shared" ref="AB151:AG151" si="289">+IF(AND(D151&gt;D154),"OK","Not OK")</f>
        <v>OK</v>
      </c>
      <c r="AC151" s="16" t="str">
        <f t="shared" si="289"/>
        <v>OK</v>
      </c>
      <c r="AD151" s="16" t="str">
        <f t="shared" si="289"/>
        <v>OK</v>
      </c>
      <c r="AE151" s="16" t="str">
        <f t="shared" si="289"/>
        <v>OK</v>
      </c>
      <c r="AF151" s="16" t="str">
        <f t="shared" si="289"/>
        <v>OK</v>
      </c>
      <c r="AG151" s="16" t="str">
        <f t="shared" si="289"/>
        <v>OK</v>
      </c>
    </row>
    <row r="152" spans="1:33" ht="13.5" customHeight="1">
      <c r="B152" s="18" t="s">
        <v>144</v>
      </c>
      <c r="C152" s="19">
        <f t="shared" ref="C152:I152" si="290">AVERAGE(C150:C151)</f>
        <v>3304.423784608764</v>
      </c>
      <c r="D152" s="19">
        <f t="shared" si="290"/>
        <v>2368.4401404823184</v>
      </c>
      <c r="E152" s="19">
        <f t="shared" si="290"/>
        <v>4444.2784133538371</v>
      </c>
      <c r="F152" s="19">
        <f t="shared" si="290"/>
        <v>16625.268010783613</v>
      </c>
      <c r="G152" s="19">
        <f t="shared" si="290"/>
        <v>130.41658609040059</v>
      </c>
      <c r="H152" s="19">
        <f t="shared" si="290"/>
        <v>536.08091120095617</v>
      </c>
      <c r="I152" s="19">
        <f t="shared" si="290"/>
        <v>2748.9074273228089</v>
      </c>
      <c r="L152" s="48"/>
      <c r="Q152" s="48"/>
      <c r="T152" s="59"/>
      <c r="Y152" s="59"/>
      <c r="AB152" s="11"/>
      <c r="AG152" s="11"/>
    </row>
    <row r="153" spans="1:33" ht="13.5" customHeight="1">
      <c r="B153" s="20" t="s">
        <v>268</v>
      </c>
      <c r="C153" s="21">
        <f t="shared" ref="C153:I153" si="291">STDEV(C150:C151)</f>
        <v>95.22395050284085</v>
      </c>
      <c r="D153" s="21">
        <f t="shared" si="291"/>
        <v>363.7057760655145</v>
      </c>
      <c r="E153" s="21">
        <f t="shared" si="291"/>
        <v>1886.8801942138371</v>
      </c>
      <c r="F153" s="21">
        <f t="shared" si="291"/>
        <v>6071.3754468938969</v>
      </c>
      <c r="G153" s="21">
        <f t="shared" si="291"/>
        <v>36.092501402693813</v>
      </c>
      <c r="H153" s="21">
        <f t="shared" si="291"/>
        <v>60.915721031797183</v>
      </c>
      <c r="I153" s="21">
        <f t="shared" si="291"/>
        <v>335.32768753869686</v>
      </c>
    </row>
    <row r="154" spans="1:33" ht="13.5" customHeight="1">
      <c r="B154" s="20" t="s">
        <v>145</v>
      </c>
      <c r="C154" s="21">
        <f>+C152-C153</f>
        <v>3209.1998341059229</v>
      </c>
      <c r="D154" s="21">
        <f t="shared" ref="D154:I154" si="292">+D152-D153</f>
        <v>2004.7343644168038</v>
      </c>
      <c r="E154" s="21">
        <f t="shared" si="292"/>
        <v>2557.39821914</v>
      </c>
      <c r="F154" s="21">
        <f t="shared" si="292"/>
        <v>10553.892563889716</v>
      </c>
      <c r="G154" s="21">
        <f t="shared" si="292"/>
        <v>94.324084687706772</v>
      </c>
      <c r="H154" s="21">
        <f t="shared" si="292"/>
        <v>475.16519016915896</v>
      </c>
      <c r="I154" s="21">
        <f t="shared" si="292"/>
        <v>2413.579739784112</v>
      </c>
    </row>
  </sheetData>
  <mergeCells count="104">
    <mergeCell ref="K148:Q148"/>
    <mergeCell ref="Z148:Z149"/>
    <mergeCell ref="AA148:AG148"/>
    <mergeCell ref="B129:B130"/>
    <mergeCell ref="C129:I129"/>
    <mergeCell ref="J129:J130"/>
    <mergeCell ref="B139:B140"/>
    <mergeCell ref="C139:I139"/>
    <mergeCell ref="J139:J140"/>
    <mergeCell ref="K129:Q129"/>
    <mergeCell ref="K139:Q139"/>
    <mergeCell ref="B148:B149"/>
    <mergeCell ref="C148:I148"/>
    <mergeCell ref="J148:J149"/>
    <mergeCell ref="Z129:Z130"/>
    <mergeCell ref="AA129:AG129"/>
    <mergeCell ref="Z139:Z140"/>
    <mergeCell ref="AA139:AG139"/>
    <mergeCell ref="R139:R140"/>
    <mergeCell ref="S139:Y139"/>
    <mergeCell ref="R148:R149"/>
    <mergeCell ref="S148:Y148"/>
    <mergeCell ref="K107:Q107"/>
    <mergeCell ref="K117:Q117"/>
    <mergeCell ref="Z107:Z108"/>
    <mergeCell ref="AA107:AG107"/>
    <mergeCell ref="B86:B87"/>
    <mergeCell ref="C86:I86"/>
    <mergeCell ref="J86:J87"/>
    <mergeCell ref="B96:B97"/>
    <mergeCell ref="C96:I96"/>
    <mergeCell ref="J96:J97"/>
    <mergeCell ref="K86:Q86"/>
    <mergeCell ref="K96:Q96"/>
    <mergeCell ref="B107:B108"/>
    <mergeCell ref="C107:I107"/>
    <mergeCell ref="J107:J108"/>
    <mergeCell ref="B117:B118"/>
    <mergeCell ref="C117:I117"/>
    <mergeCell ref="J117:J118"/>
    <mergeCell ref="Z86:Z87"/>
    <mergeCell ref="AA86:AG86"/>
    <mergeCell ref="Z96:Z97"/>
    <mergeCell ref="AA96:AG96"/>
    <mergeCell ref="Z117:Z118"/>
    <mergeCell ref="AA117:AG117"/>
    <mergeCell ref="K75:Q75"/>
    <mergeCell ref="Z64:Z65"/>
    <mergeCell ref="AA64:AG64"/>
    <mergeCell ref="B29:B30"/>
    <mergeCell ref="C29:I29"/>
    <mergeCell ref="J29:J30"/>
    <mergeCell ref="B47:B48"/>
    <mergeCell ref="C47:I47"/>
    <mergeCell ref="J47:J48"/>
    <mergeCell ref="K29:Q29"/>
    <mergeCell ref="K47:Q47"/>
    <mergeCell ref="B64:B65"/>
    <mergeCell ref="C64:I64"/>
    <mergeCell ref="J64:J65"/>
    <mergeCell ref="B75:B76"/>
    <mergeCell ref="C75:I75"/>
    <mergeCell ref="J75:J76"/>
    <mergeCell ref="Z29:Z30"/>
    <mergeCell ref="AA29:AG29"/>
    <mergeCell ref="Z47:Z48"/>
    <mergeCell ref="AA47:AG47"/>
    <mergeCell ref="Z75:Z76"/>
    <mergeCell ref="AA75:AG75"/>
    <mergeCell ref="R29:R30"/>
    <mergeCell ref="AA2:AG2"/>
    <mergeCell ref="R2:R3"/>
    <mergeCell ref="S2:Y2"/>
    <mergeCell ref="R14:R15"/>
    <mergeCell ref="S14:Y14"/>
    <mergeCell ref="B2:B3"/>
    <mergeCell ref="C2:I2"/>
    <mergeCell ref="J2:J3"/>
    <mergeCell ref="B14:B15"/>
    <mergeCell ref="C14:I14"/>
    <mergeCell ref="J14:J15"/>
    <mergeCell ref="Z14:Z15"/>
    <mergeCell ref="AA14:AG14"/>
    <mergeCell ref="S29:Y29"/>
    <mergeCell ref="R47:R48"/>
    <mergeCell ref="S47:Y47"/>
    <mergeCell ref="R64:R65"/>
    <mergeCell ref="S64:Y64"/>
    <mergeCell ref="K2:Q2"/>
    <mergeCell ref="K14:Q14"/>
    <mergeCell ref="Z2:Z3"/>
    <mergeCell ref="K64:Q64"/>
    <mergeCell ref="R107:R108"/>
    <mergeCell ref="S107:Y107"/>
    <mergeCell ref="R117:R118"/>
    <mergeCell ref="S117:Y117"/>
    <mergeCell ref="R129:R130"/>
    <mergeCell ref="S129:Y129"/>
    <mergeCell ref="R75:R76"/>
    <mergeCell ref="S75:Y75"/>
    <mergeCell ref="R86:R87"/>
    <mergeCell ref="S86:Y86"/>
    <mergeCell ref="R96:R97"/>
    <mergeCell ref="S96:Y96"/>
  </mergeCells>
  <conditionalFormatting sqref="C4:C10">
    <cfRule type="cellIs" dxfId="235" priority="95" operator="lessThan">
      <formula>$C$13</formula>
    </cfRule>
  </conditionalFormatting>
  <conditionalFormatting sqref="C16:C25">
    <cfRule type="cellIs" dxfId="234" priority="88" operator="lessThan">
      <formula>$C$28</formula>
    </cfRule>
  </conditionalFormatting>
  <conditionalFormatting sqref="C31:C43">
    <cfRule type="cellIs" dxfId="233" priority="81" operator="lessThan">
      <formula>$C$46</formula>
    </cfRule>
  </conditionalFormatting>
  <conditionalFormatting sqref="C49:C60">
    <cfRule type="cellIs" dxfId="232" priority="74" operator="lessThan">
      <formula>$C$63</formula>
    </cfRule>
  </conditionalFormatting>
  <conditionalFormatting sqref="C66:C71">
    <cfRule type="cellIs" dxfId="231" priority="67" operator="lessThan">
      <formula>$C$74</formula>
    </cfRule>
  </conditionalFormatting>
  <conditionalFormatting sqref="C77:C82">
    <cfRule type="cellIs" dxfId="230" priority="60" operator="lessThan">
      <formula>$C$85</formula>
    </cfRule>
  </conditionalFormatting>
  <conditionalFormatting sqref="C88:C92">
    <cfRule type="cellIs" dxfId="229" priority="53" operator="lessThan">
      <formula>$C$95</formula>
    </cfRule>
  </conditionalFormatting>
  <conditionalFormatting sqref="C98:C103">
    <cfRule type="cellIs" dxfId="228" priority="46" operator="lessThan">
      <formula>$C$106</formula>
    </cfRule>
  </conditionalFormatting>
  <conditionalFormatting sqref="C109:C113">
    <cfRule type="cellIs" dxfId="227" priority="39" operator="lessThan">
      <formula>$C$116</formula>
    </cfRule>
  </conditionalFormatting>
  <conditionalFormatting sqref="C119:C125">
    <cfRule type="cellIs" dxfId="226" priority="32" operator="lessThan">
      <formula>$C$128</formula>
    </cfRule>
  </conditionalFormatting>
  <conditionalFormatting sqref="C131:C135">
    <cfRule type="cellIs" dxfId="225" priority="25" operator="lessThan">
      <formula>$C$138</formula>
    </cfRule>
  </conditionalFormatting>
  <conditionalFormatting sqref="C141:C144">
    <cfRule type="cellIs" dxfId="224" priority="14" operator="lessThan">
      <formula>$C$147</formula>
    </cfRule>
  </conditionalFormatting>
  <conditionalFormatting sqref="C150:C151">
    <cfRule type="cellIs" dxfId="223" priority="7" operator="lessThan">
      <formula>$C$154</formula>
    </cfRule>
  </conditionalFormatting>
  <conditionalFormatting sqref="D4:D10">
    <cfRule type="cellIs" dxfId="222" priority="94" operator="lessThan">
      <formula>$D$13</formula>
    </cfRule>
  </conditionalFormatting>
  <conditionalFormatting sqref="D16:D25">
    <cfRule type="cellIs" dxfId="221" priority="87" operator="lessThan">
      <formula>$D$28</formula>
    </cfRule>
  </conditionalFormatting>
  <conditionalFormatting sqref="D31:D43">
    <cfRule type="cellIs" dxfId="220" priority="80" operator="lessThan">
      <formula>$D$46</formula>
    </cfRule>
  </conditionalFormatting>
  <conditionalFormatting sqref="D49:D60">
    <cfRule type="cellIs" dxfId="219" priority="73" operator="lessThan">
      <formula>$D$63</formula>
    </cfRule>
  </conditionalFormatting>
  <conditionalFormatting sqref="D66:D71">
    <cfRule type="cellIs" dxfId="218" priority="66" operator="lessThan">
      <formula>$D$74</formula>
    </cfRule>
  </conditionalFormatting>
  <conditionalFormatting sqref="D77:D82">
    <cfRule type="cellIs" dxfId="217" priority="59" operator="lessThan">
      <formula>$D$85</formula>
    </cfRule>
  </conditionalFormatting>
  <conditionalFormatting sqref="D88:D92">
    <cfRule type="cellIs" dxfId="216" priority="52" operator="lessThan">
      <formula>$D$95</formula>
    </cfRule>
  </conditionalFormatting>
  <conditionalFormatting sqref="D98:D103">
    <cfRule type="cellIs" dxfId="215" priority="45" operator="lessThan">
      <formula>$D$106</formula>
    </cfRule>
  </conditionalFormatting>
  <conditionalFormatting sqref="D109:D113">
    <cfRule type="cellIs" dxfId="214" priority="38" operator="lessThan">
      <formula>$D$116</formula>
    </cfRule>
  </conditionalFormatting>
  <conditionalFormatting sqref="D119:D125">
    <cfRule type="cellIs" dxfId="213" priority="31" operator="lessThan">
      <formula>$D$128</formula>
    </cfRule>
  </conditionalFormatting>
  <conditionalFormatting sqref="D131:D135">
    <cfRule type="cellIs" dxfId="212" priority="24" operator="lessThan">
      <formula>$D$138</formula>
    </cfRule>
  </conditionalFormatting>
  <conditionalFormatting sqref="D141:D144">
    <cfRule type="cellIs" dxfId="211" priority="13" operator="lessThan">
      <formula>$D$147</formula>
    </cfRule>
  </conditionalFormatting>
  <conditionalFormatting sqref="D150:D151">
    <cfRule type="cellIs" dxfId="210" priority="6" operator="lessThan">
      <formula>$D$154</formula>
    </cfRule>
  </conditionalFormatting>
  <conditionalFormatting sqref="E4:E10">
    <cfRule type="cellIs" dxfId="209" priority="93" operator="lessThan">
      <formula>$E$13</formula>
    </cfRule>
  </conditionalFormatting>
  <conditionalFormatting sqref="E16:E25">
    <cfRule type="cellIs" dxfId="208" priority="86" operator="lessThan">
      <formula>$E$28</formula>
    </cfRule>
  </conditionalFormatting>
  <conditionalFormatting sqref="E31:E43">
    <cfRule type="cellIs" dxfId="207" priority="79" operator="lessThan">
      <formula>$E$46</formula>
    </cfRule>
  </conditionalFormatting>
  <conditionalFormatting sqref="E49:E60">
    <cfRule type="cellIs" dxfId="206" priority="72" operator="lessThan">
      <formula>$E$63</formula>
    </cfRule>
  </conditionalFormatting>
  <conditionalFormatting sqref="E66:E71">
    <cfRule type="cellIs" dxfId="205" priority="65" operator="lessThan">
      <formula>$E$74</formula>
    </cfRule>
  </conditionalFormatting>
  <conditionalFormatting sqref="E77:E82">
    <cfRule type="cellIs" dxfId="204" priority="58" operator="lessThan">
      <formula>$E$85</formula>
    </cfRule>
  </conditionalFormatting>
  <conditionalFormatting sqref="E88:E92">
    <cfRule type="cellIs" dxfId="203" priority="51" operator="lessThan">
      <formula>$E$95</formula>
    </cfRule>
  </conditionalFormatting>
  <conditionalFormatting sqref="E98:E103">
    <cfRule type="cellIs" dxfId="202" priority="44" operator="lessThan">
      <formula>$E$106</formula>
    </cfRule>
  </conditionalFormatting>
  <conditionalFormatting sqref="E109:E113">
    <cfRule type="cellIs" dxfId="201" priority="37" operator="lessThan">
      <formula>$E$116</formula>
    </cfRule>
  </conditionalFormatting>
  <conditionalFormatting sqref="E119:E125">
    <cfRule type="cellIs" dxfId="200" priority="30" operator="lessThan">
      <formula>$E$128</formula>
    </cfRule>
  </conditionalFormatting>
  <conditionalFormatting sqref="E131:E135">
    <cfRule type="cellIs" dxfId="199" priority="22" operator="lessThan">
      <formula>$E$138</formula>
    </cfRule>
  </conditionalFormatting>
  <conditionalFormatting sqref="E141:E144">
    <cfRule type="cellIs" dxfId="198" priority="12" operator="lessThan">
      <formula>$E$147</formula>
    </cfRule>
  </conditionalFormatting>
  <conditionalFormatting sqref="E150:E151">
    <cfRule type="cellIs" dxfId="197" priority="5" operator="lessThan">
      <formula>$E$154</formula>
    </cfRule>
  </conditionalFormatting>
  <conditionalFormatting sqref="F4:F10">
    <cfRule type="cellIs" dxfId="196" priority="92" operator="lessThan">
      <formula>$F$13</formula>
    </cfRule>
  </conditionalFormatting>
  <conditionalFormatting sqref="F16:F25">
    <cfRule type="cellIs" dxfId="195" priority="85" operator="lessThan">
      <formula>$F$28</formula>
    </cfRule>
  </conditionalFormatting>
  <conditionalFormatting sqref="F31:F43">
    <cfRule type="cellIs" dxfId="194" priority="78" operator="lessThan">
      <formula>$F$46</formula>
    </cfRule>
  </conditionalFormatting>
  <conditionalFormatting sqref="F49:F60">
    <cfRule type="cellIs" dxfId="193" priority="71" operator="lessThan">
      <formula>$F$63</formula>
    </cfRule>
  </conditionalFormatting>
  <conditionalFormatting sqref="F66:F71">
    <cfRule type="cellIs" dxfId="192" priority="64" operator="lessThan">
      <formula>$F$74</formula>
    </cfRule>
  </conditionalFormatting>
  <conditionalFormatting sqref="F77:F82">
    <cfRule type="cellIs" dxfId="191" priority="57" operator="lessThan">
      <formula>$F$85</formula>
    </cfRule>
  </conditionalFormatting>
  <conditionalFormatting sqref="F88:F92">
    <cfRule type="cellIs" dxfId="190" priority="50" operator="lessThan">
      <formula>$F$95</formula>
    </cfRule>
  </conditionalFormatting>
  <conditionalFormatting sqref="F98:F103">
    <cfRule type="cellIs" dxfId="189" priority="43" operator="lessThan">
      <formula>$F$106</formula>
    </cfRule>
  </conditionalFormatting>
  <conditionalFormatting sqref="F109:F113">
    <cfRule type="cellIs" dxfId="188" priority="36" operator="lessThan">
      <formula>$F$116</formula>
    </cfRule>
  </conditionalFormatting>
  <conditionalFormatting sqref="F119:F125">
    <cfRule type="cellIs" dxfId="187" priority="29" operator="lessThan">
      <formula>$F$128</formula>
    </cfRule>
  </conditionalFormatting>
  <conditionalFormatting sqref="F131:F135">
    <cfRule type="cellIs" dxfId="186" priority="21" operator="lessThan">
      <formula>$F$138</formula>
    </cfRule>
  </conditionalFormatting>
  <conditionalFormatting sqref="F141:F144">
    <cfRule type="cellIs" dxfId="185" priority="11" operator="lessThan">
      <formula>$F$147</formula>
    </cfRule>
  </conditionalFormatting>
  <conditionalFormatting sqref="F150:F151">
    <cfRule type="cellIs" dxfId="184" priority="4" operator="lessThan">
      <formula>$F$154</formula>
    </cfRule>
  </conditionalFormatting>
  <conditionalFormatting sqref="G4:G10">
    <cfRule type="cellIs" dxfId="183" priority="91" operator="lessThan">
      <formula>$G$13</formula>
    </cfRule>
  </conditionalFormatting>
  <conditionalFormatting sqref="G16:G25">
    <cfRule type="cellIs" dxfId="182" priority="84" operator="lessThan">
      <formula>$G$28</formula>
    </cfRule>
  </conditionalFormatting>
  <conditionalFormatting sqref="G31:G43">
    <cfRule type="cellIs" dxfId="181" priority="77" operator="lessThan">
      <formula>$G$46</formula>
    </cfRule>
  </conditionalFormatting>
  <conditionalFormatting sqref="G49:G60">
    <cfRule type="cellIs" dxfId="180" priority="70" operator="lessThan">
      <formula>$G$63</formula>
    </cfRule>
  </conditionalFormatting>
  <conditionalFormatting sqref="G66:G71">
    <cfRule type="cellIs" dxfId="179" priority="63" operator="lessThan">
      <formula>$G$74</formula>
    </cfRule>
  </conditionalFormatting>
  <conditionalFormatting sqref="G77:G82">
    <cfRule type="cellIs" dxfId="178" priority="56" operator="lessThan">
      <formula>$G$85</formula>
    </cfRule>
  </conditionalFormatting>
  <conditionalFormatting sqref="G88:G92">
    <cfRule type="cellIs" dxfId="177" priority="49" operator="lessThan">
      <formula>$G$95</formula>
    </cfRule>
  </conditionalFormatting>
  <conditionalFormatting sqref="G98:G103">
    <cfRule type="cellIs" dxfId="176" priority="42" operator="lessThan">
      <formula>$G$106</formula>
    </cfRule>
  </conditionalFormatting>
  <conditionalFormatting sqref="G109:G113">
    <cfRule type="cellIs" dxfId="175" priority="35" operator="lessThan">
      <formula>$G$116</formula>
    </cfRule>
  </conditionalFormatting>
  <conditionalFormatting sqref="G119:G125">
    <cfRule type="cellIs" dxfId="174" priority="28" operator="lessThan">
      <formula>$G$128</formula>
    </cfRule>
  </conditionalFormatting>
  <conditionalFormatting sqref="G131:G135">
    <cfRule type="cellIs" dxfId="173" priority="20" operator="lessThan">
      <formula>$G$138</formula>
    </cfRule>
  </conditionalFormatting>
  <conditionalFormatting sqref="G141:G144">
    <cfRule type="cellIs" dxfId="172" priority="10" operator="lessThan">
      <formula>$G$147</formula>
    </cfRule>
  </conditionalFormatting>
  <conditionalFormatting sqref="G150:G151">
    <cfRule type="cellIs" dxfId="171" priority="3" operator="lessThan">
      <formula>$G$154</formula>
    </cfRule>
  </conditionalFormatting>
  <conditionalFormatting sqref="H4:H10">
    <cfRule type="cellIs" dxfId="170" priority="90" operator="lessThan">
      <formula>$H$13</formula>
    </cfRule>
  </conditionalFormatting>
  <conditionalFormatting sqref="H16:H25">
    <cfRule type="cellIs" dxfId="169" priority="83" operator="lessThan">
      <formula>$H$28</formula>
    </cfRule>
  </conditionalFormatting>
  <conditionalFormatting sqref="H31:H43">
    <cfRule type="cellIs" dxfId="168" priority="76" operator="lessThan">
      <formula>$H$46</formula>
    </cfRule>
  </conditionalFormatting>
  <conditionalFormatting sqref="H49:H60">
    <cfRule type="cellIs" dxfId="167" priority="69" operator="lessThan">
      <formula>$H$63</formula>
    </cfRule>
  </conditionalFormatting>
  <conditionalFormatting sqref="H66:H71">
    <cfRule type="cellIs" dxfId="166" priority="62" operator="lessThan">
      <formula>$H$74</formula>
    </cfRule>
  </conditionalFormatting>
  <conditionalFormatting sqref="H77:H82">
    <cfRule type="cellIs" dxfId="165" priority="55" operator="lessThan">
      <formula>$H$85</formula>
    </cfRule>
  </conditionalFormatting>
  <conditionalFormatting sqref="H88:H92">
    <cfRule type="cellIs" dxfId="164" priority="48" operator="lessThan">
      <formula>$H$95</formula>
    </cfRule>
  </conditionalFormatting>
  <conditionalFormatting sqref="H98:H103">
    <cfRule type="cellIs" dxfId="163" priority="41" operator="lessThan">
      <formula>$H$106</formula>
    </cfRule>
  </conditionalFormatting>
  <conditionalFormatting sqref="H109:H113">
    <cfRule type="cellIs" dxfId="162" priority="34" operator="lessThan">
      <formula>$H$116</formula>
    </cfRule>
  </conditionalFormatting>
  <conditionalFormatting sqref="H119:H125">
    <cfRule type="cellIs" dxfId="161" priority="27" operator="lessThan">
      <formula>$H$128</formula>
    </cfRule>
  </conditionalFormatting>
  <conditionalFormatting sqref="H131:H135">
    <cfRule type="cellIs" dxfId="160" priority="15" operator="lessThan">
      <formula>$H$138</formula>
    </cfRule>
  </conditionalFormatting>
  <conditionalFormatting sqref="H141:H144">
    <cfRule type="cellIs" dxfId="159" priority="9" operator="lessThan">
      <formula>$H$147</formula>
    </cfRule>
  </conditionalFormatting>
  <conditionalFormatting sqref="H150:H151">
    <cfRule type="cellIs" dxfId="158" priority="2" operator="lessThan">
      <formula>$H$154</formula>
    </cfRule>
  </conditionalFormatting>
  <conditionalFormatting sqref="I4:I10">
    <cfRule type="cellIs" dxfId="157" priority="89" operator="lessThan">
      <formula>$I$13</formula>
    </cfRule>
  </conditionalFormatting>
  <conditionalFormatting sqref="I16:I25">
    <cfRule type="cellIs" dxfId="156" priority="82" operator="lessThan">
      <formula>$I$28</formula>
    </cfRule>
  </conditionalFormatting>
  <conditionalFormatting sqref="I31:I43">
    <cfRule type="cellIs" dxfId="155" priority="75" operator="lessThan">
      <formula>$I$46</formula>
    </cfRule>
  </conditionalFormatting>
  <conditionalFormatting sqref="I49:I60">
    <cfRule type="cellIs" dxfId="154" priority="68" operator="lessThan">
      <formula>$I$63</formula>
    </cfRule>
  </conditionalFormatting>
  <conditionalFormatting sqref="I66:I71">
    <cfRule type="cellIs" dxfId="153" priority="61" operator="lessThan">
      <formula>$I$74</formula>
    </cfRule>
  </conditionalFormatting>
  <conditionalFormatting sqref="I77:I82">
    <cfRule type="cellIs" dxfId="152" priority="54" operator="lessThan">
      <formula>$I$85</formula>
    </cfRule>
  </conditionalFormatting>
  <conditionalFormatting sqref="I88:I92">
    <cfRule type="cellIs" dxfId="151" priority="47" operator="lessThan">
      <formula>$I$95</formula>
    </cfRule>
  </conditionalFormatting>
  <conditionalFormatting sqref="I98:I103">
    <cfRule type="cellIs" dxfId="150" priority="40" operator="lessThan">
      <formula>$I$106</formula>
    </cfRule>
  </conditionalFormatting>
  <conditionalFormatting sqref="I109:I113">
    <cfRule type="cellIs" dxfId="149" priority="33" operator="lessThan">
      <formula>$I$116</formula>
    </cfRule>
  </conditionalFormatting>
  <conditionalFormatting sqref="I119:I125">
    <cfRule type="cellIs" dxfId="148" priority="26" operator="lessThan">
      <formula>$I$128</formula>
    </cfRule>
  </conditionalFormatting>
  <conditionalFormatting sqref="I131:I135">
    <cfRule type="cellIs" dxfId="147" priority="17" operator="lessThan">
      <formula>$I$138</formula>
    </cfRule>
  </conditionalFormatting>
  <conditionalFormatting sqref="I141:I144">
    <cfRule type="cellIs" dxfId="146" priority="8" operator="lessThan">
      <formula>$I$147</formula>
    </cfRule>
  </conditionalFormatting>
  <conditionalFormatting sqref="I150:I151">
    <cfRule type="cellIs" dxfId="145" priority="1" operator="lessThan">
      <formula>$I$154</formula>
    </cfRule>
  </conditionalFormatting>
  <conditionalFormatting sqref="AA1:AG1048576">
    <cfRule type="containsText" dxfId="144" priority="96" operator="containsText" text="Not OK">
      <formula>NOT(ISERROR(SEARCH("Not OK",AA1)))</formula>
    </cfRule>
  </conditionalFormatting>
  <pageMargins left="0.7" right="0.7" top="0.75" bottom="0.75" header="0.3" footer="0.3"/>
  <pageSetup paperSize="9" scale="61" orientation="portrait" r:id="rId1"/>
  <rowBreaks count="1" manualBreakCount="1">
    <brk id="85" max="16383" man="1"/>
  </rowBreaks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3</vt:i4>
      </vt:variant>
    </vt:vector>
  </HeadingPairs>
  <TitlesOfParts>
    <vt:vector size="18" baseType="lpstr">
      <vt:lpstr>1.รายชื่อ รพ.</vt:lpstr>
      <vt:lpstr>2.Hosp. Group</vt:lpstr>
      <vt:lpstr>3.สูตรการคำนวณ</vt:lpstr>
      <vt:lpstr>DATA</vt:lpstr>
      <vt:lpstr>4.งบ มิ.ย.68</vt:lpstr>
      <vt:lpstr>6.รายรับ</vt:lpstr>
      <vt:lpstr>7.รายจ่าย</vt:lpstr>
      <vt:lpstr>8.คำนวณ</vt:lpstr>
      <vt:lpstr>9.รายได้(แยกกลุ่ม)</vt:lpstr>
      <vt:lpstr>10.ค่าใช้จ่าย(แยกกลุ่ม)</vt:lpstr>
      <vt:lpstr>รายได้(แยกจังหวัด)</vt:lpstr>
      <vt:lpstr>ค่าใช้จ่าย(แยกจังหวัด)</vt:lpstr>
      <vt:lpstr>สรุปรายได้</vt:lpstr>
      <vt:lpstr>สรุปค่าใช้จ่าย</vt:lpstr>
      <vt:lpstr>สรุปรายงาน</vt:lpstr>
      <vt:lpstr>DATA!Print_Area</vt:lpstr>
      <vt:lpstr>'2.Hosp. Group'!Print_Titles</vt:lpstr>
      <vt:lpstr>DATA!Print_Titles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Cainarin sessuwanburee</cp:lastModifiedBy>
  <cp:lastPrinted>2025-08-04T06:51:46Z</cp:lastPrinted>
  <dcterms:created xsi:type="dcterms:W3CDTF">2022-08-11T08:25:14Z</dcterms:created>
  <dcterms:modified xsi:type="dcterms:W3CDTF">2025-08-06T09:32:00Z</dcterms:modified>
</cp:coreProperties>
</file>