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niz 8.6.67\Anniz ปีงบ 2568\R8 Mapping 68\Mapping R8 68\"/>
    </mc:Choice>
  </mc:AlternateContent>
  <xr:revisionPtr revIDLastSave="0" documentId="13_ncr:1_{9FAD476E-5150-4711-9B45-9C45BA507CE3}" xr6:coauthVersionLast="47" xr6:coauthVersionMax="47" xr10:uidLastSave="{00000000-0000-0000-0000-000000000000}"/>
  <bookViews>
    <workbookView xWindow="-108" yWindow="-108" windowWidth="23256" windowHeight="13896" xr2:uid="{08126023-D806-4F69-AA9C-3D1AAE9FF75B}"/>
  </bookViews>
  <sheets>
    <sheet name="สรุปคะแนน mapping เข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2" i="1" l="1"/>
  <c r="I113" i="1"/>
  <c r="I114" i="1"/>
  <c r="I115" i="1"/>
  <c r="J115" i="1" s="1"/>
  <c r="I116" i="1"/>
  <c r="I117" i="1"/>
  <c r="I118" i="1"/>
  <c r="J118" i="1" s="1"/>
  <c r="I119" i="1"/>
  <c r="I120" i="1"/>
  <c r="J120" i="1" s="1"/>
  <c r="I121" i="1"/>
  <c r="J121" i="1" s="1"/>
  <c r="J112" i="1"/>
  <c r="F92" i="1"/>
  <c r="L121" i="1"/>
  <c r="L120" i="1"/>
  <c r="L119" i="1"/>
  <c r="J119" i="1"/>
  <c r="L118" i="1"/>
  <c r="L117" i="1"/>
  <c r="J117" i="1"/>
  <c r="L116" i="1"/>
  <c r="J116" i="1"/>
  <c r="L115" i="1"/>
  <c r="L114" i="1"/>
  <c r="J114" i="1"/>
  <c r="L113" i="1"/>
  <c r="J113" i="1"/>
  <c r="L112" i="1"/>
  <c r="I106" i="1"/>
  <c r="K105" i="1"/>
  <c r="K106" i="1" s="1"/>
  <c r="K104" i="1"/>
  <c r="K103" i="1"/>
  <c r="K102" i="1"/>
  <c r="K101" i="1"/>
  <c r="K100" i="1"/>
  <c r="K99" i="1"/>
  <c r="K98" i="1"/>
  <c r="K97" i="1"/>
  <c r="K96" i="1"/>
  <c r="O2" i="1"/>
  <c r="M92" i="1" l="1"/>
  <c r="E92" i="1"/>
  <c r="H92" i="1"/>
  <c r="G92" i="1"/>
  <c r="J92" i="1"/>
  <c r="K92" i="1"/>
  <c r="N92" i="1"/>
  <c r="I92" i="1"/>
  <c r="L92" i="1"/>
  <c r="Q98" i="1" l="1"/>
  <c r="Q99" i="1"/>
  <c r="Q96" i="1"/>
  <c r="Q97" i="1"/>
  <c r="Q100" i="1" l="1"/>
</calcChain>
</file>

<file path=xl/sharedStrings.xml><?xml version="1.0" encoding="utf-8"?>
<sst xmlns="http://schemas.openxmlformats.org/spreadsheetml/2006/main" count="442" uniqueCount="241">
  <si>
    <t>เต็ม</t>
  </si>
  <si>
    <t>ลำดับ</t>
  </si>
  <si>
    <t>จังหวัด</t>
  </si>
  <si>
    <t>รหัส</t>
  </si>
  <si>
    <t>หน่วยบริการ</t>
  </si>
  <si>
    <t>ร้อยละ</t>
  </si>
  <si>
    <t>Grade</t>
  </si>
  <si>
    <t>ข้อตรวจ 1</t>
  </si>
  <si>
    <t>ข้อตรวจ 2</t>
  </si>
  <si>
    <t>ข้อตรวจ 3</t>
  </si>
  <si>
    <t>ข้อตรวจ 4</t>
  </si>
  <si>
    <t>ข้อตรวจ 5</t>
  </si>
  <si>
    <t>ข้อตรวจ 6</t>
  </si>
  <si>
    <t>ข้อตรวจ 7</t>
  </si>
  <si>
    <t>ข้อตรวจ 8</t>
  </si>
  <si>
    <t>ข้อตรวจ 9</t>
  </si>
  <si>
    <t>ข้อตรวจ 10</t>
  </si>
  <si>
    <t>รวมคะแนน</t>
  </si>
  <si>
    <t>ค่าเฉลี่ยจังหวัด</t>
  </si>
  <si>
    <t>เกณฑ์ในการตรวจสอบคุณภาพบัญชี ปีงบประมาณ 2568</t>
  </si>
  <si>
    <t>เกณฑ์ในการให้คะแนน</t>
  </si>
  <si>
    <t>เรื่อง</t>
  </si>
  <si>
    <t>จำนวนข้อ</t>
  </si>
  <si>
    <t>คะแนนต่อข้อ</t>
  </si>
  <si>
    <t>คะแนนเต็ม</t>
  </si>
  <si>
    <t>ผล</t>
  </si>
  <si>
    <t>เกรด</t>
  </si>
  <si>
    <t>นับ</t>
  </si>
  <si>
    <t>การตรวจสอบความสัมพันธ์เรื่องกระทบยอดของรายการบัญชีเงินฝากธนาคารและการบันทึกบัญชีเงินงบประมาณ</t>
  </si>
  <si>
    <t>95 - 100</t>
  </si>
  <si>
    <t>ดีมาก</t>
  </si>
  <si>
    <t>A</t>
  </si>
  <si>
    <t>การปรับปรุงลูกหนี้ค่ารักษาพยาบาล ณ วันสิ้นเดือน</t>
  </si>
  <si>
    <t>90 - 94.99</t>
  </si>
  <si>
    <t>ดี</t>
  </si>
  <si>
    <t>B</t>
  </si>
  <si>
    <t>การตั้งค่าเผื่อหนี้สงสัยจะสูญ และค่าเผื่อหนี้สงสัยจะสูญกับหนี้สงสัยจะสูญ และหนี้สูญ</t>
  </si>
  <si>
    <t>75 - 89.99</t>
  </si>
  <si>
    <t>พอใช้</t>
  </si>
  <si>
    <t>C</t>
  </si>
  <si>
    <t>จับคู่ความสัมพันธ์ลูกหนี้ค่ารักษาพยาบาล - รายได้ค่ารักษาพยาบาล ระหว่างเดือน</t>
  </si>
  <si>
    <t>0 - 74.99</t>
  </si>
  <si>
    <t>ปรับปรุง</t>
  </si>
  <si>
    <t>D</t>
  </si>
  <si>
    <t xml:space="preserve">ความสัมพันธ์ของสินทรัพย์ถาวรกับค่าเสื่อมราคาสะสม	ค่าเสื่อมราคาสะสมน้อยกว่าสินทรัพย์ 
      (สินทรัพย์สุทธิต้อง ไม่ติดลบ) และค่าเสื่อมราคาต้องสัมพันธ์กับประเภทสินทรัพย์  </t>
  </si>
  <si>
    <t xml:space="preserve">จับคู่บัญชีค่าเสื่อมราคาสะสม และค่าเสื่อมราคา ระหว่างเดือน จะต้องเท่ากัน  </t>
  </si>
  <si>
    <t>บัญชีพัก ต้องไม่มียอดคงค้าง (ตามเกณฑ์ประเมินด้านบัญชีของกรมบัญชีกลาง)</t>
  </si>
  <si>
    <t>จับคู่ความสัมพันธ์บัญชีวัสดุกับบัญชีเจ้าหนี้ระหว่างเดือน</t>
  </si>
  <si>
    <t>การตรวจสอบการบันทึกบัญชีค่าแรง , ตรวจสอบดุลบัญชี , ตรวจสอบบัญชีทุน</t>
  </si>
  <si>
    <t>บัญชีวัสดุคงเหลือ รายได้ค่ารักษาพยาบาลสุทธิ</t>
  </si>
  <si>
    <t>คะแนนรวม</t>
  </si>
  <si>
    <t>คะแนนฉลี่ย</t>
  </si>
  <si>
    <t>หัวข้อ</t>
  </si>
  <si>
    <t>ได้คะแนนเต็ม</t>
  </si>
  <si>
    <t>คิดเป็นร้อยละ</t>
  </si>
  <si>
    <t>ไม่ได้คะแนนเต็ม</t>
  </si>
  <si>
    <t>(แห่ง)</t>
  </si>
  <si>
    <t>นครพนม</t>
  </si>
  <si>
    <t>10711</t>
  </si>
  <si>
    <t>นครพนม,รพท.</t>
  </si>
  <si>
    <t>11104</t>
  </si>
  <si>
    <t>ปลาปาก,รพช.</t>
  </si>
  <si>
    <t>11105</t>
  </si>
  <si>
    <t>ท่าอุเทน,รพช.</t>
  </si>
  <si>
    <t>11106</t>
  </si>
  <si>
    <t>บ้านแพง,รพช.</t>
  </si>
  <si>
    <t>11107</t>
  </si>
  <si>
    <t>นาทม,รพช.</t>
  </si>
  <si>
    <t>11108</t>
  </si>
  <si>
    <t>เรณูนคร,รพช.</t>
  </si>
  <si>
    <t>11109</t>
  </si>
  <si>
    <t>นาแก,รพช.</t>
  </si>
  <si>
    <t>11110</t>
  </si>
  <si>
    <t>ศรีสงคราม,รพช.</t>
  </si>
  <si>
    <t>11111</t>
  </si>
  <si>
    <t>นาหว้า,รพช.</t>
  </si>
  <si>
    <t>11112</t>
  </si>
  <si>
    <t>โพนสวรรค์,รพช.</t>
  </si>
  <si>
    <t>11451</t>
  </si>
  <si>
    <t>สมเด็จพระยุพราชธาตุพนม,รพช.</t>
  </si>
  <si>
    <t>40840</t>
  </si>
  <si>
    <t>วังยาง,รพช.</t>
  </si>
  <si>
    <t>บึงกาฬ</t>
  </si>
  <si>
    <t>11040</t>
  </si>
  <si>
    <t>บึงกาฬ,รพท.</t>
  </si>
  <si>
    <t>11041</t>
  </si>
  <si>
    <t>พรเจริญ,รพช.</t>
  </si>
  <si>
    <t>11043</t>
  </si>
  <si>
    <t>โซ่พิสัย,รพช.</t>
  </si>
  <si>
    <t>11046</t>
  </si>
  <si>
    <t>เซกา,รพช.</t>
  </si>
  <si>
    <t>11047</t>
  </si>
  <si>
    <t>ปากคาด,รพช.</t>
  </si>
  <si>
    <t>11048</t>
  </si>
  <si>
    <t>บึงโขงหลง,รพช.</t>
  </si>
  <si>
    <t>11049</t>
  </si>
  <si>
    <t>ศรีวิไล,รพช.</t>
  </si>
  <si>
    <t>11050</t>
  </si>
  <si>
    <t>บุ่งคล้า,รพช.</t>
  </si>
  <si>
    <t>เลย</t>
  </si>
  <si>
    <t>10705</t>
  </si>
  <si>
    <t>เลย,รพท.</t>
  </si>
  <si>
    <t>11030</t>
  </si>
  <si>
    <t>นาด้วง,รพช.</t>
  </si>
  <si>
    <t>11031</t>
  </si>
  <si>
    <t>เชียงคาน,รพช.</t>
  </si>
  <si>
    <t>11032</t>
  </si>
  <si>
    <t>ปากชม,รพช.</t>
  </si>
  <si>
    <t>11033</t>
  </si>
  <si>
    <t>นาแห้ว,รพช.</t>
  </si>
  <si>
    <t>11034</t>
  </si>
  <si>
    <t>ภูเรือ,รพช.</t>
  </si>
  <si>
    <t>11035</t>
  </si>
  <si>
    <t>ท่าลี่,รพช.</t>
  </si>
  <si>
    <t>11036</t>
  </si>
  <si>
    <t>วังสะพุง,รพช.</t>
  </si>
  <si>
    <t>11037</t>
  </si>
  <si>
    <t>ภูกระดึง,รพช.</t>
  </si>
  <si>
    <t>11038</t>
  </si>
  <si>
    <t>ภูหลวง,รพช.</t>
  </si>
  <si>
    <t>11039</t>
  </si>
  <si>
    <t>ผาขาว,รพช.</t>
  </si>
  <si>
    <t>11447</t>
  </si>
  <si>
    <t>สมเด็จพระยุพราชด่านซ้าย,รพช.</t>
  </si>
  <si>
    <t>14133</t>
  </si>
  <si>
    <t>เอราวัณ,รพช.</t>
  </si>
  <si>
    <t>28861</t>
  </si>
  <si>
    <t>หนองหิน,รพช.</t>
  </si>
  <si>
    <t>สกลนคร</t>
  </si>
  <si>
    <t>10710</t>
  </si>
  <si>
    <t>สกลนคร,รพศ.</t>
  </si>
  <si>
    <t>11089</t>
  </si>
  <si>
    <t>กุสุมาลย์,รพช.</t>
  </si>
  <si>
    <t>11090</t>
  </si>
  <si>
    <t>กุดบาก,รพช.</t>
  </si>
  <si>
    <t>11091</t>
  </si>
  <si>
    <t>พระอาจารย์ฝั้นอาจาโร,รพช.</t>
  </si>
  <si>
    <t>11092</t>
  </si>
  <si>
    <t>พังโคน,รพช.</t>
  </si>
  <si>
    <t>11093</t>
  </si>
  <si>
    <t>วาริชภูมิ,รพช.</t>
  </si>
  <si>
    <t>11094</t>
  </si>
  <si>
    <t>นิคมน้ำอูน,รพช.</t>
  </si>
  <si>
    <t>11095</t>
  </si>
  <si>
    <t>วานรนิวาส,รพท.</t>
  </si>
  <si>
    <t>11096</t>
  </si>
  <si>
    <t>คำตากล้า,รพช.</t>
  </si>
  <si>
    <t>11097</t>
  </si>
  <si>
    <t>พระอาจารย์มั่น ภูริทัตโต,รพช.</t>
  </si>
  <si>
    <t>11098</t>
  </si>
  <si>
    <t>อากาศอำนวย,รพช.</t>
  </si>
  <si>
    <t>11099</t>
  </si>
  <si>
    <t>พระอาจารย์วัน อุตฺตโม,รพช.</t>
  </si>
  <si>
    <t>11100</t>
  </si>
  <si>
    <t>เต่างอย,รพช.</t>
  </si>
  <si>
    <t>11101</t>
  </si>
  <si>
    <t>โคกศรีสุพรรณ,รพช.</t>
  </si>
  <si>
    <t>11102</t>
  </si>
  <si>
    <t>เจริญศิลป์,รพช.</t>
  </si>
  <si>
    <t>11103</t>
  </si>
  <si>
    <t>โพนนาแก้ว,รพช.</t>
  </si>
  <si>
    <t>11450</t>
  </si>
  <si>
    <t>สมเด็จพระยุพราชสว่างแดนดิน,รพท.</t>
  </si>
  <si>
    <t>21323</t>
  </si>
  <si>
    <t>พระอาจารย์แบน ธนากโร,รพช.</t>
  </si>
  <si>
    <t>หนองคาย</t>
  </si>
  <si>
    <t>10706</t>
  </si>
  <si>
    <t>หนองคาย,รพท.</t>
  </si>
  <si>
    <t>11042</t>
  </si>
  <si>
    <t>โพนพิสัย,รพช.</t>
  </si>
  <si>
    <t>11044</t>
  </si>
  <si>
    <t>ศรีเชียงใหม่,รพช.</t>
  </si>
  <si>
    <t>11045</t>
  </si>
  <si>
    <t>สังคม,รพช.</t>
  </si>
  <si>
    <t>11448</t>
  </si>
  <si>
    <t>สมเด็จพระยุพราชท่าบ่อ,รพท.</t>
  </si>
  <si>
    <t>21356</t>
  </si>
  <si>
    <t>สระใคร,รพช.</t>
  </si>
  <si>
    <t>28778</t>
  </si>
  <si>
    <t>โพธิ์ตาก,รพช.</t>
  </si>
  <si>
    <t>28811</t>
  </si>
  <si>
    <t>เฝ้าไร่,รพช.</t>
  </si>
  <si>
    <t>28815</t>
  </si>
  <si>
    <t>รัตนวาปี,รพช.</t>
  </si>
  <si>
    <t>หนองบัวลำภู</t>
  </si>
  <si>
    <t>10704</t>
  </si>
  <si>
    <t>หนองบัวลำภู,รพท.</t>
  </si>
  <si>
    <t>10991</t>
  </si>
  <si>
    <t>นากลาง,รพช.</t>
  </si>
  <si>
    <t>10992</t>
  </si>
  <si>
    <t>โนนสัง,รพช.</t>
  </si>
  <si>
    <t>10993</t>
  </si>
  <si>
    <t>ศรีบุญเรือง,รพช.</t>
  </si>
  <si>
    <t>10994</t>
  </si>
  <si>
    <t>สุวรรณคูหา,รพช.</t>
  </si>
  <si>
    <t>23367</t>
  </si>
  <si>
    <t>นาวังเฉลิมพระเกียรติ ๘๐ พรรษา,รพช.</t>
  </si>
  <si>
    <t>อุดรธานี</t>
  </si>
  <si>
    <t>10671</t>
  </si>
  <si>
    <t>อุดรธานี,รพศ.</t>
  </si>
  <si>
    <t>11013</t>
  </si>
  <si>
    <t>กุดจับ,รพช.</t>
  </si>
  <si>
    <t>11014</t>
  </si>
  <si>
    <t>หนองวัวซอ,รพช.</t>
  </si>
  <si>
    <t>11015</t>
  </si>
  <si>
    <t>กุมภวาปี,รพท.</t>
  </si>
  <si>
    <t>11016</t>
  </si>
  <si>
    <t>ห้วยเกิ้ง,รพช.</t>
  </si>
  <si>
    <t>11017</t>
  </si>
  <si>
    <t>โนนสะอาด,รพช.</t>
  </si>
  <si>
    <t>11018</t>
  </si>
  <si>
    <t>หนองหาน,รพช.</t>
  </si>
  <si>
    <t>11019</t>
  </si>
  <si>
    <t>ทุ่งฝน,รพช.</t>
  </si>
  <si>
    <t>11020</t>
  </si>
  <si>
    <t>ไชยวาน,รพช.</t>
  </si>
  <si>
    <t>11021</t>
  </si>
  <si>
    <t>ศรีธาตุ,รพช.</t>
  </si>
  <si>
    <t>11022</t>
  </si>
  <si>
    <t>วังสามหมอ,รพช.</t>
  </si>
  <si>
    <t>11023</t>
  </si>
  <si>
    <t>บ้านผือ,รพช.</t>
  </si>
  <si>
    <t>11024</t>
  </si>
  <si>
    <t>น้ำโสม,รพช.</t>
  </si>
  <si>
    <t>11025</t>
  </si>
  <si>
    <t>เพ็ญ,รพช.</t>
  </si>
  <si>
    <t>11026</t>
  </si>
  <si>
    <t>สร้างคอม,รพช.</t>
  </si>
  <si>
    <t>11027</t>
  </si>
  <si>
    <t>หนองแสง,รพช.</t>
  </si>
  <si>
    <t>11028</t>
  </si>
  <si>
    <t>นายูง,รพช.</t>
  </si>
  <si>
    <t>11029</t>
  </si>
  <si>
    <t>พิบูลย์รักษ์,รพช.</t>
  </si>
  <si>
    <t>11446</t>
  </si>
  <si>
    <t>สมเด็จพระยุพราชบ้านดุง,รพช.</t>
  </si>
  <si>
    <t>25058</t>
  </si>
  <si>
    <t>กู่แก้ว,รพช.</t>
  </si>
  <si>
    <t>25059</t>
  </si>
  <si>
    <t>ประจักษ์ศิลปาคม,รพช.</t>
  </si>
  <si>
    <t>ผลการตรวจสอบคุณภาพบัญชี ปีงบประมาณ 2568 ภาพรวมเขต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</si>
</sst>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b/>
      <sz val="16"/>
      <color theme="0"/>
      <name val="TH SarabunPSK"/>
      <family val="2"/>
    </font>
    <font>
      <b/>
      <sz val="14"/>
      <color theme="8" tint="-0.249977111117893"/>
      <name val="TH SarabunPSK"/>
      <family val="2"/>
    </font>
    <font>
      <sz val="20"/>
      <color theme="0"/>
      <name val="TH SarabunPSK"/>
      <family val="2"/>
    </font>
    <font>
      <sz val="14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0" xfId="0" applyFont="1"/>
    <xf numFmtId="0" fontId="4" fillId="2" borderId="3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/>
    <xf numFmtId="4" fontId="3" fillId="5" borderId="2" xfId="0" applyNumberFormat="1" applyFont="1" applyFill="1" applyBorder="1" applyAlignment="1">
      <alignment horizontal="center"/>
    </xf>
    <xf numFmtId="4" fontId="3" fillId="4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2" fontId="3" fillId="0" borderId="0" xfId="0" applyNumberFormat="1" applyFont="1"/>
    <xf numFmtId="4" fontId="3" fillId="0" borderId="0" xfId="0" applyNumberFormat="1" applyFont="1"/>
    <xf numFmtId="4" fontId="3" fillId="4" borderId="4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0" fontId="3" fillId="2" borderId="8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4">
    <dxf>
      <fill>
        <patternFill>
          <bgColor rgb="FF00FF99"/>
        </patternFill>
      </fill>
    </dxf>
    <dxf>
      <fill>
        <patternFill>
          <bgColor rgb="FF92D050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100B-8DAF-4431-B21B-694A447FBFE1}">
  <dimension ref="A1:R121"/>
  <sheetViews>
    <sheetView tabSelected="1" zoomScale="80" zoomScaleNormal="80" workbookViewId="0">
      <pane ySplit="3" topLeftCell="A82" activePane="bottomLeft" state="frozen"/>
      <selection pane="bottomLeft" activeCell="O110" sqref="O110"/>
    </sheetView>
  </sheetViews>
  <sheetFormatPr defaultColWidth="8.796875" defaultRowHeight="18" x14ac:dyDescent="0.35"/>
  <cols>
    <col min="1" max="1" width="6.796875" style="24" customWidth="1"/>
    <col min="2" max="2" width="9.296875" style="3" customWidth="1"/>
    <col min="3" max="3" width="10.296875" style="3" customWidth="1"/>
    <col min="4" max="4" width="26.8984375" style="3" customWidth="1"/>
    <col min="5" max="14" width="12" style="3" customWidth="1"/>
    <col min="15" max="16" width="9.8984375" style="3" customWidth="1"/>
    <col min="17" max="17" width="12.19921875" style="3" customWidth="1"/>
    <col min="18" max="16384" width="8.796875" style="3"/>
  </cols>
  <sheetData>
    <row r="1" spans="1:18" ht="22.8" customHeight="1" x14ac:dyDescent="0.35">
      <c r="A1" s="1"/>
      <c r="B1" s="1"/>
      <c r="C1" s="1"/>
      <c r="D1" s="1"/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2" t="s">
        <v>0</v>
      </c>
      <c r="M1" s="2" t="s">
        <v>0</v>
      </c>
      <c r="N1" s="2" t="s">
        <v>0</v>
      </c>
      <c r="O1" s="2" t="s">
        <v>0</v>
      </c>
      <c r="P1" s="2"/>
      <c r="Q1" s="1"/>
      <c r="R1" s="1"/>
    </row>
    <row r="2" spans="1:18" s="8" customFormat="1" ht="22.8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5">
        <v>50</v>
      </c>
      <c r="F2" s="5">
        <v>24</v>
      </c>
      <c r="G2" s="5">
        <v>22</v>
      </c>
      <c r="H2" s="5">
        <v>13</v>
      </c>
      <c r="I2" s="6">
        <v>11.75</v>
      </c>
      <c r="J2" s="5">
        <v>11</v>
      </c>
      <c r="K2" s="5">
        <v>1</v>
      </c>
      <c r="L2" s="5">
        <v>12</v>
      </c>
      <c r="M2" s="5">
        <v>16</v>
      </c>
      <c r="N2" s="6">
        <v>3.25</v>
      </c>
      <c r="O2" s="5">
        <f>SUM(E2:N2)</f>
        <v>164</v>
      </c>
      <c r="P2" s="6" t="s">
        <v>5</v>
      </c>
      <c r="Q2" s="7" t="s">
        <v>6</v>
      </c>
      <c r="R2" s="7" t="s">
        <v>51</v>
      </c>
    </row>
    <row r="3" spans="1:18" s="14" customFormat="1" ht="22.8" customHeight="1" x14ac:dyDescent="0.25">
      <c r="A3" s="9" t="s">
        <v>1</v>
      </c>
      <c r="B3" s="9" t="s">
        <v>2</v>
      </c>
      <c r="C3" s="9" t="s">
        <v>3</v>
      </c>
      <c r="D3" s="9" t="s">
        <v>4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1" t="s">
        <v>17</v>
      </c>
      <c r="P3" s="12" t="s">
        <v>5</v>
      </c>
      <c r="Q3" s="9" t="s">
        <v>6</v>
      </c>
      <c r="R3" s="13" t="s">
        <v>2</v>
      </c>
    </row>
    <row r="4" spans="1:18" x14ac:dyDescent="0.35">
      <c r="A4" s="15">
        <v>1</v>
      </c>
      <c r="B4" s="16" t="s">
        <v>57</v>
      </c>
      <c r="C4" s="16" t="s">
        <v>58</v>
      </c>
      <c r="D4" s="16" t="s">
        <v>59</v>
      </c>
      <c r="E4" s="17">
        <v>35</v>
      </c>
      <c r="F4" s="17">
        <v>24</v>
      </c>
      <c r="G4" s="17">
        <v>22</v>
      </c>
      <c r="H4" s="17">
        <v>14.5</v>
      </c>
      <c r="I4" s="17">
        <v>11.75</v>
      </c>
      <c r="J4" s="17">
        <v>11</v>
      </c>
      <c r="K4" s="17">
        <v>1</v>
      </c>
      <c r="L4" s="17">
        <v>4</v>
      </c>
      <c r="M4" s="17">
        <v>12</v>
      </c>
      <c r="N4" s="17">
        <v>3.25</v>
      </c>
      <c r="O4" s="18">
        <v>138.5</v>
      </c>
      <c r="P4" s="18">
        <v>86.292834890965736</v>
      </c>
      <c r="Q4" s="19" t="s">
        <v>39</v>
      </c>
      <c r="R4" s="20">
        <v>97.183281412253379</v>
      </c>
    </row>
    <row r="5" spans="1:18" x14ac:dyDescent="0.35">
      <c r="A5" s="15">
        <v>2</v>
      </c>
      <c r="B5" s="16" t="s">
        <v>57</v>
      </c>
      <c r="C5" s="16" t="s">
        <v>60</v>
      </c>
      <c r="D5" s="16" t="s">
        <v>61</v>
      </c>
      <c r="E5" s="17">
        <v>45</v>
      </c>
      <c r="F5" s="17">
        <v>24</v>
      </c>
      <c r="G5" s="17">
        <v>22</v>
      </c>
      <c r="H5" s="17">
        <v>14.5</v>
      </c>
      <c r="I5" s="17">
        <v>11.75</v>
      </c>
      <c r="J5" s="17">
        <v>11</v>
      </c>
      <c r="K5" s="17">
        <v>1</v>
      </c>
      <c r="L5" s="17">
        <v>12</v>
      </c>
      <c r="M5" s="17">
        <v>14</v>
      </c>
      <c r="N5" s="17">
        <v>3</v>
      </c>
      <c r="O5" s="18">
        <v>158.25</v>
      </c>
      <c r="P5" s="18">
        <v>98.598130841121502</v>
      </c>
      <c r="Q5" s="19" t="s">
        <v>31</v>
      </c>
    </row>
    <row r="6" spans="1:18" x14ac:dyDescent="0.35">
      <c r="A6" s="15">
        <v>3</v>
      </c>
      <c r="B6" s="16" t="s">
        <v>57</v>
      </c>
      <c r="C6" s="16" t="s">
        <v>62</v>
      </c>
      <c r="D6" s="16" t="s">
        <v>63</v>
      </c>
      <c r="E6" s="17">
        <v>45</v>
      </c>
      <c r="F6" s="17">
        <v>24</v>
      </c>
      <c r="G6" s="17">
        <v>22</v>
      </c>
      <c r="H6" s="17">
        <v>14.5</v>
      </c>
      <c r="I6" s="17">
        <v>11.75</v>
      </c>
      <c r="J6" s="17">
        <v>11</v>
      </c>
      <c r="K6" s="17">
        <v>1</v>
      </c>
      <c r="L6" s="17">
        <v>11</v>
      </c>
      <c r="M6" s="17">
        <v>14</v>
      </c>
      <c r="N6" s="17">
        <v>3.25</v>
      </c>
      <c r="O6" s="18">
        <v>157.5</v>
      </c>
      <c r="P6" s="18">
        <v>98.130841121495322</v>
      </c>
      <c r="Q6" s="19" t="s">
        <v>31</v>
      </c>
    </row>
    <row r="7" spans="1:18" x14ac:dyDescent="0.35">
      <c r="A7" s="15">
        <v>4</v>
      </c>
      <c r="B7" s="16" t="s">
        <v>57</v>
      </c>
      <c r="C7" s="16" t="s">
        <v>64</v>
      </c>
      <c r="D7" s="16" t="s">
        <v>65</v>
      </c>
      <c r="E7" s="17">
        <v>45</v>
      </c>
      <c r="F7" s="17">
        <v>24</v>
      </c>
      <c r="G7" s="17">
        <v>22</v>
      </c>
      <c r="H7" s="17">
        <v>14.5</v>
      </c>
      <c r="I7" s="17">
        <v>11.75</v>
      </c>
      <c r="J7" s="17">
        <v>11</v>
      </c>
      <c r="K7" s="17">
        <v>1</v>
      </c>
      <c r="L7" s="17">
        <v>12</v>
      </c>
      <c r="M7" s="17">
        <v>14</v>
      </c>
      <c r="N7" s="17">
        <v>3.25</v>
      </c>
      <c r="O7" s="18">
        <v>158.5</v>
      </c>
      <c r="P7" s="18">
        <v>98.753894080996886</v>
      </c>
      <c r="Q7" s="19" t="s">
        <v>31</v>
      </c>
    </row>
    <row r="8" spans="1:18" x14ac:dyDescent="0.35">
      <c r="A8" s="15">
        <v>5</v>
      </c>
      <c r="B8" s="16" t="s">
        <v>57</v>
      </c>
      <c r="C8" s="16" t="s">
        <v>66</v>
      </c>
      <c r="D8" s="16" t="s">
        <v>67</v>
      </c>
      <c r="E8" s="17">
        <v>45</v>
      </c>
      <c r="F8" s="17">
        <v>24</v>
      </c>
      <c r="G8" s="17">
        <v>22</v>
      </c>
      <c r="H8" s="17">
        <v>14.5</v>
      </c>
      <c r="I8" s="17">
        <v>11.75</v>
      </c>
      <c r="J8" s="17">
        <v>11</v>
      </c>
      <c r="K8" s="17">
        <v>1</v>
      </c>
      <c r="L8" s="17">
        <v>12</v>
      </c>
      <c r="M8" s="17">
        <v>14</v>
      </c>
      <c r="N8" s="17">
        <v>3.25</v>
      </c>
      <c r="O8" s="18">
        <v>158.5</v>
      </c>
      <c r="P8" s="18">
        <v>98.753894080996886</v>
      </c>
      <c r="Q8" s="19" t="s">
        <v>31</v>
      </c>
    </row>
    <row r="9" spans="1:18" x14ac:dyDescent="0.35">
      <c r="A9" s="15">
        <v>6</v>
      </c>
      <c r="B9" s="16" t="s">
        <v>57</v>
      </c>
      <c r="C9" s="16" t="s">
        <v>68</v>
      </c>
      <c r="D9" s="16" t="s">
        <v>69</v>
      </c>
      <c r="E9" s="17">
        <v>45</v>
      </c>
      <c r="F9" s="17">
        <v>24</v>
      </c>
      <c r="G9" s="17">
        <v>22</v>
      </c>
      <c r="H9" s="17">
        <v>14.5</v>
      </c>
      <c r="I9" s="17">
        <v>11.75</v>
      </c>
      <c r="J9" s="17">
        <v>11</v>
      </c>
      <c r="K9" s="17">
        <v>1</v>
      </c>
      <c r="L9" s="17">
        <v>12</v>
      </c>
      <c r="M9" s="17">
        <v>12</v>
      </c>
      <c r="N9" s="17">
        <v>3.25</v>
      </c>
      <c r="O9" s="18">
        <v>156.5</v>
      </c>
      <c r="P9" s="18">
        <v>97.507788161993773</v>
      </c>
      <c r="Q9" s="19" t="s">
        <v>31</v>
      </c>
    </row>
    <row r="10" spans="1:18" x14ac:dyDescent="0.35">
      <c r="A10" s="15">
        <v>7</v>
      </c>
      <c r="B10" s="16" t="s">
        <v>57</v>
      </c>
      <c r="C10" s="16" t="s">
        <v>70</v>
      </c>
      <c r="D10" s="16" t="s">
        <v>71</v>
      </c>
      <c r="E10" s="17">
        <v>45</v>
      </c>
      <c r="F10" s="17">
        <v>24</v>
      </c>
      <c r="G10" s="17">
        <v>22</v>
      </c>
      <c r="H10" s="17">
        <v>14.5</v>
      </c>
      <c r="I10" s="17">
        <v>11.75</v>
      </c>
      <c r="J10" s="17">
        <v>11</v>
      </c>
      <c r="K10" s="17">
        <v>1</v>
      </c>
      <c r="L10" s="17">
        <v>12</v>
      </c>
      <c r="M10" s="17">
        <v>12</v>
      </c>
      <c r="N10" s="17">
        <v>3.25</v>
      </c>
      <c r="O10" s="18">
        <v>156.5</v>
      </c>
      <c r="P10" s="18">
        <v>97.507788161993773</v>
      </c>
      <c r="Q10" s="19" t="s">
        <v>31</v>
      </c>
    </row>
    <row r="11" spans="1:18" x14ac:dyDescent="0.35">
      <c r="A11" s="15">
        <v>8</v>
      </c>
      <c r="B11" s="16" t="s">
        <v>57</v>
      </c>
      <c r="C11" s="16" t="s">
        <v>72</v>
      </c>
      <c r="D11" s="16" t="s">
        <v>73</v>
      </c>
      <c r="E11" s="17">
        <v>45</v>
      </c>
      <c r="F11" s="17">
        <v>24</v>
      </c>
      <c r="G11" s="17">
        <v>22</v>
      </c>
      <c r="H11" s="17">
        <v>14.5</v>
      </c>
      <c r="I11" s="17">
        <v>11.75</v>
      </c>
      <c r="J11" s="17">
        <v>11</v>
      </c>
      <c r="K11" s="17">
        <v>1</v>
      </c>
      <c r="L11" s="17">
        <v>11</v>
      </c>
      <c r="M11" s="17">
        <v>14</v>
      </c>
      <c r="N11" s="17">
        <v>3.25</v>
      </c>
      <c r="O11" s="18">
        <v>157.5</v>
      </c>
      <c r="P11" s="18">
        <v>98.130841121495322</v>
      </c>
      <c r="Q11" s="19" t="s">
        <v>31</v>
      </c>
    </row>
    <row r="12" spans="1:18" x14ac:dyDescent="0.35">
      <c r="A12" s="15">
        <v>9</v>
      </c>
      <c r="B12" s="16" t="s">
        <v>57</v>
      </c>
      <c r="C12" s="16" t="s">
        <v>74</v>
      </c>
      <c r="D12" s="16" t="s">
        <v>75</v>
      </c>
      <c r="E12" s="17">
        <v>45</v>
      </c>
      <c r="F12" s="17">
        <v>24</v>
      </c>
      <c r="G12" s="17">
        <v>22</v>
      </c>
      <c r="H12" s="17">
        <v>14.5</v>
      </c>
      <c r="I12" s="17">
        <v>11.75</v>
      </c>
      <c r="J12" s="17">
        <v>11</v>
      </c>
      <c r="K12" s="17">
        <v>1</v>
      </c>
      <c r="L12" s="17">
        <v>12</v>
      </c>
      <c r="M12" s="17">
        <v>14</v>
      </c>
      <c r="N12" s="17">
        <v>3.25</v>
      </c>
      <c r="O12" s="18">
        <v>158.5</v>
      </c>
      <c r="P12" s="18">
        <v>98.753894080996886</v>
      </c>
      <c r="Q12" s="19" t="s">
        <v>31</v>
      </c>
    </row>
    <row r="13" spans="1:18" x14ac:dyDescent="0.35">
      <c r="A13" s="15">
        <v>10</v>
      </c>
      <c r="B13" s="16" t="s">
        <v>57</v>
      </c>
      <c r="C13" s="16" t="s">
        <v>76</v>
      </c>
      <c r="D13" s="16" t="s">
        <v>77</v>
      </c>
      <c r="E13" s="17">
        <v>45</v>
      </c>
      <c r="F13" s="17">
        <v>24</v>
      </c>
      <c r="G13" s="17">
        <v>22</v>
      </c>
      <c r="H13" s="17">
        <v>14.5</v>
      </c>
      <c r="I13" s="17">
        <v>11.75</v>
      </c>
      <c r="J13" s="17">
        <v>11</v>
      </c>
      <c r="K13" s="17">
        <v>1</v>
      </c>
      <c r="L13" s="17">
        <v>10</v>
      </c>
      <c r="M13" s="17">
        <v>14</v>
      </c>
      <c r="N13" s="17">
        <v>3.25</v>
      </c>
      <c r="O13" s="18">
        <v>156.5</v>
      </c>
      <c r="P13" s="18">
        <v>97.507788161993773</v>
      </c>
      <c r="Q13" s="19" t="s">
        <v>31</v>
      </c>
    </row>
    <row r="14" spans="1:18" x14ac:dyDescent="0.35">
      <c r="A14" s="15">
        <v>11</v>
      </c>
      <c r="B14" s="16" t="s">
        <v>57</v>
      </c>
      <c r="C14" s="16" t="s">
        <v>78</v>
      </c>
      <c r="D14" s="16" t="s">
        <v>79</v>
      </c>
      <c r="E14" s="17">
        <v>45</v>
      </c>
      <c r="F14" s="17">
        <v>24</v>
      </c>
      <c r="G14" s="17">
        <v>22</v>
      </c>
      <c r="H14" s="17">
        <v>14.5</v>
      </c>
      <c r="I14" s="17">
        <v>11.75</v>
      </c>
      <c r="J14" s="17">
        <v>11</v>
      </c>
      <c r="K14" s="17">
        <v>1</v>
      </c>
      <c r="L14" s="17">
        <v>12</v>
      </c>
      <c r="M14" s="17">
        <v>12</v>
      </c>
      <c r="N14" s="17">
        <v>3.25</v>
      </c>
      <c r="O14" s="18">
        <v>156.5</v>
      </c>
      <c r="P14" s="18">
        <v>97.507788161993773</v>
      </c>
      <c r="Q14" s="19" t="s">
        <v>31</v>
      </c>
    </row>
    <row r="15" spans="1:18" x14ac:dyDescent="0.35">
      <c r="A15" s="15">
        <v>12</v>
      </c>
      <c r="B15" s="16" t="s">
        <v>57</v>
      </c>
      <c r="C15" s="16" t="s">
        <v>80</v>
      </c>
      <c r="D15" s="16" t="s">
        <v>81</v>
      </c>
      <c r="E15" s="17">
        <v>45</v>
      </c>
      <c r="F15" s="17">
        <v>24</v>
      </c>
      <c r="G15" s="17">
        <v>22</v>
      </c>
      <c r="H15" s="17">
        <v>14.5</v>
      </c>
      <c r="I15" s="17">
        <v>11.75</v>
      </c>
      <c r="J15" s="17">
        <v>11</v>
      </c>
      <c r="K15" s="17">
        <v>1</v>
      </c>
      <c r="L15" s="17">
        <v>12</v>
      </c>
      <c r="M15" s="17">
        <v>14</v>
      </c>
      <c r="N15" s="17">
        <v>3.25</v>
      </c>
      <c r="O15" s="18">
        <v>158.5</v>
      </c>
      <c r="P15" s="18">
        <v>98.753894080996886</v>
      </c>
      <c r="Q15" s="19" t="s">
        <v>31</v>
      </c>
    </row>
    <row r="16" spans="1:18" x14ac:dyDescent="0.35">
      <c r="A16" s="15">
        <v>13</v>
      </c>
      <c r="B16" s="16" t="s">
        <v>82</v>
      </c>
      <c r="C16" s="16" t="s">
        <v>83</v>
      </c>
      <c r="D16" s="16" t="s">
        <v>84</v>
      </c>
      <c r="E16" s="17">
        <v>45</v>
      </c>
      <c r="F16" s="17">
        <v>24</v>
      </c>
      <c r="G16" s="17">
        <v>22</v>
      </c>
      <c r="H16" s="17">
        <v>13.5</v>
      </c>
      <c r="I16" s="17">
        <v>11.75</v>
      </c>
      <c r="J16" s="17">
        <v>11</v>
      </c>
      <c r="K16" s="17">
        <v>1</v>
      </c>
      <c r="L16" s="17">
        <v>12</v>
      </c>
      <c r="M16" s="17">
        <v>14</v>
      </c>
      <c r="N16" s="17">
        <v>3.25</v>
      </c>
      <c r="O16" s="18">
        <v>157.5</v>
      </c>
      <c r="P16" s="18">
        <v>98.130841121495322</v>
      </c>
      <c r="Q16" s="19" t="s">
        <v>31</v>
      </c>
      <c r="R16" s="20">
        <v>96.923676012461058</v>
      </c>
    </row>
    <row r="17" spans="1:18" x14ac:dyDescent="0.35">
      <c r="A17" s="15">
        <v>14</v>
      </c>
      <c r="B17" s="16" t="s">
        <v>82</v>
      </c>
      <c r="C17" s="16" t="s">
        <v>85</v>
      </c>
      <c r="D17" s="16" t="s">
        <v>86</v>
      </c>
      <c r="E17" s="17">
        <v>45</v>
      </c>
      <c r="F17" s="17">
        <v>24</v>
      </c>
      <c r="G17" s="17">
        <v>22</v>
      </c>
      <c r="H17" s="17">
        <v>13</v>
      </c>
      <c r="I17" s="17">
        <v>11.75</v>
      </c>
      <c r="J17" s="17">
        <v>11</v>
      </c>
      <c r="K17" s="17">
        <v>1</v>
      </c>
      <c r="L17" s="17">
        <v>12</v>
      </c>
      <c r="M17" s="17">
        <v>14</v>
      </c>
      <c r="N17" s="17">
        <v>3.25</v>
      </c>
      <c r="O17" s="18">
        <v>157</v>
      </c>
      <c r="P17" s="18">
        <v>97.819314641744555</v>
      </c>
      <c r="Q17" s="19" t="s">
        <v>31</v>
      </c>
    </row>
    <row r="18" spans="1:18" x14ac:dyDescent="0.35">
      <c r="A18" s="15">
        <v>15</v>
      </c>
      <c r="B18" s="16" t="s">
        <v>82</v>
      </c>
      <c r="C18" s="16" t="s">
        <v>87</v>
      </c>
      <c r="D18" s="16" t="s">
        <v>88</v>
      </c>
      <c r="E18" s="17">
        <v>45</v>
      </c>
      <c r="F18" s="17">
        <v>24</v>
      </c>
      <c r="G18" s="17">
        <v>22</v>
      </c>
      <c r="H18" s="17">
        <v>14.5</v>
      </c>
      <c r="I18" s="17">
        <v>11.75</v>
      </c>
      <c r="J18" s="17">
        <v>11</v>
      </c>
      <c r="K18" s="17">
        <v>1</v>
      </c>
      <c r="L18" s="17">
        <v>12</v>
      </c>
      <c r="M18" s="17">
        <v>14</v>
      </c>
      <c r="N18" s="17">
        <v>3.25</v>
      </c>
      <c r="O18" s="18">
        <v>158.5</v>
      </c>
      <c r="P18" s="18">
        <v>98.753894080996886</v>
      </c>
      <c r="Q18" s="19" t="s">
        <v>31</v>
      </c>
    </row>
    <row r="19" spans="1:18" x14ac:dyDescent="0.35">
      <c r="A19" s="15">
        <v>16</v>
      </c>
      <c r="B19" s="16" t="s">
        <v>82</v>
      </c>
      <c r="C19" s="16" t="s">
        <v>89</v>
      </c>
      <c r="D19" s="16" t="s">
        <v>90</v>
      </c>
      <c r="E19" s="17">
        <v>40</v>
      </c>
      <c r="F19" s="17">
        <v>24</v>
      </c>
      <c r="G19" s="17">
        <v>22</v>
      </c>
      <c r="H19" s="17">
        <v>14</v>
      </c>
      <c r="I19" s="17">
        <v>11.75</v>
      </c>
      <c r="J19" s="17">
        <v>11</v>
      </c>
      <c r="K19" s="17">
        <v>1</v>
      </c>
      <c r="L19" s="17">
        <v>12</v>
      </c>
      <c r="M19" s="17">
        <v>14</v>
      </c>
      <c r="N19" s="17">
        <v>3.25</v>
      </c>
      <c r="O19" s="18">
        <v>153</v>
      </c>
      <c r="P19" s="18">
        <v>95.327102803738313</v>
      </c>
      <c r="Q19" s="19" t="s">
        <v>31</v>
      </c>
    </row>
    <row r="20" spans="1:18" x14ac:dyDescent="0.35">
      <c r="A20" s="15">
        <v>17</v>
      </c>
      <c r="B20" s="16" t="s">
        <v>82</v>
      </c>
      <c r="C20" s="16" t="s">
        <v>91</v>
      </c>
      <c r="D20" s="16" t="s">
        <v>92</v>
      </c>
      <c r="E20" s="17">
        <v>45</v>
      </c>
      <c r="F20" s="17">
        <v>24</v>
      </c>
      <c r="G20" s="17">
        <v>22</v>
      </c>
      <c r="H20" s="17">
        <v>12</v>
      </c>
      <c r="I20" s="17">
        <v>11.75</v>
      </c>
      <c r="J20" s="17">
        <v>11</v>
      </c>
      <c r="K20" s="17">
        <v>1</v>
      </c>
      <c r="L20" s="17">
        <v>12</v>
      </c>
      <c r="M20" s="17">
        <v>14</v>
      </c>
      <c r="N20" s="17">
        <v>3.25</v>
      </c>
      <c r="O20" s="18">
        <v>156</v>
      </c>
      <c r="P20" s="18">
        <v>97.196261682242991</v>
      </c>
      <c r="Q20" s="19" t="s">
        <v>31</v>
      </c>
    </row>
    <row r="21" spans="1:18" x14ac:dyDescent="0.35">
      <c r="A21" s="15">
        <v>18</v>
      </c>
      <c r="B21" s="16" t="s">
        <v>82</v>
      </c>
      <c r="C21" s="16" t="s">
        <v>93</v>
      </c>
      <c r="D21" s="16" t="s">
        <v>94</v>
      </c>
      <c r="E21" s="17">
        <v>40</v>
      </c>
      <c r="F21" s="17">
        <v>24</v>
      </c>
      <c r="G21" s="17">
        <v>22</v>
      </c>
      <c r="H21" s="17">
        <v>14</v>
      </c>
      <c r="I21" s="17">
        <v>11.75</v>
      </c>
      <c r="J21" s="17">
        <v>11</v>
      </c>
      <c r="K21" s="17">
        <v>1</v>
      </c>
      <c r="L21" s="17">
        <v>12</v>
      </c>
      <c r="M21" s="17">
        <v>14</v>
      </c>
      <c r="N21" s="17">
        <v>3.25</v>
      </c>
      <c r="O21" s="18">
        <v>153</v>
      </c>
      <c r="P21" s="18">
        <v>95.327102803738313</v>
      </c>
      <c r="Q21" s="19" t="s">
        <v>31</v>
      </c>
    </row>
    <row r="22" spans="1:18" x14ac:dyDescent="0.35">
      <c r="A22" s="15">
        <v>19</v>
      </c>
      <c r="B22" s="16" t="s">
        <v>82</v>
      </c>
      <c r="C22" s="16" t="s">
        <v>95</v>
      </c>
      <c r="D22" s="16" t="s">
        <v>96</v>
      </c>
      <c r="E22" s="17">
        <v>45</v>
      </c>
      <c r="F22" s="17">
        <v>24</v>
      </c>
      <c r="G22" s="17">
        <v>22</v>
      </c>
      <c r="H22" s="17">
        <v>11.5</v>
      </c>
      <c r="I22" s="17">
        <v>11.75</v>
      </c>
      <c r="J22" s="17">
        <v>11</v>
      </c>
      <c r="K22" s="17">
        <v>1</v>
      </c>
      <c r="L22" s="17">
        <v>12</v>
      </c>
      <c r="M22" s="17">
        <v>12</v>
      </c>
      <c r="N22" s="17">
        <v>3.25</v>
      </c>
      <c r="O22" s="18">
        <v>153.5</v>
      </c>
      <c r="P22" s="18">
        <v>95.638629283489095</v>
      </c>
      <c r="Q22" s="19" t="s">
        <v>31</v>
      </c>
    </row>
    <row r="23" spans="1:18" x14ac:dyDescent="0.35">
      <c r="A23" s="15">
        <v>20</v>
      </c>
      <c r="B23" s="16" t="s">
        <v>82</v>
      </c>
      <c r="C23" s="16" t="s">
        <v>97</v>
      </c>
      <c r="D23" s="16" t="s">
        <v>98</v>
      </c>
      <c r="E23" s="17">
        <v>45</v>
      </c>
      <c r="F23" s="17">
        <v>24</v>
      </c>
      <c r="G23" s="17">
        <v>22</v>
      </c>
      <c r="H23" s="17">
        <v>14</v>
      </c>
      <c r="I23" s="17">
        <v>11.75</v>
      </c>
      <c r="J23" s="17">
        <v>11</v>
      </c>
      <c r="K23" s="17">
        <v>1</v>
      </c>
      <c r="L23" s="17">
        <v>12</v>
      </c>
      <c r="M23" s="17">
        <v>12</v>
      </c>
      <c r="N23" s="17">
        <v>3.25</v>
      </c>
      <c r="O23" s="18">
        <v>156</v>
      </c>
      <c r="P23" s="18">
        <v>97.196261682242991</v>
      </c>
      <c r="Q23" s="19" t="s">
        <v>31</v>
      </c>
    </row>
    <row r="24" spans="1:18" x14ac:dyDescent="0.35">
      <c r="A24" s="15">
        <v>21</v>
      </c>
      <c r="B24" s="16" t="s">
        <v>99</v>
      </c>
      <c r="C24" s="16" t="s">
        <v>100</v>
      </c>
      <c r="D24" s="16" t="s">
        <v>101</v>
      </c>
      <c r="E24" s="17">
        <v>45</v>
      </c>
      <c r="F24" s="17">
        <v>24</v>
      </c>
      <c r="G24" s="17">
        <v>22</v>
      </c>
      <c r="H24" s="17">
        <v>14.5</v>
      </c>
      <c r="I24" s="17">
        <v>11.75</v>
      </c>
      <c r="J24" s="17">
        <v>11</v>
      </c>
      <c r="K24" s="17">
        <v>1</v>
      </c>
      <c r="L24" s="17">
        <v>12</v>
      </c>
      <c r="M24" s="17">
        <v>14</v>
      </c>
      <c r="N24" s="17">
        <v>3.25</v>
      </c>
      <c r="O24" s="18">
        <v>158.5</v>
      </c>
      <c r="P24" s="18">
        <v>98.753894080996886</v>
      </c>
      <c r="Q24" s="19" t="s">
        <v>31</v>
      </c>
      <c r="R24" s="20">
        <v>98.153093012906098</v>
      </c>
    </row>
    <row r="25" spans="1:18" x14ac:dyDescent="0.35">
      <c r="A25" s="15">
        <v>22</v>
      </c>
      <c r="B25" s="16" t="s">
        <v>99</v>
      </c>
      <c r="C25" s="16" t="s">
        <v>102</v>
      </c>
      <c r="D25" s="16" t="s">
        <v>103</v>
      </c>
      <c r="E25" s="17">
        <v>45</v>
      </c>
      <c r="F25" s="17">
        <v>24</v>
      </c>
      <c r="G25" s="17">
        <v>22</v>
      </c>
      <c r="H25" s="17">
        <v>14.5</v>
      </c>
      <c r="I25" s="17">
        <v>11.75</v>
      </c>
      <c r="J25" s="17">
        <v>11</v>
      </c>
      <c r="K25" s="17">
        <v>1</v>
      </c>
      <c r="L25" s="17">
        <v>12</v>
      </c>
      <c r="M25" s="17">
        <v>14</v>
      </c>
      <c r="N25" s="17">
        <v>3.25</v>
      </c>
      <c r="O25" s="18">
        <v>158.5</v>
      </c>
      <c r="P25" s="18">
        <v>98.753894080996886</v>
      </c>
      <c r="Q25" s="19" t="s">
        <v>31</v>
      </c>
    </row>
    <row r="26" spans="1:18" x14ac:dyDescent="0.35">
      <c r="A26" s="15">
        <v>23</v>
      </c>
      <c r="B26" s="16" t="s">
        <v>99</v>
      </c>
      <c r="C26" s="16" t="s">
        <v>104</v>
      </c>
      <c r="D26" s="16" t="s">
        <v>105</v>
      </c>
      <c r="E26" s="17">
        <v>45</v>
      </c>
      <c r="F26" s="17">
        <v>24</v>
      </c>
      <c r="G26" s="17">
        <v>22</v>
      </c>
      <c r="H26" s="17">
        <v>13</v>
      </c>
      <c r="I26" s="17">
        <v>11.75</v>
      </c>
      <c r="J26" s="17">
        <v>11</v>
      </c>
      <c r="K26" s="17">
        <v>1</v>
      </c>
      <c r="L26" s="17">
        <v>12</v>
      </c>
      <c r="M26" s="17">
        <v>14</v>
      </c>
      <c r="N26" s="17">
        <v>3.25</v>
      </c>
      <c r="O26" s="18">
        <v>157</v>
      </c>
      <c r="P26" s="18">
        <v>97.819314641744555</v>
      </c>
      <c r="Q26" s="19" t="s">
        <v>31</v>
      </c>
    </row>
    <row r="27" spans="1:18" x14ac:dyDescent="0.35">
      <c r="A27" s="15">
        <v>24</v>
      </c>
      <c r="B27" s="16" t="s">
        <v>99</v>
      </c>
      <c r="C27" s="16" t="s">
        <v>106</v>
      </c>
      <c r="D27" s="16" t="s">
        <v>107</v>
      </c>
      <c r="E27" s="17">
        <v>45</v>
      </c>
      <c r="F27" s="17">
        <v>24</v>
      </c>
      <c r="G27" s="17">
        <v>22</v>
      </c>
      <c r="H27" s="17">
        <v>14.5</v>
      </c>
      <c r="I27" s="17">
        <v>11.75</v>
      </c>
      <c r="J27" s="17">
        <v>11</v>
      </c>
      <c r="K27" s="17">
        <v>1</v>
      </c>
      <c r="L27" s="17">
        <v>12</v>
      </c>
      <c r="M27" s="17">
        <v>12</v>
      </c>
      <c r="N27" s="17">
        <v>3.25</v>
      </c>
      <c r="O27" s="18">
        <v>156.5</v>
      </c>
      <c r="P27" s="18">
        <v>97.507788161993773</v>
      </c>
      <c r="Q27" s="19" t="s">
        <v>31</v>
      </c>
    </row>
    <row r="28" spans="1:18" x14ac:dyDescent="0.35">
      <c r="A28" s="15">
        <v>25</v>
      </c>
      <c r="B28" s="16" t="s">
        <v>99</v>
      </c>
      <c r="C28" s="16" t="s">
        <v>108</v>
      </c>
      <c r="D28" s="16" t="s">
        <v>109</v>
      </c>
      <c r="E28" s="17">
        <v>45</v>
      </c>
      <c r="F28" s="17">
        <v>24</v>
      </c>
      <c r="G28" s="17">
        <v>22</v>
      </c>
      <c r="H28" s="17">
        <v>14.5</v>
      </c>
      <c r="I28" s="17">
        <v>11.75</v>
      </c>
      <c r="J28" s="17">
        <v>11</v>
      </c>
      <c r="K28" s="17">
        <v>1</v>
      </c>
      <c r="L28" s="17">
        <v>12</v>
      </c>
      <c r="M28" s="17">
        <v>14</v>
      </c>
      <c r="N28" s="17">
        <v>3.25</v>
      </c>
      <c r="O28" s="18">
        <v>158.5</v>
      </c>
      <c r="P28" s="18">
        <v>98.753894080996886</v>
      </c>
      <c r="Q28" s="19" t="s">
        <v>31</v>
      </c>
    </row>
    <row r="29" spans="1:18" x14ac:dyDescent="0.35">
      <c r="A29" s="15">
        <v>26</v>
      </c>
      <c r="B29" s="16" t="s">
        <v>99</v>
      </c>
      <c r="C29" s="16" t="s">
        <v>110</v>
      </c>
      <c r="D29" s="16" t="s">
        <v>111</v>
      </c>
      <c r="E29" s="17">
        <v>45</v>
      </c>
      <c r="F29" s="17">
        <v>24</v>
      </c>
      <c r="G29" s="17">
        <v>22</v>
      </c>
      <c r="H29" s="17">
        <v>14.5</v>
      </c>
      <c r="I29" s="17">
        <v>11.75</v>
      </c>
      <c r="J29" s="17">
        <v>11</v>
      </c>
      <c r="K29" s="17">
        <v>1</v>
      </c>
      <c r="L29" s="17">
        <v>12</v>
      </c>
      <c r="M29" s="17">
        <v>12</v>
      </c>
      <c r="N29" s="17">
        <v>3.25</v>
      </c>
      <c r="O29" s="18">
        <v>156.5</v>
      </c>
      <c r="P29" s="18">
        <v>97.507788161993773</v>
      </c>
      <c r="Q29" s="19" t="s">
        <v>31</v>
      </c>
    </row>
    <row r="30" spans="1:18" x14ac:dyDescent="0.35">
      <c r="A30" s="15">
        <v>27</v>
      </c>
      <c r="B30" s="16" t="s">
        <v>99</v>
      </c>
      <c r="C30" s="16" t="s">
        <v>112</v>
      </c>
      <c r="D30" s="16" t="s">
        <v>113</v>
      </c>
      <c r="E30" s="17">
        <v>45</v>
      </c>
      <c r="F30" s="17">
        <v>24</v>
      </c>
      <c r="G30" s="17">
        <v>22</v>
      </c>
      <c r="H30" s="17">
        <v>14</v>
      </c>
      <c r="I30" s="17">
        <v>11.75</v>
      </c>
      <c r="J30" s="17">
        <v>11</v>
      </c>
      <c r="K30" s="17">
        <v>1</v>
      </c>
      <c r="L30" s="17">
        <v>12</v>
      </c>
      <c r="M30" s="17">
        <v>12</v>
      </c>
      <c r="N30" s="17">
        <v>3.25</v>
      </c>
      <c r="O30" s="18">
        <v>156</v>
      </c>
      <c r="P30" s="18">
        <v>97.196261682242991</v>
      </c>
      <c r="Q30" s="19" t="s">
        <v>31</v>
      </c>
    </row>
    <row r="31" spans="1:18" x14ac:dyDescent="0.35">
      <c r="A31" s="15">
        <v>28</v>
      </c>
      <c r="B31" s="16" t="s">
        <v>99</v>
      </c>
      <c r="C31" s="16" t="s">
        <v>114</v>
      </c>
      <c r="D31" s="16" t="s">
        <v>115</v>
      </c>
      <c r="E31" s="17">
        <v>45</v>
      </c>
      <c r="F31" s="17">
        <v>24</v>
      </c>
      <c r="G31" s="17">
        <v>22</v>
      </c>
      <c r="H31" s="17">
        <v>14</v>
      </c>
      <c r="I31" s="17">
        <v>11.75</v>
      </c>
      <c r="J31" s="17">
        <v>11</v>
      </c>
      <c r="K31" s="17">
        <v>1</v>
      </c>
      <c r="L31" s="17">
        <v>12</v>
      </c>
      <c r="M31" s="17">
        <v>14</v>
      </c>
      <c r="N31" s="17">
        <v>3.25</v>
      </c>
      <c r="O31" s="18">
        <v>158</v>
      </c>
      <c r="P31" s="18">
        <v>98.442367601246104</v>
      </c>
      <c r="Q31" s="19" t="s">
        <v>31</v>
      </c>
    </row>
    <row r="32" spans="1:18" x14ac:dyDescent="0.35">
      <c r="A32" s="15">
        <v>29</v>
      </c>
      <c r="B32" s="16" t="s">
        <v>99</v>
      </c>
      <c r="C32" s="16" t="s">
        <v>116</v>
      </c>
      <c r="D32" s="16" t="s">
        <v>117</v>
      </c>
      <c r="E32" s="17">
        <v>45</v>
      </c>
      <c r="F32" s="17">
        <v>24</v>
      </c>
      <c r="G32" s="17">
        <v>22</v>
      </c>
      <c r="H32" s="17">
        <v>14.5</v>
      </c>
      <c r="I32" s="17">
        <v>11.75</v>
      </c>
      <c r="J32" s="17">
        <v>11</v>
      </c>
      <c r="K32" s="17">
        <v>1</v>
      </c>
      <c r="L32" s="17">
        <v>12</v>
      </c>
      <c r="M32" s="17">
        <v>14</v>
      </c>
      <c r="N32" s="17">
        <v>3.25</v>
      </c>
      <c r="O32" s="18">
        <v>158.5</v>
      </c>
      <c r="P32" s="18">
        <v>98.753894080996886</v>
      </c>
      <c r="Q32" s="19" t="s">
        <v>31</v>
      </c>
    </row>
    <row r="33" spans="1:18" x14ac:dyDescent="0.35">
      <c r="A33" s="15">
        <v>30</v>
      </c>
      <c r="B33" s="16" t="s">
        <v>99</v>
      </c>
      <c r="C33" s="16" t="s">
        <v>118</v>
      </c>
      <c r="D33" s="16" t="s">
        <v>119</v>
      </c>
      <c r="E33" s="17">
        <v>45</v>
      </c>
      <c r="F33" s="17">
        <v>24</v>
      </c>
      <c r="G33" s="17">
        <v>22</v>
      </c>
      <c r="H33" s="17">
        <v>14.5</v>
      </c>
      <c r="I33" s="17">
        <v>11.75</v>
      </c>
      <c r="J33" s="17">
        <v>11</v>
      </c>
      <c r="K33" s="17">
        <v>1</v>
      </c>
      <c r="L33" s="17">
        <v>12</v>
      </c>
      <c r="M33" s="17">
        <v>14</v>
      </c>
      <c r="N33" s="17">
        <v>3.25</v>
      </c>
      <c r="O33" s="18">
        <v>158.5</v>
      </c>
      <c r="P33" s="18">
        <v>98.753894080996886</v>
      </c>
      <c r="Q33" s="19" t="s">
        <v>31</v>
      </c>
    </row>
    <row r="34" spans="1:18" x14ac:dyDescent="0.35">
      <c r="A34" s="15">
        <v>31</v>
      </c>
      <c r="B34" s="16" t="s">
        <v>99</v>
      </c>
      <c r="C34" s="16" t="s">
        <v>120</v>
      </c>
      <c r="D34" s="16" t="s">
        <v>121</v>
      </c>
      <c r="E34" s="17">
        <v>45</v>
      </c>
      <c r="F34" s="17">
        <v>24</v>
      </c>
      <c r="G34" s="17">
        <v>22</v>
      </c>
      <c r="H34" s="17">
        <v>14.5</v>
      </c>
      <c r="I34" s="17">
        <v>11.75</v>
      </c>
      <c r="J34" s="17">
        <v>11</v>
      </c>
      <c r="K34" s="17">
        <v>1</v>
      </c>
      <c r="L34" s="17">
        <v>12</v>
      </c>
      <c r="M34" s="17">
        <v>14</v>
      </c>
      <c r="N34" s="17">
        <v>3.25</v>
      </c>
      <c r="O34" s="18">
        <v>158.5</v>
      </c>
      <c r="P34" s="18">
        <v>98.753894080996886</v>
      </c>
      <c r="Q34" s="19" t="s">
        <v>31</v>
      </c>
    </row>
    <row r="35" spans="1:18" x14ac:dyDescent="0.35">
      <c r="A35" s="15">
        <v>32</v>
      </c>
      <c r="B35" s="16" t="s">
        <v>99</v>
      </c>
      <c r="C35" s="16" t="s">
        <v>122</v>
      </c>
      <c r="D35" s="16" t="s">
        <v>123</v>
      </c>
      <c r="E35" s="17">
        <v>45</v>
      </c>
      <c r="F35" s="17">
        <v>24</v>
      </c>
      <c r="G35" s="17">
        <v>22</v>
      </c>
      <c r="H35" s="17">
        <v>12</v>
      </c>
      <c r="I35" s="17">
        <v>11.75</v>
      </c>
      <c r="J35" s="17">
        <v>11</v>
      </c>
      <c r="K35" s="17">
        <v>1</v>
      </c>
      <c r="L35" s="17">
        <v>12</v>
      </c>
      <c r="M35" s="17">
        <v>14</v>
      </c>
      <c r="N35" s="17">
        <v>3.25</v>
      </c>
      <c r="O35" s="18">
        <v>156</v>
      </c>
      <c r="P35" s="18">
        <v>97.196261682242991</v>
      </c>
      <c r="Q35" s="19" t="s">
        <v>31</v>
      </c>
    </row>
    <row r="36" spans="1:18" x14ac:dyDescent="0.35">
      <c r="A36" s="15">
        <v>33</v>
      </c>
      <c r="B36" s="16" t="s">
        <v>99</v>
      </c>
      <c r="C36" s="16" t="s">
        <v>124</v>
      </c>
      <c r="D36" s="16" t="s">
        <v>125</v>
      </c>
      <c r="E36" s="17">
        <v>45</v>
      </c>
      <c r="F36" s="17">
        <v>24</v>
      </c>
      <c r="G36" s="17">
        <v>22</v>
      </c>
      <c r="H36" s="17">
        <v>14.5</v>
      </c>
      <c r="I36" s="17">
        <v>11.75</v>
      </c>
      <c r="J36" s="17">
        <v>11</v>
      </c>
      <c r="K36" s="17">
        <v>1</v>
      </c>
      <c r="L36" s="17">
        <v>11</v>
      </c>
      <c r="M36" s="17">
        <v>14</v>
      </c>
      <c r="N36" s="17">
        <v>3.25</v>
      </c>
      <c r="O36" s="18">
        <v>157.5</v>
      </c>
      <c r="P36" s="18">
        <v>98.130841121495322</v>
      </c>
      <c r="Q36" s="19" t="s">
        <v>31</v>
      </c>
    </row>
    <row r="37" spans="1:18" x14ac:dyDescent="0.35">
      <c r="A37" s="15">
        <v>34</v>
      </c>
      <c r="B37" s="16" t="s">
        <v>99</v>
      </c>
      <c r="C37" s="16" t="s">
        <v>126</v>
      </c>
      <c r="D37" s="16" t="s">
        <v>127</v>
      </c>
      <c r="E37" s="17">
        <v>45</v>
      </c>
      <c r="F37" s="17">
        <v>24</v>
      </c>
      <c r="G37" s="17">
        <v>22</v>
      </c>
      <c r="H37" s="17">
        <v>13</v>
      </c>
      <c r="I37" s="17">
        <v>11.75</v>
      </c>
      <c r="J37" s="17">
        <v>11</v>
      </c>
      <c r="K37" s="17">
        <v>1</v>
      </c>
      <c r="L37" s="17">
        <v>12</v>
      </c>
      <c r="M37" s="17">
        <v>14</v>
      </c>
      <c r="N37" s="17">
        <v>3.25</v>
      </c>
      <c r="O37" s="18">
        <v>157</v>
      </c>
      <c r="P37" s="18">
        <v>97.819314641744555</v>
      </c>
      <c r="Q37" s="19" t="s">
        <v>31</v>
      </c>
    </row>
    <row r="38" spans="1:18" x14ac:dyDescent="0.35">
      <c r="A38" s="15">
        <v>35</v>
      </c>
      <c r="B38" s="16" t="s">
        <v>128</v>
      </c>
      <c r="C38" s="16" t="s">
        <v>129</v>
      </c>
      <c r="D38" s="16" t="s">
        <v>130</v>
      </c>
      <c r="E38" s="17">
        <v>45</v>
      </c>
      <c r="F38" s="17">
        <v>24</v>
      </c>
      <c r="G38" s="17">
        <v>22</v>
      </c>
      <c r="H38" s="17">
        <v>14.5</v>
      </c>
      <c r="I38" s="17">
        <v>11.75</v>
      </c>
      <c r="J38" s="17">
        <v>11</v>
      </c>
      <c r="K38" s="17">
        <v>1</v>
      </c>
      <c r="L38" s="17">
        <v>11</v>
      </c>
      <c r="M38" s="17">
        <v>10</v>
      </c>
      <c r="N38" s="17">
        <v>3.25</v>
      </c>
      <c r="O38" s="18">
        <v>153.5</v>
      </c>
      <c r="P38" s="18">
        <v>95.638629283489095</v>
      </c>
      <c r="Q38" s="19" t="s">
        <v>31</v>
      </c>
      <c r="R38" s="20">
        <v>97.577016268605064</v>
      </c>
    </row>
    <row r="39" spans="1:18" x14ac:dyDescent="0.35">
      <c r="A39" s="15">
        <v>36</v>
      </c>
      <c r="B39" s="16" t="s">
        <v>128</v>
      </c>
      <c r="C39" s="16" t="s">
        <v>131</v>
      </c>
      <c r="D39" s="16" t="s">
        <v>132</v>
      </c>
      <c r="E39" s="17">
        <v>40</v>
      </c>
      <c r="F39" s="17">
        <v>24</v>
      </c>
      <c r="G39" s="17">
        <v>22</v>
      </c>
      <c r="H39" s="17">
        <v>14</v>
      </c>
      <c r="I39" s="17">
        <v>11.75</v>
      </c>
      <c r="J39" s="17">
        <v>11</v>
      </c>
      <c r="K39" s="17">
        <v>1</v>
      </c>
      <c r="L39" s="17">
        <v>12</v>
      </c>
      <c r="M39" s="17">
        <v>12</v>
      </c>
      <c r="N39" s="17">
        <v>3.25</v>
      </c>
      <c r="O39" s="18">
        <v>151</v>
      </c>
      <c r="P39" s="18">
        <v>94.0809968847352</v>
      </c>
      <c r="Q39" s="19" t="s">
        <v>35</v>
      </c>
    </row>
    <row r="40" spans="1:18" x14ac:dyDescent="0.35">
      <c r="A40" s="15">
        <v>37</v>
      </c>
      <c r="B40" s="16" t="s">
        <v>128</v>
      </c>
      <c r="C40" s="16" t="s">
        <v>133</v>
      </c>
      <c r="D40" s="16" t="s">
        <v>134</v>
      </c>
      <c r="E40" s="17">
        <v>45</v>
      </c>
      <c r="F40" s="17">
        <v>24</v>
      </c>
      <c r="G40" s="17">
        <v>22</v>
      </c>
      <c r="H40" s="17">
        <v>14</v>
      </c>
      <c r="I40" s="17">
        <v>11.75</v>
      </c>
      <c r="J40" s="17">
        <v>11</v>
      </c>
      <c r="K40" s="17">
        <v>1</v>
      </c>
      <c r="L40" s="17">
        <v>12</v>
      </c>
      <c r="M40" s="17">
        <v>14</v>
      </c>
      <c r="N40" s="17">
        <v>3.25</v>
      </c>
      <c r="O40" s="18">
        <v>158</v>
      </c>
      <c r="P40" s="18">
        <v>98.442367601246104</v>
      </c>
      <c r="Q40" s="19" t="s">
        <v>31</v>
      </c>
    </row>
    <row r="41" spans="1:18" x14ac:dyDescent="0.35">
      <c r="A41" s="15">
        <v>38</v>
      </c>
      <c r="B41" s="16" t="s">
        <v>128</v>
      </c>
      <c r="C41" s="16" t="s">
        <v>135</v>
      </c>
      <c r="D41" s="16" t="s">
        <v>136</v>
      </c>
      <c r="E41" s="17">
        <v>45</v>
      </c>
      <c r="F41" s="17">
        <v>24</v>
      </c>
      <c r="G41" s="17">
        <v>22</v>
      </c>
      <c r="H41" s="17">
        <v>14.5</v>
      </c>
      <c r="I41" s="17">
        <v>11.75</v>
      </c>
      <c r="J41" s="17">
        <v>11</v>
      </c>
      <c r="K41" s="17">
        <v>1</v>
      </c>
      <c r="L41" s="17">
        <v>12</v>
      </c>
      <c r="M41" s="17">
        <v>12</v>
      </c>
      <c r="N41" s="17">
        <v>3.25</v>
      </c>
      <c r="O41" s="18">
        <v>156.5</v>
      </c>
      <c r="P41" s="18">
        <v>97.507788161993773</v>
      </c>
      <c r="Q41" s="19" t="s">
        <v>31</v>
      </c>
    </row>
    <row r="42" spans="1:18" x14ac:dyDescent="0.35">
      <c r="A42" s="15">
        <v>39</v>
      </c>
      <c r="B42" s="16" t="s">
        <v>128</v>
      </c>
      <c r="C42" s="16" t="s">
        <v>137</v>
      </c>
      <c r="D42" s="16" t="s">
        <v>138</v>
      </c>
      <c r="E42" s="17">
        <v>45</v>
      </c>
      <c r="F42" s="17">
        <v>24</v>
      </c>
      <c r="G42" s="17">
        <v>22</v>
      </c>
      <c r="H42" s="17">
        <v>14.5</v>
      </c>
      <c r="I42" s="17">
        <v>11.75</v>
      </c>
      <c r="J42" s="17">
        <v>11</v>
      </c>
      <c r="K42" s="17">
        <v>1</v>
      </c>
      <c r="L42" s="17">
        <v>12</v>
      </c>
      <c r="M42" s="17">
        <v>14</v>
      </c>
      <c r="N42" s="17">
        <v>3.25</v>
      </c>
      <c r="O42" s="18">
        <v>158.5</v>
      </c>
      <c r="P42" s="18">
        <v>98.753894080996886</v>
      </c>
      <c r="Q42" s="19" t="s">
        <v>31</v>
      </c>
    </row>
    <row r="43" spans="1:18" x14ac:dyDescent="0.35">
      <c r="A43" s="15">
        <v>40</v>
      </c>
      <c r="B43" s="16" t="s">
        <v>128</v>
      </c>
      <c r="C43" s="16" t="s">
        <v>139</v>
      </c>
      <c r="D43" s="16" t="s">
        <v>140</v>
      </c>
      <c r="E43" s="17">
        <v>45</v>
      </c>
      <c r="F43" s="17">
        <v>24</v>
      </c>
      <c r="G43" s="17">
        <v>22</v>
      </c>
      <c r="H43" s="17">
        <v>14.5</v>
      </c>
      <c r="I43" s="17">
        <v>11.75</v>
      </c>
      <c r="J43" s="17">
        <v>11</v>
      </c>
      <c r="K43" s="17">
        <v>1</v>
      </c>
      <c r="L43" s="17">
        <v>12</v>
      </c>
      <c r="M43" s="17">
        <v>14</v>
      </c>
      <c r="N43" s="17">
        <v>3.25</v>
      </c>
      <c r="O43" s="18">
        <v>158.5</v>
      </c>
      <c r="P43" s="18">
        <v>98.753894080996886</v>
      </c>
      <c r="Q43" s="19" t="s">
        <v>31</v>
      </c>
    </row>
    <row r="44" spans="1:18" x14ac:dyDescent="0.35">
      <c r="A44" s="15">
        <v>41</v>
      </c>
      <c r="B44" s="16" t="s">
        <v>128</v>
      </c>
      <c r="C44" s="16" t="s">
        <v>141</v>
      </c>
      <c r="D44" s="16" t="s">
        <v>142</v>
      </c>
      <c r="E44" s="17">
        <v>45</v>
      </c>
      <c r="F44" s="17">
        <v>24</v>
      </c>
      <c r="G44" s="17">
        <v>22</v>
      </c>
      <c r="H44" s="17">
        <v>14.5</v>
      </c>
      <c r="I44" s="17">
        <v>11.75</v>
      </c>
      <c r="J44" s="17">
        <v>11</v>
      </c>
      <c r="K44" s="17">
        <v>1</v>
      </c>
      <c r="L44" s="17">
        <v>12</v>
      </c>
      <c r="M44" s="17">
        <v>14</v>
      </c>
      <c r="N44" s="17">
        <v>3.25</v>
      </c>
      <c r="O44" s="18">
        <v>158.5</v>
      </c>
      <c r="P44" s="18">
        <v>98.753894080996886</v>
      </c>
      <c r="Q44" s="19" t="s">
        <v>31</v>
      </c>
    </row>
    <row r="45" spans="1:18" x14ac:dyDescent="0.35">
      <c r="A45" s="15">
        <v>42</v>
      </c>
      <c r="B45" s="16" t="s">
        <v>128</v>
      </c>
      <c r="C45" s="16" t="s">
        <v>143</v>
      </c>
      <c r="D45" s="16" t="s">
        <v>144</v>
      </c>
      <c r="E45" s="17">
        <v>45</v>
      </c>
      <c r="F45" s="17">
        <v>24</v>
      </c>
      <c r="G45" s="17">
        <v>22</v>
      </c>
      <c r="H45" s="17">
        <v>14.5</v>
      </c>
      <c r="I45" s="17">
        <v>11.75</v>
      </c>
      <c r="J45" s="17">
        <v>11</v>
      </c>
      <c r="K45" s="17">
        <v>1</v>
      </c>
      <c r="L45" s="17">
        <v>12</v>
      </c>
      <c r="M45" s="17">
        <v>14</v>
      </c>
      <c r="N45" s="17">
        <v>3.25</v>
      </c>
      <c r="O45" s="18">
        <v>158.5</v>
      </c>
      <c r="P45" s="18">
        <v>98.753894080996886</v>
      </c>
      <c r="Q45" s="19" t="s">
        <v>31</v>
      </c>
    </row>
    <row r="46" spans="1:18" x14ac:dyDescent="0.35">
      <c r="A46" s="15">
        <v>43</v>
      </c>
      <c r="B46" s="16" t="s">
        <v>128</v>
      </c>
      <c r="C46" s="16" t="s">
        <v>145</v>
      </c>
      <c r="D46" s="16" t="s">
        <v>146</v>
      </c>
      <c r="E46" s="17">
        <v>45</v>
      </c>
      <c r="F46" s="17">
        <v>24</v>
      </c>
      <c r="G46" s="17">
        <v>22</v>
      </c>
      <c r="H46" s="17">
        <v>14</v>
      </c>
      <c r="I46" s="17">
        <v>11.75</v>
      </c>
      <c r="J46" s="17">
        <v>11</v>
      </c>
      <c r="K46" s="17">
        <v>1</v>
      </c>
      <c r="L46" s="17">
        <v>12</v>
      </c>
      <c r="M46" s="17">
        <v>12</v>
      </c>
      <c r="N46" s="17">
        <v>3.25</v>
      </c>
      <c r="O46" s="18">
        <v>156</v>
      </c>
      <c r="P46" s="18">
        <v>97.196261682242991</v>
      </c>
      <c r="Q46" s="19" t="s">
        <v>31</v>
      </c>
    </row>
    <row r="47" spans="1:18" x14ac:dyDescent="0.35">
      <c r="A47" s="15">
        <v>44</v>
      </c>
      <c r="B47" s="16" t="s">
        <v>128</v>
      </c>
      <c r="C47" s="16" t="s">
        <v>147</v>
      </c>
      <c r="D47" s="16" t="s">
        <v>148</v>
      </c>
      <c r="E47" s="17">
        <v>45</v>
      </c>
      <c r="F47" s="17">
        <v>24</v>
      </c>
      <c r="G47" s="17">
        <v>22</v>
      </c>
      <c r="H47" s="17">
        <v>14.5</v>
      </c>
      <c r="I47" s="17">
        <v>11.75</v>
      </c>
      <c r="J47" s="17">
        <v>11</v>
      </c>
      <c r="K47" s="17">
        <v>1</v>
      </c>
      <c r="L47" s="17">
        <v>12</v>
      </c>
      <c r="M47" s="17">
        <v>14</v>
      </c>
      <c r="N47" s="17">
        <v>3.25</v>
      </c>
      <c r="O47" s="18">
        <v>158.5</v>
      </c>
      <c r="P47" s="18">
        <v>98.753894080996886</v>
      </c>
      <c r="Q47" s="19" t="s">
        <v>31</v>
      </c>
    </row>
    <row r="48" spans="1:18" x14ac:dyDescent="0.35">
      <c r="A48" s="15">
        <v>45</v>
      </c>
      <c r="B48" s="16" t="s">
        <v>128</v>
      </c>
      <c r="C48" s="16" t="s">
        <v>149</v>
      </c>
      <c r="D48" s="16" t="s">
        <v>150</v>
      </c>
      <c r="E48" s="17">
        <v>45</v>
      </c>
      <c r="F48" s="17">
        <v>24</v>
      </c>
      <c r="G48" s="17">
        <v>22</v>
      </c>
      <c r="H48" s="17">
        <v>14.5</v>
      </c>
      <c r="I48" s="17">
        <v>11.75</v>
      </c>
      <c r="J48" s="17">
        <v>11</v>
      </c>
      <c r="K48" s="17">
        <v>1</v>
      </c>
      <c r="L48" s="17">
        <v>11</v>
      </c>
      <c r="M48" s="17">
        <v>14</v>
      </c>
      <c r="N48" s="17">
        <v>3.25</v>
      </c>
      <c r="O48" s="18">
        <v>157.5</v>
      </c>
      <c r="P48" s="18">
        <v>98.130841121495322</v>
      </c>
      <c r="Q48" s="19" t="s">
        <v>31</v>
      </c>
    </row>
    <row r="49" spans="1:18" x14ac:dyDescent="0.35">
      <c r="A49" s="15">
        <v>46</v>
      </c>
      <c r="B49" s="16" t="s">
        <v>128</v>
      </c>
      <c r="C49" s="16" t="s">
        <v>151</v>
      </c>
      <c r="D49" s="16" t="s">
        <v>152</v>
      </c>
      <c r="E49" s="17">
        <v>45</v>
      </c>
      <c r="F49" s="17">
        <v>24</v>
      </c>
      <c r="G49" s="17">
        <v>22</v>
      </c>
      <c r="H49" s="17">
        <v>14.5</v>
      </c>
      <c r="I49" s="17">
        <v>11.75</v>
      </c>
      <c r="J49" s="17">
        <v>11</v>
      </c>
      <c r="K49" s="17">
        <v>1</v>
      </c>
      <c r="L49" s="17">
        <v>12</v>
      </c>
      <c r="M49" s="17">
        <v>12</v>
      </c>
      <c r="N49" s="17">
        <v>3.25</v>
      </c>
      <c r="O49" s="18">
        <v>156.5</v>
      </c>
      <c r="P49" s="18">
        <v>97.507788161993773</v>
      </c>
      <c r="Q49" s="19" t="s">
        <v>31</v>
      </c>
    </row>
    <row r="50" spans="1:18" x14ac:dyDescent="0.35">
      <c r="A50" s="15">
        <v>47</v>
      </c>
      <c r="B50" s="16" t="s">
        <v>128</v>
      </c>
      <c r="C50" s="16" t="s">
        <v>153</v>
      </c>
      <c r="D50" s="16" t="s">
        <v>154</v>
      </c>
      <c r="E50" s="17">
        <v>40</v>
      </c>
      <c r="F50" s="17">
        <v>24</v>
      </c>
      <c r="G50" s="17">
        <v>22</v>
      </c>
      <c r="H50" s="17">
        <v>13.5</v>
      </c>
      <c r="I50" s="17">
        <v>11.75</v>
      </c>
      <c r="J50" s="17">
        <v>11</v>
      </c>
      <c r="K50" s="17">
        <v>1</v>
      </c>
      <c r="L50" s="17">
        <v>12</v>
      </c>
      <c r="M50" s="17">
        <v>14</v>
      </c>
      <c r="N50" s="17">
        <v>3.25</v>
      </c>
      <c r="O50" s="18">
        <v>152.5</v>
      </c>
      <c r="P50" s="18">
        <v>95.015576323987545</v>
      </c>
      <c r="Q50" s="19" t="s">
        <v>31</v>
      </c>
    </row>
    <row r="51" spans="1:18" x14ac:dyDescent="0.35">
      <c r="A51" s="15">
        <v>48</v>
      </c>
      <c r="B51" s="16" t="s">
        <v>128</v>
      </c>
      <c r="C51" s="16" t="s">
        <v>155</v>
      </c>
      <c r="D51" s="16" t="s">
        <v>156</v>
      </c>
      <c r="E51" s="17">
        <v>45</v>
      </c>
      <c r="F51" s="17">
        <v>24</v>
      </c>
      <c r="G51" s="17">
        <v>22</v>
      </c>
      <c r="H51" s="17">
        <v>14.5</v>
      </c>
      <c r="I51" s="17">
        <v>11.75</v>
      </c>
      <c r="J51" s="17">
        <v>10.5</v>
      </c>
      <c r="K51" s="17">
        <v>1</v>
      </c>
      <c r="L51" s="17">
        <v>12</v>
      </c>
      <c r="M51" s="17">
        <v>12</v>
      </c>
      <c r="N51" s="17">
        <v>3.25</v>
      </c>
      <c r="O51" s="18">
        <v>156</v>
      </c>
      <c r="P51" s="18">
        <v>97.196261682242991</v>
      </c>
      <c r="Q51" s="19" t="s">
        <v>31</v>
      </c>
    </row>
    <row r="52" spans="1:18" x14ac:dyDescent="0.35">
      <c r="A52" s="15">
        <v>49</v>
      </c>
      <c r="B52" s="16" t="s">
        <v>128</v>
      </c>
      <c r="C52" s="16" t="s">
        <v>157</v>
      </c>
      <c r="D52" s="16" t="s">
        <v>158</v>
      </c>
      <c r="E52" s="17">
        <v>45</v>
      </c>
      <c r="F52" s="17">
        <v>24</v>
      </c>
      <c r="G52" s="17">
        <v>22</v>
      </c>
      <c r="H52" s="17">
        <v>14.5</v>
      </c>
      <c r="I52" s="17">
        <v>11.75</v>
      </c>
      <c r="J52" s="17">
        <v>11</v>
      </c>
      <c r="K52" s="17">
        <v>1</v>
      </c>
      <c r="L52" s="17">
        <v>12</v>
      </c>
      <c r="M52" s="17">
        <v>12</v>
      </c>
      <c r="N52" s="17">
        <v>3.25</v>
      </c>
      <c r="O52" s="18">
        <v>156.5</v>
      </c>
      <c r="P52" s="18">
        <v>97.507788161993773</v>
      </c>
      <c r="Q52" s="19" t="s">
        <v>31</v>
      </c>
    </row>
    <row r="53" spans="1:18" x14ac:dyDescent="0.35">
      <c r="A53" s="15">
        <v>50</v>
      </c>
      <c r="B53" s="16" t="s">
        <v>128</v>
      </c>
      <c r="C53" s="16" t="s">
        <v>159</v>
      </c>
      <c r="D53" s="16" t="s">
        <v>160</v>
      </c>
      <c r="E53" s="17">
        <v>45</v>
      </c>
      <c r="F53" s="17">
        <v>24</v>
      </c>
      <c r="G53" s="17">
        <v>22</v>
      </c>
      <c r="H53" s="17">
        <v>14</v>
      </c>
      <c r="I53" s="17">
        <v>11.75</v>
      </c>
      <c r="J53" s="17">
        <v>11</v>
      </c>
      <c r="K53" s="17">
        <v>1</v>
      </c>
      <c r="L53" s="17">
        <v>11</v>
      </c>
      <c r="M53" s="17">
        <v>14</v>
      </c>
      <c r="N53" s="17">
        <v>3.25</v>
      </c>
      <c r="O53" s="18">
        <v>157</v>
      </c>
      <c r="P53" s="18">
        <v>97.819314641744555</v>
      </c>
      <c r="Q53" s="19" t="s">
        <v>31</v>
      </c>
    </row>
    <row r="54" spans="1:18" x14ac:dyDescent="0.35">
      <c r="A54" s="15">
        <v>51</v>
      </c>
      <c r="B54" s="16" t="s">
        <v>128</v>
      </c>
      <c r="C54" s="16" t="s">
        <v>161</v>
      </c>
      <c r="D54" s="16" t="s">
        <v>162</v>
      </c>
      <c r="E54" s="17">
        <v>45</v>
      </c>
      <c r="F54" s="17">
        <v>24</v>
      </c>
      <c r="G54" s="17">
        <v>22</v>
      </c>
      <c r="H54" s="17">
        <v>13</v>
      </c>
      <c r="I54" s="17">
        <v>11.75</v>
      </c>
      <c r="J54" s="17">
        <v>11</v>
      </c>
      <c r="K54" s="17">
        <v>1</v>
      </c>
      <c r="L54" s="17">
        <v>12</v>
      </c>
      <c r="M54" s="17">
        <v>14</v>
      </c>
      <c r="N54" s="17">
        <v>3.25</v>
      </c>
      <c r="O54" s="18">
        <v>157</v>
      </c>
      <c r="P54" s="18">
        <v>97.819314641744555</v>
      </c>
      <c r="Q54" s="19" t="s">
        <v>31</v>
      </c>
    </row>
    <row r="55" spans="1:18" x14ac:dyDescent="0.35">
      <c r="A55" s="15">
        <v>52</v>
      </c>
      <c r="B55" s="16" t="s">
        <v>128</v>
      </c>
      <c r="C55" s="16" t="s">
        <v>163</v>
      </c>
      <c r="D55" s="16" t="s">
        <v>164</v>
      </c>
      <c r="E55" s="17">
        <v>45</v>
      </c>
      <c r="F55" s="17">
        <v>24</v>
      </c>
      <c r="G55" s="17">
        <v>22</v>
      </c>
      <c r="H55" s="17">
        <v>14.5</v>
      </c>
      <c r="I55" s="17">
        <v>11.75</v>
      </c>
      <c r="J55" s="17">
        <v>11</v>
      </c>
      <c r="K55" s="17">
        <v>1</v>
      </c>
      <c r="L55" s="17">
        <v>12</v>
      </c>
      <c r="M55" s="17">
        <v>14</v>
      </c>
      <c r="N55" s="17">
        <v>3.25</v>
      </c>
      <c r="O55" s="18">
        <v>158.5</v>
      </c>
      <c r="P55" s="18">
        <v>98.753894080996886</v>
      </c>
      <c r="Q55" s="19" t="s">
        <v>31</v>
      </c>
    </row>
    <row r="56" spans="1:18" x14ac:dyDescent="0.35">
      <c r="A56" s="15">
        <v>53</v>
      </c>
      <c r="B56" s="16" t="s">
        <v>165</v>
      </c>
      <c r="C56" s="16" t="s">
        <v>166</v>
      </c>
      <c r="D56" s="16" t="s">
        <v>167</v>
      </c>
      <c r="E56" s="17">
        <v>45</v>
      </c>
      <c r="F56" s="17">
        <v>24</v>
      </c>
      <c r="G56" s="17">
        <v>22</v>
      </c>
      <c r="H56" s="17">
        <v>14.5</v>
      </c>
      <c r="I56" s="17">
        <v>11.75</v>
      </c>
      <c r="J56" s="17">
        <v>11</v>
      </c>
      <c r="K56" s="17">
        <v>1</v>
      </c>
      <c r="L56" s="17">
        <v>12</v>
      </c>
      <c r="M56" s="17">
        <v>14</v>
      </c>
      <c r="N56" s="17">
        <v>3.25</v>
      </c>
      <c r="O56" s="18">
        <v>158.5</v>
      </c>
      <c r="P56" s="18">
        <v>98.753894080996886</v>
      </c>
      <c r="Q56" s="19" t="s">
        <v>31</v>
      </c>
      <c r="R56" s="20">
        <v>97.663551401869157</v>
      </c>
    </row>
    <row r="57" spans="1:18" x14ac:dyDescent="0.35">
      <c r="A57" s="15">
        <v>54</v>
      </c>
      <c r="B57" s="16" t="s">
        <v>165</v>
      </c>
      <c r="C57" s="16" t="s">
        <v>168</v>
      </c>
      <c r="D57" s="16" t="s">
        <v>169</v>
      </c>
      <c r="E57" s="17">
        <v>45</v>
      </c>
      <c r="F57" s="17">
        <v>24</v>
      </c>
      <c r="G57" s="17">
        <v>22</v>
      </c>
      <c r="H57" s="17">
        <v>13.5</v>
      </c>
      <c r="I57" s="17">
        <v>11.75</v>
      </c>
      <c r="J57" s="17">
        <v>10.75</v>
      </c>
      <c r="K57" s="17">
        <v>1</v>
      </c>
      <c r="L57" s="17">
        <v>11</v>
      </c>
      <c r="M57" s="17">
        <v>12</v>
      </c>
      <c r="N57" s="17">
        <v>3.25</v>
      </c>
      <c r="O57" s="18">
        <v>154.25</v>
      </c>
      <c r="P57" s="18">
        <v>96.105919003115275</v>
      </c>
      <c r="Q57" s="19" t="s">
        <v>31</v>
      </c>
    </row>
    <row r="58" spans="1:18" x14ac:dyDescent="0.35">
      <c r="A58" s="15">
        <v>55</v>
      </c>
      <c r="B58" s="16" t="s">
        <v>165</v>
      </c>
      <c r="C58" s="16" t="s">
        <v>170</v>
      </c>
      <c r="D58" s="16" t="s">
        <v>171</v>
      </c>
      <c r="E58" s="17">
        <v>45</v>
      </c>
      <c r="F58" s="17">
        <v>24</v>
      </c>
      <c r="G58" s="17">
        <v>22</v>
      </c>
      <c r="H58" s="17">
        <v>14.5</v>
      </c>
      <c r="I58" s="17">
        <v>11.75</v>
      </c>
      <c r="J58" s="17">
        <v>11</v>
      </c>
      <c r="K58" s="17">
        <v>1</v>
      </c>
      <c r="L58" s="17">
        <v>12</v>
      </c>
      <c r="M58" s="17">
        <v>14</v>
      </c>
      <c r="N58" s="17">
        <v>3.25</v>
      </c>
      <c r="O58" s="18">
        <v>158.5</v>
      </c>
      <c r="P58" s="18">
        <v>98.753894080996886</v>
      </c>
      <c r="Q58" s="19" t="s">
        <v>31</v>
      </c>
    </row>
    <row r="59" spans="1:18" x14ac:dyDescent="0.35">
      <c r="A59" s="15">
        <v>56</v>
      </c>
      <c r="B59" s="16" t="s">
        <v>165</v>
      </c>
      <c r="C59" s="16" t="s">
        <v>172</v>
      </c>
      <c r="D59" s="16" t="s">
        <v>173</v>
      </c>
      <c r="E59" s="17">
        <v>45</v>
      </c>
      <c r="F59" s="17">
        <v>24</v>
      </c>
      <c r="G59" s="17">
        <v>22</v>
      </c>
      <c r="H59" s="17">
        <v>14.5</v>
      </c>
      <c r="I59" s="17">
        <v>11.75</v>
      </c>
      <c r="J59" s="17">
        <v>11</v>
      </c>
      <c r="K59" s="17">
        <v>1</v>
      </c>
      <c r="L59" s="17">
        <v>12</v>
      </c>
      <c r="M59" s="17">
        <v>14</v>
      </c>
      <c r="N59" s="17">
        <v>3.25</v>
      </c>
      <c r="O59" s="18">
        <v>158.5</v>
      </c>
      <c r="P59" s="18">
        <v>98.753894080996886</v>
      </c>
      <c r="Q59" s="19" t="s">
        <v>31</v>
      </c>
    </row>
    <row r="60" spans="1:18" x14ac:dyDescent="0.35">
      <c r="A60" s="15">
        <v>57</v>
      </c>
      <c r="B60" s="16" t="s">
        <v>165</v>
      </c>
      <c r="C60" s="16" t="s">
        <v>174</v>
      </c>
      <c r="D60" s="16" t="s">
        <v>175</v>
      </c>
      <c r="E60" s="17">
        <v>45</v>
      </c>
      <c r="F60" s="17">
        <v>24</v>
      </c>
      <c r="G60" s="17">
        <v>22</v>
      </c>
      <c r="H60" s="17">
        <v>14.5</v>
      </c>
      <c r="I60" s="17">
        <v>11.75</v>
      </c>
      <c r="J60" s="17">
        <v>11</v>
      </c>
      <c r="K60" s="17">
        <v>1</v>
      </c>
      <c r="L60" s="17">
        <v>12</v>
      </c>
      <c r="M60" s="17">
        <v>14</v>
      </c>
      <c r="N60" s="17">
        <v>3.25</v>
      </c>
      <c r="O60" s="18">
        <v>158.5</v>
      </c>
      <c r="P60" s="18">
        <v>98.753894080996886</v>
      </c>
      <c r="Q60" s="19" t="s">
        <v>31</v>
      </c>
    </row>
    <row r="61" spans="1:18" x14ac:dyDescent="0.35">
      <c r="A61" s="15">
        <v>58</v>
      </c>
      <c r="B61" s="16" t="s">
        <v>165</v>
      </c>
      <c r="C61" s="16" t="s">
        <v>176</v>
      </c>
      <c r="D61" s="16" t="s">
        <v>177</v>
      </c>
      <c r="E61" s="17">
        <v>45</v>
      </c>
      <c r="F61" s="17">
        <v>24</v>
      </c>
      <c r="G61" s="17">
        <v>22</v>
      </c>
      <c r="H61" s="17">
        <v>14</v>
      </c>
      <c r="I61" s="17">
        <v>11.75</v>
      </c>
      <c r="J61" s="17">
        <v>11</v>
      </c>
      <c r="K61" s="17">
        <v>1</v>
      </c>
      <c r="L61" s="17">
        <v>12</v>
      </c>
      <c r="M61" s="17">
        <v>14</v>
      </c>
      <c r="N61" s="17">
        <v>3.25</v>
      </c>
      <c r="O61" s="18">
        <v>158</v>
      </c>
      <c r="P61" s="18">
        <v>98.442367601246104</v>
      </c>
      <c r="Q61" s="19" t="s">
        <v>31</v>
      </c>
    </row>
    <row r="62" spans="1:18" x14ac:dyDescent="0.35">
      <c r="A62" s="15">
        <v>59</v>
      </c>
      <c r="B62" s="16" t="s">
        <v>165</v>
      </c>
      <c r="C62" s="16" t="s">
        <v>178</v>
      </c>
      <c r="D62" s="16" t="s">
        <v>179</v>
      </c>
      <c r="E62" s="17">
        <v>40</v>
      </c>
      <c r="F62" s="17">
        <v>24</v>
      </c>
      <c r="G62" s="17">
        <v>22</v>
      </c>
      <c r="H62" s="17">
        <v>14.5</v>
      </c>
      <c r="I62" s="17">
        <v>11.75</v>
      </c>
      <c r="J62" s="17">
        <v>11</v>
      </c>
      <c r="K62" s="17">
        <v>1</v>
      </c>
      <c r="L62" s="17">
        <v>12</v>
      </c>
      <c r="M62" s="17">
        <v>12</v>
      </c>
      <c r="N62" s="17">
        <v>3.25</v>
      </c>
      <c r="O62" s="18">
        <v>151.5</v>
      </c>
      <c r="P62" s="18">
        <v>94.392523364485982</v>
      </c>
      <c r="Q62" s="19" t="s">
        <v>35</v>
      </c>
    </row>
    <row r="63" spans="1:18" x14ac:dyDescent="0.35">
      <c r="A63" s="15">
        <v>60</v>
      </c>
      <c r="B63" s="16" t="s">
        <v>165</v>
      </c>
      <c r="C63" s="16" t="s">
        <v>180</v>
      </c>
      <c r="D63" s="16" t="s">
        <v>181</v>
      </c>
      <c r="E63" s="17">
        <v>45</v>
      </c>
      <c r="F63" s="17">
        <v>24</v>
      </c>
      <c r="G63" s="17">
        <v>22</v>
      </c>
      <c r="H63" s="17">
        <v>14</v>
      </c>
      <c r="I63" s="17">
        <v>11.75</v>
      </c>
      <c r="J63" s="17">
        <v>11</v>
      </c>
      <c r="K63" s="17">
        <v>1</v>
      </c>
      <c r="L63" s="17">
        <v>11</v>
      </c>
      <c r="M63" s="17">
        <v>12</v>
      </c>
      <c r="N63" s="17">
        <v>3.25</v>
      </c>
      <c r="O63" s="18">
        <v>155</v>
      </c>
      <c r="P63" s="18">
        <v>96.573208722741427</v>
      </c>
      <c r="Q63" s="19" t="s">
        <v>31</v>
      </c>
    </row>
    <row r="64" spans="1:18" x14ac:dyDescent="0.35">
      <c r="A64" s="15">
        <v>61</v>
      </c>
      <c r="B64" s="16" t="s">
        <v>165</v>
      </c>
      <c r="C64" s="16" t="s">
        <v>182</v>
      </c>
      <c r="D64" s="16" t="s">
        <v>183</v>
      </c>
      <c r="E64" s="17">
        <v>45</v>
      </c>
      <c r="F64" s="17">
        <v>24</v>
      </c>
      <c r="G64" s="17">
        <v>22</v>
      </c>
      <c r="H64" s="17">
        <v>14</v>
      </c>
      <c r="I64" s="17">
        <v>11.75</v>
      </c>
      <c r="J64" s="17">
        <v>11</v>
      </c>
      <c r="K64" s="17">
        <v>1</v>
      </c>
      <c r="L64" s="17">
        <v>12</v>
      </c>
      <c r="M64" s="17">
        <v>14</v>
      </c>
      <c r="N64" s="17">
        <v>3.25</v>
      </c>
      <c r="O64" s="18">
        <v>158</v>
      </c>
      <c r="P64" s="18">
        <v>98.442367601246104</v>
      </c>
      <c r="Q64" s="19" t="s">
        <v>31</v>
      </c>
    </row>
    <row r="65" spans="1:18" x14ac:dyDescent="0.35">
      <c r="A65" s="15">
        <v>62</v>
      </c>
      <c r="B65" s="16" t="s">
        <v>184</v>
      </c>
      <c r="C65" s="16" t="s">
        <v>185</v>
      </c>
      <c r="D65" s="16" t="s">
        <v>186</v>
      </c>
      <c r="E65" s="17">
        <v>40</v>
      </c>
      <c r="F65" s="17">
        <v>24</v>
      </c>
      <c r="G65" s="17">
        <v>22</v>
      </c>
      <c r="H65" s="17">
        <v>14</v>
      </c>
      <c r="I65" s="17">
        <v>11.75</v>
      </c>
      <c r="J65" s="17">
        <v>11</v>
      </c>
      <c r="K65" s="17">
        <v>1</v>
      </c>
      <c r="L65" s="17">
        <v>8</v>
      </c>
      <c r="M65" s="17">
        <v>12</v>
      </c>
      <c r="N65" s="17">
        <v>3.25</v>
      </c>
      <c r="O65" s="18">
        <v>147</v>
      </c>
      <c r="P65" s="18">
        <v>91.588785046728972</v>
      </c>
      <c r="Q65" s="19" t="s">
        <v>35</v>
      </c>
      <c r="R65" s="20">
        <v>97.559709241952234</v>
      </c>
    </row>
    <row r="66" spans="1:18" x14ac:dyDescent="0.35">
      <c r="A66" s="15">
        <v>63</v>
      </c>
      <c r="B66" s="16" t="s">
        <v>184</v>
      </c>
      <c r="C66" s="16" t="s">
        <v>187</v>
      </c>
      <c r="D66" s="16" t="s">
        <v>188</v>
      </c>
      <c r="E66" s="17">
        <v>45</v>
      </c>
      <c r="F66" s="17">
        <v>24</v>
      </c>
      <c r="G66" s="17">
        <v>22</v>
      </c>
      <c r="H66" s="17">
        <v>14.5</v>
      </c>
      <c r="I66" s="17">
        <v>11.75</v>
      </c>
      <c r="J66" s="17">
        <v>11</v>
      </c>
      <c r="K66" s="17">
        <v>1</v>
      </c>
      <c r="L66" s="17">
        <v>12</v>
      </c>
      <c r="M66" s="17">
        <v>14</v>
      </c>
      <c r="N66" s="17">
        <v>3.25</v>
      </c>
      <c r="O66" s="18">
        <v>158.5</v>
      </c>
      <c r="P66" s="18">
        <v>98.753894080996886</v>
      </c>
      <c r="Q66" s="19" t="s">
        <v>31</v>
      </c>
    </row>
    <row r="67" spans="1:18" x14ac:dyDescent="0.35">
      <c r="A67" s="15">
        <v>64</v>
      </c>
      <c r="B67" s="16" t="s">
        <v>184</v>
      </c>
      <c r="C67" s="16" t="s">
        <v>189</v>
      </c>
      <c r="D67" s="16" t="s">
        <v>190</v>
      </c>
      <c r="E67" s="17">
        <v>45</v>
      </c>
      <c r="F67" s="17">
        <v>24</v>
      </c>
      <c r="G67" s="17">
        <v>22</v>
      </c>
      <c r="H67" s="17">
        <v>14.5</v>
      </c>
      <c r="I67" s="17">
        <v>11.75</v>
      </c>
      <c r="J67" s="17">
        <v>11</v>
      </c>
      <c r="K67" s="17">
        <v>1</v>
      </c>
      <c r="L67" s="17">
        <v>12</v>
      </c>
      <c r="M67" s="17">
        <v>14</v>
      </c>
      <c r="N67" s="17">
        <v>3.25</v>
      </c>
      <c r="O67" s="18">
        <v>158.5</v>
      </c>
      <c r="P67" s="18">
        <v>98.753894080996886</v>
      </c>
      <c r="Q67" s="19" t="s">
        <v>31</v>
      </c>
    </row>
    <row r="68" spans="1:18" x14ac:dyDescent="0.35">
      <c r="A68" s="15">
        <v>65</v>
      </c>
      <c r="B68" s="16" t="s">
        <v>184</v>
      </c>
      <c r="C68" s="16" t="s">
        <v>191</v>
      </c>
      <c r="D68" s="16" t="s">
        <v>192</v>
      </c>
      <c r="E68" s="17">
        <v>45</v>
      </c>
      <c r="F68" s="17">
        <v>24</v>
      </c>
      <c r="G68" s="17">
        <v>22</v>
      </c>
      <c r="H68" s="17">
        <v>14.5</v>
      </c>
      <c r="I68" s="17">
        <v>11.75</v>
      </c>
      <c r="J68" s="17">
        <v>11</v>
      </c>
      <c r="K68" s="17">
        <v>1</v>
      </c>
      <c r="L68" s="17">
        <v>12</v>
      </c>
      <c r="M68" s="17">
        <v>14</v>
      </c>
      <c r="N68" s="17">
        <v>3.25</v>
      </c>
      <c r="O68" s="18">
        <v>158.5</v>
      </c>
      <c r="P68" s="18">
        <v>98.753894080996886</v>
      </c>
      <c r="Q68" s="19" t="s">
        <v>31</v>
      </c>
    </row>
    <row r="69" spans="1:18" x14ac:dyDescent="0.35">
      <c r="A69" s="15">
        <v>66</v>
      </c>
      <c r="B69" s="16" t="s">
        <v>184</v>
      </c>
      <c r="C69" s="16" t="s">
        <v>193</v>
      </c>
      <c r="D69" s="16" t="s">
        <v>194</v>
      </c>
      <c r="E69" s="17">
        <v>45</v>
      </c>
      <c r="F69" s="17">
        <v>24</v>
      </c>
      <c r="G69" s="17">
        <v>22</v>
      </c>
      <c r="H69" s="17">
        <v>14.5</v>
      </c>
      <c r="I69" s="17">
        <v>11.75</v>
      </c>
      <c r="J69" s="17">
        <v>11</v>
      </c>
      <c r="K69" s="17">
        <v>1</v>
      </c>
      <c r="L69" s="17">
        <v>12</v>
      </c>
      <c r="M69" s="17">
        <v>14</v>
      </c>
      <c r="N69" s="17">
        <v>3.25</v>
      </c>
      <c r="O69" s="18">
        <v>158.5</v>
      </c>
      <c r="P69" s="18">
        <v>98.753894080996886</v>
      </c>
      <c r="Q69" s="19" t="s">
        <v>31</v>
      </c>
    </row>
    <row r="70" spans="1:18" x14ac:dyDescent="0.35">
      <c r="A70" s="15">
        <v>67</v>
      </c>
      <c r="B70" s="16" t="s">
        <v>184</v>
      </c>
      <c r="C70" s="16" t="s">
        <v>195</v>
      </c>
      <c r="D70" s="16" t="s">
        <v>196</v>
      </c>
      <c r="E70" s="17">
        <v>45</v>
      </c>
      <c r="F70" s="17">
        <v>24</v>
      </c>
      <c r="G70" s="17">
        <v>22</v>
      </c>
      <c r="H70" s="17">
        <v>14.5</v>
      </c>
      <c r="I70" s="17">
        <v>11.75</v>
      </c>
      <c r="J70" s="17">
        <v>11</v>
      </c>
      <c r="K70" s="17">
        <v>1</v>
      </c>
      <c r="L70" s="17">
        <v>12</v>
      </c>
      <c r="M70" s="17">
        <v>14</v>
      </c>
      <c r="N70" s="17">
        <v>3.25</v>
      </c>
      <c r="O70" s="18">
        <v>158.5</v>
      </c>
      <c r="P70" s="18">
        <v>98.753894080996886</v>
      </c>
      <c r="Q70" s="19" t="s">
        <v>31</v>
      </c>
    </row>
    <row r="71" spans="1:18" x14ac:dyDescent="0.35">
      <c r="A71" s="15">
        <v>68</v>
      </c>
      <c r="B71" s="16" t="s">
        <v>197</v>
      </c>
      <c r="C71" s="16" t="s">
        <v>198</v>
      </c>
      <c r="D71" s="16" t="s">
        <v>199</v>
      </c>
      <c r="E71" s="17">
        <v>40</v>
      </c>
      <c r="F71" s="17">
        <v>24</v>
      </c>
      <c r="G71" s="17">
        <v>22</v>
      </c>
      <c r="H71" s="17">
        <v>10.5</v>
      </c>
      <c r="I71" s="17">
        <v>11.75</v>
      </c>
      <c r="J71" s="17">
        <v>11</v>
      </c>
      <c r="K71" s="17">
        <v>1</v>
      </c>
      <c r="L71" s="17">
        <v>11</v>
      </c>
      <c r="M71" s="17">
        <v>14</v>
      </c>
      <c r="N71" s="17">
        <v>3.25</v>
      </c>
      <c r="O71" s="18">
        <v>148.5</v>
      </c>
      <c r="P71" s="18">
        <v>92.523364485981304</v>
      </c>
      <c r="Q71" s="19" t="s">
        <v>35</v>
      </c>
      <c r="R71" s="20">
        <v>97.3594422192553</v>
      </c>
    </row>
    <row r="72" spans="1:18" x14ac:dyDescent="0.35">
      <c r="A72" s="15">
        <v>69</v>
      </c>
      <c r="B72" s="16" t="s">
        <v>197</v>
      </c>
      <c r="C72" s="16" t="s">
        <v>200</v>
      </c>
      <c r="D72" s="16" t="s">
        <v>201</v>
      </c>
      <c r="E72" s="17">
        <v>45</v>
      </c>
      <c r="F72" s="17">
        <v>24</v>
      </c>
      <c r="G72" s="17">
        <v>22</v>
      </c>
      <c r="H72" s="17">
        <v>14.5</v>
      </c>
      <c r="I72" s="17">
        <v>11.75</v>
      </c>
      <c r="J72" s="17">
        <v>11</v>
      </c>
      <c r="K72" s="17">
        <v>1</v>
      </c>
      <c r="L72" s="17">
        <v>12</v>
      </c>
      <c r="M72" s="17">
        <v>14</v>
      </c>
      <c r="N72" s="17">
        <v>3.25</v>
      </c>
      <c r="O72" s="18">
        <v>158.5</v>
      </c>
      <c r="P72" s="18">
        <v>98.753894080996886</v>
      </c>
      <c r="Q72" s="19" t="s">
        <v>31</v>
      </c>
    </row>
    <row r="73" spans="1:18" x14ac:dyDescent="0.35">
      <c r="A73" s="15">
        <v>70</v>
      </c>
      <c r="B73" s="16" t="s">
        <v>197</v>
      </c>
      <c r="C73" s="16" t="s">
        <v>202</v>
      </c>
      <c r="D73" s="16" t="s">
        <v>203</v>
      </c>
      <c r="E73" s="17">
        <v>45</v>
      </c>
      <c r="F73" s="17">
        <v>24</v>
      </c>
      <c r="G73" s="17">
        <v>22</v>
      </c>
      <c r="H73" s="17">
        <v>14.5</v>
      </c>
      <c r="I73" s="17">
        <v>11.75</v>
      </c>
      <c r="J73" s="17">
        <v>11</v>
      </c>
      <c r="K73" s="17">
        <v>1</v>
      </c>
      <c r="L73" s="17">
        <v>12</v>
      </c>
      <c r="M73" s="17">
        <v>14</v>
      </c>
      <c r="N73" s="17">
        <v>3.25</v>
      </c>
      <c r="O73" s="18">
        <v>158.5</v>
      </c>
      <c r="P73" s="18">
        <v>98.753894080996886</v>
      </c>
      <c r="Q73" s="19" t="s">
        <v>31</v>
      </c>
    </row>
    <row r="74" spans="1:18" x14ac:dyDescent="0.35">
      <c r="A74" s="15">
        <v>71</v>
      </c>
      <c r="B74" s="16" t="s">
        <v>197</v>
      </c>
      <c r="C74" s="16" t="s">
        <v>204</v>
      </c>
      <c r="D74" s="16" t="s">
        <v>205</v>
      </c>
      <c r="E74" s="17">
        <v>40</v>
      </c>
      <c r="F74" s="17">
        <v>24</v>
      </c>
      <c r="G74" s="17">
        <v>22</v>
      </c>
      <c r="H74" s="17">
        <v>14.5</v>
      </c>
      <c r="I74" s="17">
        <v>11.75</v>
      </c>
      <c r="J74" s="17">
        <v>11</v>
      </c>
      <c r="K74" s="17">
        <v>1</v>
      </c>
      <c r="L74" s="17">
        <v>12</v>
      </c>
      <c r="M74" s="17">
        <v>14</v>
      </c>
      <c r="N74" s="17">
        <v>3.25</v>
      </c>
      <c r="O74" s="18">
        <v>153.5</v>
      </c>
      <c r="P74" s="18">
        <v>95.638629283489095</v>
      </c>
      <c r="Q74" s="19" t="s">
        <v>31</v>
      </c>
    </row>
    <row r="75" spans="1:18" x14ac:dyDescent="0.35">
      <c r="A75" s="15">
        <v>72</v>
      </c>
      <c r="B75" s="16" t="s">
        <v>197</v>
      </c>
      <c r="C75" s="16" t="s">
        <v>206</v>
      </c>
      <c r="D75" s="16" t="s">
        <v>207</v>
      </c>
      <c r="E75" s="17">
        <v>45</v>
      </c>
      <c r="F75" s="17">
        <v>24</v>
      </c>
      <c r="G75" s="17">
        <v>22</v>
      </c>
      <c r="H75" s="17">
        <v>14.5</v>
      </c>
      <c r="I75" s="17">
        <v>11.75</v>
      </c>
      <c r="J75" s="17">
        <v>11</v>
      </c>
      <c r="K75" s="17">
        <v>1</v>
      </c>
      <c r="L75" s="17">
        <v>12</v>
      </c>
      <c r="M75" s="17">
        <v>12</v>
      </c>
      <c r="N75" s="17">
        <v>3.25</v>
      </c>
      <c r="O75" s="18">
        <v>156.5</v>
      </c>
      <c r="P75" s="18">
        <v>97.507788161993773</v>
      </c>
      <c r="Q75" s="19" t="s">
        <v>31</v>
      </c>
    </row>
    <row r="76" spans="1:18" x14ac:dyDescent="0.35">
      <c r="A76" s="15">
        <v>73</v>
      </c>
      <c r="B76" s="16" t="s">
        <v>197</v>
      </c>
      <c r="C76" s="16" t="s">
        <v>208</v>
      </c>
      <c r="D76" s="16" t="s">
        <v>209</v>
      </c>
      <c r="E76" s="17">
        <v>45</v>
      </c>
      <c r="F76" s="17">
        <v>24</v>
      </c>
      <c r="G76" s="17">
        <v>22</v>
      </c>
      <c r="H76" s="17">
        <v>13.5</v>
      </c>
      <c r="I76" s="17">
        <v>11.75</v>
      </c>
      <c r="J76" s="17">
        <v>11</v>
      </c>
      <c r="K76" s="17">
        <v>1</v>
      </c>
      <c r="L76" s="17">
        <v>12</v>
      </c>
      <c r="M76" s="17">
        <v>14</v>
      </c>
      <c r="N76" s="17">
        <v>3.25</v>
      </c>
      <c r="O76" s="18">
        <v>157.5</v>
      </c>
      <c r="P76" s="18">
        <v>98.130841121495322</v>
      </c>
      <c r="Q76" s="19" t="s">
        <v>31</v>
      </c>
    </row>
    <row r="77" spans="1:18" x14ac:dyDescent="0.35">
      <c r="A77" s="15">
        <v>74</v>
      </c>
      <c r="B77" s="16" t="s">
        <v>197</v>
      </c>
      <c r="C77" s="16" t="s">
        <v>210</v>
      </c>
      <c r="D77" s="16" t="s">
        <v>211</v>
      </c>
      <c r="E77" s="17">
        <v>40</v>
      </c>
      <c r="F77" s="17">
        <v>24</v>
      </c>
      <c r="G77" s="17">
        <v>22</v>
      </c>
      <c r="H77" s="17">
        <v>14.5</v>
      </c>
      <c r="I77" s="17">
        <v>11.75</v>
      </c>
      <c r="J77" s="17">
        <v>11</v>
      </c>
      <c r="K77" s="17">
        <v>1</v>
      </c>
      <c r="L77" s="17">
        <v>12</v>
      </c>
      <c r="M77" s="17">
        <v>12</v>
      </c>
      <c r="N77" s="17">
        <v>3.25</v>
      </c>
      <c r="O77" s="18">
        <v>151.5</v>
      </c>
      <c r="P77" s="18">
        <v>94.392523364485982</v>
      </c>
      <c r="Q77" s="19" t="s">
        <v>35</v>
      </c>
    </row>
    <row r="78" spans="1:18" x14ac:dyDescent="0.35">
      <c r="A78" s="15">
        <v>75</v>
      </c>
      <c r="B78" s="16" t="s">
        <v>197</v>
      </c>
      <c r="C78" s="16" t="s">
        <v>212</v>
      </c>
      <c r="D78" s="16" t="s">
        <v>213</v>
      </c>
      <c r="E78" s="17">
        <v>45</v>
      </c>
      <c r="F78" s="17">
        <v>24</v>
      </c>
      <c r="G78" s="17">
        <v>22</v>
      </c>
      <c r="H78" s="17">
        <v>14.5</v>
      </c>
      <c r="I78" s="17">
        <v>11.75</v>
      </c>
      <c r="J78" s="17">
        <v>11</v>
      </c>
      <c r="K78" s="17">
        <v>1</v>
      </c>
      <c r="L78" s="17">
        <v>12</v>
      </c>
      <c r="M78" s="17">
        <v>12</v>
      </c>
      <c r="N78" s="17">
        <v>3.25</v>
      </c>
      <c r="O78" s="18">
        <v>156.5</v>
      </c>
      <c r="P78" s="18">
        <v>97.507788161993773</v>
      </c>
      <c r="Q78" s="19" t="s">
        <v>31</v>
      </c>
    </row>
    <row r="79" spans="1:18" x14ac:dyDescent="0.35">
      <c r="A79" s="15">
        <v>76</v>
      </c>
      <c r="B79" s="16" t="s">
        <v>197</v>
      </c>
      <c r="C79" s="16" t="s">
        <v>214</v>
      </c>
      <c r="D79" s="16" t="s">
        <v>215</v>
      </c>
      <c r="E79" s="17">
        <v>45</v>
      </c>
      <c r="F79" s="17">
        <v>24</v>
      </c>
      <c r="G79" s="17">
        <v>22</v>
      </c>
      <c r="H79" s="17">
        <v>14</v>
      </c>
      <c r="I79" s="17">
        <v>11.75</v>
      </c>
      <c r="J79" s="17">
        <v>11</v>
      </c>
      <c r="K79" s="17">
        <v>1</v>
      </c>
      <c r="L79" s="17">
        <v>12</v>
      </c>
      <c r="M79" s="17">
        <v>12</v>
      </c>
      <c r="N79" s="17">
        <v>3.25</v>
      </c>
      <c r="O79" s="18">
        <v>156</v>
      </c>
      <c r="P79" s="18">
        <v>97.196261682242991</v>
      </c>
      <c r="Q79" s="19" t="s">
        <v>31</v>
      </c>
    </row>
    <row r="80" spans="1:18" x14ac:dyDescent="0.35">
      <c r="A80" s="15">
        <v>77</v>
      </c>
      <c r="B80" s="16" t="s">
        <v>197</v>
      </c>
      <c r="C80" s="16" t="s">
        <v>216</v>
      </c>
      <c r="D80" s="16" t="s">
        <v>217</v>
      </c>
      <c r="E80" s="17">
        <v>45</v>
      </c>
      <c r="F80" s="17">
        <v>24</v>
      </c>
      <c r="G80" s="17">
        <v>22</v>
      </c>
      <c r="H80" s="17">
        <v>14.5</v>
      </c>
      <c r="I80" s="17">
        <v>11.75</v>
      </c>
      <c r="J80" s="17">
        <v>11</v>
      </c>
      <c r="K80" s="17">
        <v>1</v>
      </c>
      <c r="L80" s="17">
        <v>12</v>
      </c>
      <c r="M80" s="17">
        <v>14</v>
      </c>
      <c r="N80" s="17">
        <v>3.25</v>
      </c>
      <c r="O80" s="18">
        <v>158.5</v>
      </c>
      <c r="P80" s="18">
        <v>98.753894080996886</v>
      </c>
      <c r="Q80" s="19" t="s">
        <v>31</v>
      </c>
    </row>
    <row r="81" spans="1:18" x14ac:dyDescent="0.35">
      <c r="A81" s="15">
        <v>78</v>
      </c>
      <c r="B81" s="16" t="s">
        <v>197</v>
      </c>
      <c r="C81" s="16" t="s">
        <v>218</v>
      </c>
      <c r="D81" s="16" t="s">
        <v>219</v>
      </c>
      <c r="E81" s="17">
        <v>45</v>
      </c>
      <c r="F81" s="17">
        <v>24</v>
      </c>
      <c r="G81" s="17">
        <v>22</v>
      </c>
      <c r="H81" s="17">
        <v>14.5</v>
      </c>
      <c r="I81" s="17">
        <v>11.75</v>
      </c>
      <c r="J81" s="17">
        <v>11</v>
      </c>
      <c r="K81" s="17">
        <v>1</v>
      </c>
      <c r="L81" s="17">
        <v>12</v>
      </c>
      <c r="M81" s="17">
        <v>12</v>
      </c>
      <c r="N81" s="17">
        <v>3.25</v>
      </c>
      <c r="O81" s="18">
        <v>156.5</v>
      </c>
      <c r="P81" s="18">
        <v>97.507788161993773</v>
      </c>
      <c r="Q81" s="19" t="s">
        <v>31</v>
      </c>
    </row>
    <row r="82" spans="1:18" x14ac:dyDescent="0.35">
      <c r="A82" s="15">
        <v>79</v>
      </c>
      <c r="B82" s="16" t="s">
        <v>197</v>
      </c>
      <c r="C82" s="16" t="s">
        <v>220</v>
      </c>
      <c r="D82" s="16" t="s">
        <v>221</v>
      </c>
      <c r="E82" s="17">
        <v>45</v>
      </c>
      <c r="F82" s="17">
        <v>24</v>
      </c>
      <c r="G82" s="17">
        <v>22</v>
      </c>
      <c r="H82" s="17">
        <v>14.5</v>
      </c>
      <c r="I82" s="17">
        <v>11.75</v>
      </c>
      <c r="J82" s="17">
        <v>11</v>
      </c>
      <c r="K82" s="17">
        <v>1</v>
      </c>
      <c r="L82" s="17">
        <v>12</v>
      </c>
      <c r="M82" s="17">
        <v>14</v>
      </c>
      <c r="N82" s="17">
        <v>3.25</v>
      </c>
      <c r="O82" s="18">
        <v>158.5</v>
      </c>
      <c r="P82" s="18">
        <v>98.753894080996886</v>
      </c>
      <c r="Q82" s="19" t="s">
        <v>31</v>
      </c>
    </row>
    <row r="83" spans="1:18" x14ac:dyDescent="0.35">
      <c r="A83" s="15">
        <v>80</v>
      </c>
      <c r="B83" s="16" t="s">
        <v>197</v>
      </c>
      <c r="C83" s="16" t="s">
        <v>222</v>
      </c>
      <c r="D83" s="16" t="s">
        <v>223</v>
      </c>
      <c r="E83" s="17">
        <v>45</v>
      </c>
      <c r="F83" s="17">
        <v>24</v>
      </c>
      <c r="G83" s="17">
        <v>22</v>
      </c>
      <c r="H83" s="17">
        <v>14.5</v>
      </c>
      <c r="I83" s="17">
        <v>11.75</v>
      </c>
      <c r="J83" s="17">
        <v>11</v>
      </c>
      <c r="K83" s="17">
        <v>1</v>
      </c>
      <c r="L83" s="17">
        <v>12</v>
      </c>
      <c r="M83" s="17">
        <v>14</v>
      </c>
      <c r="N83" s="17">
        <v>3.25</v>
      </c>
      <c r="O83" s="18">
        <v>158.5</v>
      </c>
      <c r="P83" s="18">
        <v>98.753894080996886</v>
      </c>
      <c r="Q83" s="19" t="s">
        <v>31</v>
      </c>
    </row>
    <row r="84" spans="1:18" x14ac:dyDescent="0.35">
      <c r="A84" s="15">
        <v>81</v>
      </c>
      <c r="B84" s="16" t="s">
        <v>197</v>
      </c>
      <c r="C84" s="16" t="s">
        <v>224</v>
      </c>
      <c r="D84" s="16" t="s">
        <v>225</v>
      </c>
      <c r="E84" s="17">
        <v>45</v>
      </c>
      <c r="F84" s="17">
        <v>24</v>
      </c>
      <c r="G84" s="17">
        <v>22</v>
      </c>
      <c r="H84" s="17">
        <v>14.5</v>
      </c>
      <c r="I84" s="17">
        <v>11.75</v>
      </c>
      <c r="J84" s="17">
        <v>11</v>
      </c>
      <c r="K84" s="17">
        <v>1</v>
      </c>
      <c r="L84" s="17">
        <v>12</v>
      </c>
      <c r="M84" s="17">
        <v>12</v>
      </c>
      <c r="N84" s="17">
        <v>3.25</v>
      </c>
      <c r="O84" s="18">
        <v>156.5</v>
      </c>
      <c r="P84" s="18">
        <v>97.507788161993773</v>
      </c>
      <c r="Q84" s="19" t="s">
        <v>31</v>
      </c>
    </row>
    <row r="85" spans="1:18" x14ac:dyDescent="0.35">
      <c r="A85" s="15">
        <v>82</v>
      </c>
      <c r="B85" s="16" t="s">
        <v>197</v>
      </c>
      <c r="C85" s="16" t="s">
        <v>226</v>
      </c>
      <c r="D85" s="16" t="s">
        <v>227</v>
      </c>
      <c r="E85" s="17">
        <v>45</v>
      </c>
      <c r="F85" s="17">
        <v>24</v>
      </c>
      <c r="G85" s="17">
        <v>22</v>
      </c>
      <c r="H85" s="17">
        <v>14</v>
      </c>
      <c r="I85" s="17">
        <v>11.75</v>
      </c>
      <c r="J85" s="17">
        <v>11</v>
      </c>
      <c r="K85" s="17">
        <v>1</v>
      </c>
      <c r="L85" s="17">
        <v>12</v>
      </c>
      <c r="M85" s="17">
        <v>14</v>
      </c>
      <c r="N85" s="17">
        <v>3.25</v>
      </c>
      <c r="O85" s="18">
        <v>158</v>
      </c>
      <c r="P85" s="18">
        <v>98.442367601246104</v>
      </c>
      <c r="Q85" s="19" t="s">
        <v>31</v>
      </c>
    </row>
    <row r="86" spans="1:18" x14ac:dyDescent="0.35">
      <c r="A86" s="15">
        <v>83</v>
      </c>
      <c r="B86" s="16" t="s">
        <v>197</v>
      </c>
      <c r="C86" s="16" t="s">
        <v>228</v>
      </c>
      <c r="D86" s="16" t="s">
        <v>229</v>
      </c>
      <c r="E86" s="17">
        <v>45</v>
      </c>
      <c r="F86" s="17">
        <v>24</v>
      </c>
      <c r="G86" s="17">
        <v>22</v>
      </c>
      <c r="H86" s="17">
        <v>14.5</v>
      </c>
      <c r="I86" s="17">
        <v>11.75</v>
      </c>
      <c r="J86" s="17">
        <v>11</v>
      </c>
      <c r="K86" s="17">
        <v>1</v>
      </c>
      <c r="L86" s="17">
        <v>12</v>
      </c>
      <c r="M86" s="17">
        <v>12</v>
      </c>
      <c r="N86" s="17">
        <v>3.25</v>
      </c>
      <c r="O86" s="18">
        <v>156.5</v>
      </c>
      <c r="P86" s="18">
        <v>97.507788161993773</v>
      </c>
      <c r="Q86" s="19" t="s">
        <v>31</v>
      </c>
    </row>
    <row r="87" spans="1:18" x14ac:dyDescent="0.35">
      <c r="A87" s="15">
        <v>84</v>
      </c>
      <c r="B87" s="16" t="s">
        <v>197</v>
      </c>
      <c r="C87" s="16" t="s">
        <v>230</v>
      </c>
      <c r="D87" s="16" t="s">
        <v>231</v>
      </c>
      <c r="E87" s="17">
        <v>40</v>
      </c>
      <c r="F87" s="17">
        <v>24</v>
      </c>
      <c r="G87" s="17">
        <v>22</v>
      </c>
      <c r="H87" s="17">
        <v>14.5</v>
      </c>
      <c r="I87" s="17">
        <v>11.75</v>
      </c>
      <c r="J87" s="17">
        <v>11</v>
      </c>
      <c r="K87" s="17">
        <v>1</v>
      </c>
      <c r="L87" s="17">
        <v>12</v>
      </c>
      <c r="M87" s="17">
        <v>14</v>
      </c>
      <c r="N87" s="17">
        <v>3.25</v>
      </c>
      <c r="O87" s="18">
        <v>153.5</v>
      </c>
      <c r="P87" s="18">
        <v>95.638629283489095</v>
      </c>
      <c r="Q87" s="19" t="s">
        <v>31</v>
      </c>
    </row>
    <row r="88" spans="1:18" x14ac:dyDescent="0.35">
      <c r="A88" s="15">
        <v>85</v>
      </c>
      <c r="B88" s="16" t="s">
        <v>197</v>
      </c>
      <c r="C88" s="16" t="s">
        <v>232</v>
      </c>
      <c r="D88" s="16" t="s">
        <v>233</v>
      </c>
      <c r="E88" s="17">
        <v>45</v>
      </c>
      <c r="F88" s="17">
        <v>24</v>
      </c>
      <c r="G88" s="17">
        <v>22</v>
      </c>
      <c r="H88" s="17">
        <v>13.5</v>
      </c>
      <c r="I88" s="17">
        <v>11.75</v>
      </c>
      <c r="J88" s="17">
        <v>11</v>
      </c>
      <c r="K88" s="17">
        <v>1</v>
      </c>
      <c r="L88" s="17">
        <v>12</v>
      </c>
      <c r="M88" s="17">
        <v>14</v>
      </c>
      <c r="N88" s="17">
        <v>3.25</v>
      </c>
      <c r="O88" s="18">
        <v>157.5</v>
      </c>
      <c r="P88" s="18">
        <v>98.130841121495322</v>
      </c>
      <c r="Q88" s="19" t="s">
        <v>31</v>
      </c>
    </row>
    <row r="89" spans="1:18" x14ac:dyDescent="0.35">
      <c r="A89" s="15">
        <v>86</v>
      </c>
      <c r="B89" s="16" t="s">
        <v>197</v>
      </c>
      <c r="C89" s="16" t="s">
        <v>234</v>
      </c>
      <c r="D89" s="16" t="s">
        <v>235</v>
      </c>
      <c r="E89" s="17">
        <v>45</v>
      </c>
      <c r="F89" s="17">
        <v>24</v>
      </c>
      <c r="G89" s="17">
        <v>22</v>
      </c>
      <c r="H89" s="17">
        <v>14.5</v>
      </c>
      <c r="I89" s="17">
        <v>11.75</v>
      </c>
      <c r="J89" s="17">
        <v>11</v>
      </c>
      <c r="K89" s="17">
        <v>1</v>
      </c>
      <c r="L89" s="17">
        <v>12</v>
      </c>
      <c r="M89" s="17">
        <v>14</v>
      </c>
      <c r="N89" s="17">
        <v>3.25</v>
      </c>
      <c r="O89" s="18">
        <v>158.5</v>
      </c>
      <c r="P89" s="18">
        <v>98.753894080996886</v>
      </c>
      <c r="Q89" s="19" t="s">
        <v>31</v>
      </c>
    </row>
    <row r="90" spans="1:18" x14ac:dyDescent="0.35">
      <c r="A90" s="15">
        <v>87</v>
      </c>
      <c r="B90" s="16" t="s">
        <v>197</v>
      </c>
      <c r="C90" s="16" t="s">
        <v>236</v>
      </c>
      <c r="D90" s="16" t="s">
        <v>237</v>
      </c>
      <c r="E90" s="17">
        <v>45</v>
      </c>
      <c r="F90" s="17">
        <v>24</v>
      </c>
      <c r="G90" s="17">
        <v>22</v>
      </c>
      <c r="H90" s="17">
        <v>14.5</v>
      </c>
      <c r="I90" s="17">
        <v>11.75</v>
      </c>
      <c r="J90" s="17">
        <v>11</v>
      </c>
      <c r="K90" s="17">
        <v>1</v>
      </c>
      <c r="L90" s="17">
        <v>12</v>
      </c>
      <c r="M90" s="17">
        <v>14</v>
      </c>
      <c r="N90" s="17">
        <v>3.25</v>
      </c>
      <c r="O90" s="18">
        <v>158.5</v>
      </c>
      <c r="P90" s="18">
        <v>98.753894080996886</v>
      </c>
      <c r="Q90" s="19" t="s">
        <v>31</v>
      </c>
    </row>
    <row r="91" spans="1:18" x14ac:dyDescent="0.35">
      <c r="A91" s="15">
        <v>88</v>
      </c>
      <c r="B91" s="16" t="s">
        <v>197</v>
      </c>
      <c r="C91" s="16" t="s">
        <v>238</v>
      </c>
      <c r="D91" s="16" t="s">
        <v>239</v>
      </c>
      <c r="E91" s="17">
        <v>45</v>
      </c>
      <c r="F91" s="17">
        <v>24</v>
      </c>
      <c r="G91" s="17">
        <v>22</v>
      </c>
      <c r="H91" s="17">
        <v>14.5</v>
      </c>
      <c r="I91" s="17">
        <v>11.75</v>
      </c>
      <c r="J91" s="17">
        <v>11</v>
      </c>
      <c r="K91" s="17">
        <v>1</v>
      </c>
      <c r="L91" s="17">
        <v>11</v>
      </c>
      <c r="M91" s="17">
        <v>10</v>
      </c>
      <c r="N91" s="17">
        <v>3.25</v>
      </c>
      <c r="O91" s="18">
        <v>153.5</v>
      </c>
      <c r="P91" s="18">
        <v>95.638629283489095</v>
      </c>
      <c r="Q91" s="19" t="s">
        <v>31</v>
      </c>
      <c r="R91" s="21"/>
    </row>
    <row r="92" spans="1:18" ht="27" customHeight="1" x14ac:dyDescent="0.35">
      <c r="A92" s="46" t="s">
        <v>18</v>
      </c>
      <c r="B92" s="46"/>
      <c r="C92" s="46"/>
      <c r="D92" s="47"/>
      <c r="E92" s="22">
        <f t="shared" ref="E92:N92" si="0">AVERAGE(E4:E91)</f>
        <v>44.31818181818182</v>
      </c>
      <c r="F92" s="22">
        <f t="shared" si="0"/>
        <v>24</v>
      </c>
      <c r="G92" s="22">
        <f t="shared" si="0"/>
        <v>22</v>
      </c>
      <c r="H92" s="22">
        <f t="shared" si="0"/>
        <v>14.153409090909092</v>
      </c>
      <c r="I92" s="22">
        <f t="shared" si="0"/>
        <v>11.75</v>
      </c>
      <c r="J92" s="22">
        <f t="shared" si="0"/>
        <v>10.991477272727273</v>
      </c>
      <c r="K92" s="22">
        <f t="shared" si="0"/>
        <v>1</v>
      </c>
      <c r="L92" s="22">
        <f t="shared" si="0"/>
        <v>11.727272727272727</v>
      </c>
      <c r="M92" s="22">
        <f t="shared" si="0"/>
        <v>13.318181818181818</v>
      </c>
      <c r="N92" s="22">
        <f t="shared" si="0"/>
        <v>3.2471590909090908</v>
      </c>
      <c r="O92" s="23"/>
      <c r="P92" s="23"/>
      <c r="Q92" s="23"/>
    </row>
    <row r="94" spans="1:18" ht="38.4" customHeight="1" x14ac:dyDescent="0.35">
      <c r="A94" s="48" t="s">
        <v>19</v>
      </c>
      <c r="B94" s="48"/>
      <c r="C94" s="48"/>
      <c r="D94" s="48"/>
      <c r="E94" s="48"/>
      <c r="F94" s="48"/>
      <c r="G94" s="48"/>
      <c r="H94" s="48"/>
      <c r="I94" s="48"/>
      <c r="J94" s="48"/>
      <c r="K94" s="48"/>
      <c r="N94" s="49" t="s">
        <v>20</v>
      </c>
      <c r="O94" s="50"/>
      <c r="P94" s="50"/>
      <c r="Q94" s="25"/>
    </row>
    <row r="95" spans="1:18" s="14" customFormat="1" ht="21.6" customHeight="1" x14ac:dyDescent="0.25">
      <c r="A95" s="2" t="s">
        <v>1</v>
      </c>
      <c r="B95" s="45" t="s">
        <v>21</v>
      </c>
      <c r="C95" s="45"/>
      <c r="D95" s="45"/>
      <c r="E95" s="45"/>
      <c r="F95" s="45"/>
      <c r="G95" s="45"/>
      <c r="H95" s="45"/>
      <c r="I95" s="2" t="s">
        <v>22</v>
      </c>
      <c r="J95" s="2" t="s">
        <v>23</v>
      </c>
      <c r="K95" s="2" t="s">
        <v>24</v>
      </c>
      <c r="N95" s="26" t="s">
        <v>5</v>
      </c>
      <c r="O95" s="26" t="s">
        <v>25</v>
      </c>
      <c r="P95" s="26" t="s">
        <v>26</v>
      </c>
      <c r="Q95" s="27" t="s">
        <v>27</v>
      </c>
    </row>
    <row r="96" spans="1:18" s="8" customFormat="1" ht="18.600000000000001" customHeight="1" x14ac:dyDescent="0.25">
      <c r="A96" s="28">
        <v>1</v>
      </c>
      <c r="B96" s="42" t="s">
        <v>28</v>
      </c>
      <c r="C96" s="42"/>
      <c r="D96" s="42"/>
      <c r="E96" s="42"/>
      <c r="F96" s="42"/>
      <c r="G96" s="42"/>
      <c r="H96" s="42"/>
      <c r="I96" s="26">
        <v>10</v>
      </c>
      <c r="J96" s="26">
        <v>5</v>
      </c>
      <c r="K96" s="26">
        <f>I96*J96</f>
        <v>50</v>
      </c>
      <c r="N96" s="29" t="s">
        <v>29</v>
      </c>
      <c r="O96" s="26" t="s">
        <v>30</v>
      </c>
      <c r="P96" s="30" t="s">
        <v>31</v>
      </c>
      <c r="Q96" s="31">
        <f>COUNTIF($Q$4:$Q$91,"A")</f>
        <v>82</v>
      </c>
    </row>
    <row r="97" spans="1:17" s="8" customFormat="1" ht="18.600000000000001" customHeight="1" x14ac:dyDescent="0.25">
      <c r="A97" s="28">
        <v>2</v>
      </c>
      <c r="B97" s="42" t="s">
        <v>32</v>
      </c>
      <c r="C97" s="42"/>
      <c r="D97" s="42"/>
      <c r="E97" s="42"/>
      <c r="F97" s="42"/>
      <c r="G97" s="42"/>
      <c r="H97" s="42"/>
      <c r="I97" s="26">
        <v>8</v>
      </c>
      <c r="J97" s="26">
        <v>3</v>
      </c>
      <c r="K97" s="26">
        <f t="shared" ref="K97:K105" si="1">I97*J97</f>
        <v>24</v>
      </c>
      <c r="N97" s="29" t="s">
        <v>33</v>
      </c>
      <c r="O97" s="26" t="s">
        <v>34</v>
      </c>
      <c r="P97" s="32" t="s">
        <v>35</v>
      </c>
      <c r="Q97" s="33">
        <f>COUNTIF($Q$4:$Q$91,"B")</f>
        <v>5</v>
      </c>
    </row>
    <row r="98" spans="1:17" s="8" customFormat="1" ht="18.600000000000001" customHeight="1" x14ac:dyDescent="0.25">
      <c r="A98" s="28">
        <v>3</v>
      </c>
      <c r="B98" s="42" t="s">
        <v>36</v>
      </c>
      <c r="C98" s="42"/>
      <c r="D98" s="42"/>
      <c r="E98" s="42"/>
      <c r="F98" s="42"/>
      <c r="G98" s="42"/>
      <c r="H98" s="42"/>
      <c r="I98" s="26">
        <v>22</v>
      </c>
      <c r="J98" s="26">
        <v>1</v>
      </c>
      <c r="K98" s="26">
        <f t="shared" si="1"/>
        <v>22</v>
      </c>
      <c r="N98" s="29" t="s">
        <v>37</v>
      </c>
      <c r="O98" s="26" t="s">
        <v>38</v>
      </c>
      <c r="P98" s="34" t="s">
        <v>39</v>
      </c>
      <c r="Q98" s="34">
        <f>COUNTIF($Q$4:$Q$91,"C")</f>
        <v>1</v>
      </c>
    </row>
    <row r="99" spans="1:17" s="8" customFormat="1" ht="18.600000000000001" customHeight="1" x14ac:dyDescent="0.25">
      <c r="A99" s="28">
        <v>4</v>
      </c>
      <c r="B99" s="42" t="s">
        <v>40</v>
      </c>
      <c r="C99" s="42"/>
      <c r="D99" s="42"/>
      <c r="E99" s="42"/>
      <c r="F99" s="42"/>
      <c r="G99" s="42"/>
      <c r="H99" s="42"/>
      <c r="I99" s="26">
        <v>26</v>
      </c>
      <c r="J99" s="26">
        <v>0.5</v>
      </c>
      <c r="K99" s="26">
        <f t="shared" si="1"/>
        <v>13</v>
      </c>
      <c r="N99" s="29" t="s">
        <v>41</v>
      </c>
      <c r="O99" s="26" t="s">
        <v>42</v>
      </c>
      <c r="P99" s="35" t="s">
        <v>43</v>
      </c>
      <c r="Q99" s="35">
        <f>COUNTIF($Q$4:$Q$91,"D")</f>
        <v>0</v>
      </c>
    </row>
    <row r="100" spans="1:17" s="8" customFormat="1" ht="18.600000000000001" customHeight="1" x14ac:dyDescent="0.25">
      <c r="A100" s="28">
        <v>5</v>
      </c>
      <c r="B100" s="43" t="s">
        <v>44</v>
      </c>
      <c r="C100" s="42"/>
      <c r="D100" s="42"/>
      <c r="E100" s="42"/>
      <c r="F100" s="42"/>
      <c r="G100" s="42"/>
      <c r="H100" s="42"/>
      <c r="I100" s="26">
        <v>47</v>
      </c>
      <c r="J100" s="26">
        <v>0.25</v>
      </c>
      <c r="K100" s="26">
        <f t="shared" si="1"/>
        <v>11.75</v>
      </c>
      <c r="Q100" s="14">
        <f>SUM(Q96:Q99)</f>
        <v>88</v>
      </c>
    </row>
    <row r="101" spans="1:17" s="8" customFormat="1" ht="18.600000000000001" customHeight="1" x14ac:dyDescent="0.25">
      <c r="A101" s="28">
        <v>6</v>
      </c>
      <c r="B101" s="42" t="s">
        <v>45</v>
      </c>
      <c r="C101" s="42"/>
      <c r="D101" s="42"/>
      <c r="E101" s="42"/>
      <c r="F101" s="42"/>
      <c r="G101" s="42"/>
      <c r="H101" s="42"/>
      <c r="I101" s="26">
        <v>44</v>
      </c>
      <c r="J101" s="26">
        <v>0.25</v>
      </c>
      <c r="K101" s="26">
        <f t="shared" si="1"/>
        <v>11</v>
      </c>
    </row>
    <row r="102" spans="1:17" s="8" customFormat="1" ht="18.600000000000001" customHeight="1" x14ac:dyDescent="0.25">
      <c r="A102" s="28">
        <v>7</v>
      </c>
      <c r="B102" s="42" t="s">
        <v>46</v>
      </c>
      <c r="C102" s="42"/>
      <c r="D102" s="42"/>
      <c r="E102" s="42"/>
      <c r="F102" s="42"/>
      <c r="G102" s="42"/>
      <c r="H102" s="42"/>
      <c r="I102" s="26">
        <v>1</v>
      </c>
      <c r="J102" s="26">
        <v>1</v>
      </c>
      <c r="K102" s="26">
        <f t="shared" si="1"/>
        <v>1</v>
      </c>
    </row>
    <row r="103" spans="1:17" s="8" customFormat="1" ht="18.600000000000001" customHeight="1" x14ac:dyDescent="0.25">
      <c r="A103" s="28">
        <v>8</v>
      </c>
      <c r="B103" s="42" t="s">
        <v>47</v>
      </c>
      <c r="C103" s="42"/>
      <c r="D103" s="42"/>
      <c r="E103" s="42"/>
      <c r="F103" s="42"/>
      <c r="G103" s="42"/>
      <c r="H103" s="42"/>
      <c r="I103" s="26">
        <v>12</v>
      </c>
      <c r="J103" s="26">
        <v>1</v>
      </c>
      <c r="K103" s="26">
        <f t="shared" si="1"/>
        <v>12</v>
      </c>
    </row>
    <row r="104" spans="1:17" s="8" customFormat="1" ht="18.600000000000001" customHeight="1" x14ac:dyDescent="0.25">
      <c r="A104" s="28">
        <v>9</v>
      </c>
      <c r="B104" s="42" t="s">
        <v>48</v>
      </c>
      <c r="C104" s="42"/>
      <c r="D104" s="42"/>
      <c r="E104" s="42"/>
      <c r="F104" s="42"/>
      <c r="G104" s="42"/>
      <c r="H104" s="42"/>
      <c r="I104" s="26">
        <v>8</v>
      </c>
      <c r="J104" s="26">
        <v>2</v>
      </c>
      <c r="K104" s="26">
        <f t="shared" si="1"/>
        <v>16</v>
      </c>
    </row>
    <row r="105" spans="1:17" s="8" customFormat="1" ht="18.600000000000001" customHeight="1" x14ac:dyDescent="0.25">
      <c r="A105" s="28">
        <v>10</v>
      </c>
      <c r="B105" s="42" t="s">
        <v>49</v>
      </c>
      <c r="C105" s="42"/>
      <c r="D105" s="42"/>
      <c r="E105" s="42"/>
      <c r="F105" s="42"/>
      <c r="G105" s="42"/>
      <c r="H105" s="42"/>
      <c r="I105" s="26">
        <v>13</v>
      </c>
      <c r="J105" s="26">
        <v>0.25</v>
      </c>
      <c r="K105" s="26">
        <f t="shared" si="1"/>
        <v>3.25</v>
      </c>
    </row>
    <row r="106" spans="1:17" s="8" customFormat="1" ht="31.2" customHeight="1" x14ac:dyDescent="0.25">
      <c r="A106" s="45" t="s">
        <v>50</v>
      </c>
      <c r="B106" s="45"/>
      <c r="C106" s="45"/>
      <c r="D106" s="45"/>
      <c r="E106" s="45"/>
      <c r="F106" s="45"/>
      <c r="G106" s="45"/>
      <c r="H106" s="45"/>
      <c r="I106" s="2">
        <f>SUM(I96:I105)</f>
        <v>191</v>
      </c>
      <c r="J106" s="2"/>
      <c r="K106" s="2">
        <f>SUM(K96:K105)</f>
        <v>164</v>
      </c>
    </row>
    <row r="109" spans="1:17" ht="25.8" x14ac:dyDescent="0.35">
      <c r="A109" s="51" t="s">
        <v>240</v>
      </c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</row>
    <row r="110" spans="1:17" x14ac:dyDescent="0.35">
      <c r="A110" s="36" t="s">
        <v>52</v>
      </c>
      <c r="B110" s="44" t="s">
        <v>21</v>
      </c>
      <c r="C110" s="44"/>
      <c r="D110" s="44"/>
      <c r="E110" s="44"/>
      <c r="F110" s="44"/>
      <c r="G110" s="44"/>
      <c r="H110" s="44"/>
      <c r="I110" s="36" t="s">
        <v>53</v>
      </c>
      <c r="J110" s="36" t="s">
        <v>54</v>
      </c>
      <c r="K110" s="36" t="s">
        <v>55</v>
      </c>
      <c r="L110" s="36" t="s">
        <v>54</v>
      </c>
    </row>
    <row r="111" spans="1:17" ht="21" customHeight="1" x14ac:dyDescent="0.35">
      <c r="A111" s="37"/>
      <c r="B111" s="38"/>
      <c r="C111" s="39"/>
      <c r="D111" s="39"/>
      <c r="E111" s="39"/>
      <c r="F111" s="39"/>
      <c r="G111" s="39"/>
      <c r="H111" s="40"/>
      <c r="I111" s="37" t="s">
        <v>56</v>
      </c>
      <c r="J111" s="37"/>
      <c r="K111" s="37" t="s">
        <v>56</v>
      </c>
      <c r="L111" s="37"/>
    </row>
    <row r="112" spans="1:17" x14ac:dyDescent="0.35">
      <c r="A112" s="28">
        <v>1</v>
      </c>
      <c r="B112" s="42" t="s">
        <v>28</v>
      </c>
      <c r="C112" s="42"/>
      <c r="D112" s="42"/>
      <c r="E112" s="42"/>
      <c r="F112" s="42"/>
      <c r="G112" s="42"/>
      <c r="H112" s="42"/>
      <c r="I112" s="26">
        <f>M112-K112</f>
        <v>77</v>
      </c>
      <c r="J112" s="41">
        <f>I112*100/M112</f>
        <v>87.5</v>
      </c>
      <c r="K112" s="26">
        <v>11</v>
      </c>
      <c r="L112" s="41">
        <f>K112*100/M112</f>
        <v>12.5</v>
      </c>
      <c r="M112" s="3">
        <v>88</v>
      </c>
    </row>
    <row r="113" spans="1:13" x14ac:dyDescent="0.35">
      <c r="A113" s="28">
        <v>2</v>
      </c>
      <c r="B113" s="42" t="s">
        <v>32</v>
      </c>
      <c r="C113" s="42"/>
      <c r="D113" s="42"/>
      <c r="E113" s="42"/>
      <c r="F113" s="42"/>
      <c r="G113" s="42"/>
      <c r="H113" s="42"/>
      <c r="I113" s="26">
        <f t="shared" ref="I113:I121" si="2">M113-K113</f>
        <v>88</v>
      </c>
      <c r="J113" s="41">
        <f t="shared" ref="J113:J121" si="3">I113*100/M113</f>
        <v>100</v>
      </c>
      <c r="K113" s="26">
        <v>0</v>
      </c>
      <c r="L113" s="41">
        <f t="shared" ref="L113:L121" si="4">K113*100/M113</f>
        <v>0</v>
      </c>
      <c r="M113" s="3">
        <v>88</v>
      </c>
    </row>
    <row r="114" spans="1:13" x14ac:dyDescent="0.35">
      <c r="A114" s="28">
        <v>3</v>
      </c>
      <c r="B114" s="42" t="s">
        <v>36</v>
      </c>
      <c r="C114" s="42"/>
      <c r="D114" s="42"/>
      <c r="E114" s="42"/>
      <c r="F114" s="42"/>
      <c r="G114" s="42"/>
      <c r="H114" s="42"/>
      <c r="I114" s="26">
        <f t="shared" si="2"/>
        <v>88</v>
      </c>
      <c r="J114" s="41">
        <f t="shared" si="3"/>
        <v>100</v>
      </c>
      <c r="K114" s="26">
        <v>0</v>
      </c>
      <c r="L114" s="41">
        <f t="shared" si="4"/>
        <v>0</v>
      </c>
      <c r="M114" s="3">
        <v>88</v>
      </c>
    </row>
    <row r="115" spans="1:13" x14ac:dyDescent="0.35">
      <c r="A115" s="28">
        <v>4</v>
      </c>
      <c r="B115" s="42" t="s">
        <v>40</v>
      </c>
      <c r="C115" s="42"/>
      <c r="D115" s="42"/>
      <c r="E115" s="42"/>
      <c r="F115" s="42"/>
      <c r="G115" s="42"/>
      <c r="H115" s="42"/>
      <c r="I115" s="26">
        <f t="shared" si="2"/>
        <v>66</v>
      </c>
      <c r="J115" s="41">
        <f t="shared" si="3"/>
        <v>75</v>
      </c>
      <c r="K115" s="26">
        <v>22</v>
      </c>
      <c r="L115" s="41">
        <f t="shared" si="4"/>
        <v>25</v>
      </c>
      <c r="M115" s="3">
        <v>88</v>
      </c>
    </row>
    <row r="116" spans="1:13" x14ac:dyDescent="0.35">
      <c r="A116" s="28">
        <v>5</v>
      </c>
      <c r="B116" s="43" t="s">
        <v>44</v>
      </c>
      <c r="C116" s="42"/>
      <c r="D116" s="42"/>
      <c r="E116" s="42"/>
      <c r="F116" s="42"/>
      <c r="G116" s="42"/>
      <c r="H116" s="42"/>
      <c r="I116" s="26">
        <f t="shared" si="2"/>
        <v>88</v>
      </c>
      <c r="J116" s="41">
        <f t="shared" si="3"/>
        <v>100</v>
      </c>
      <c r="K116" s="26">
        <v>0</v>
      </c>
      <c r="L116" s="41">
        <f t="shared" si="4"/>
        <v>0</v>
      </c>
      <c r="M116" s="3">
        <v>88</v>
      </c>
    </row>
    <row r="117" spans="1:13" x14ac:dyDescent="0.35">
      <c r="A117" s="28">
        <v>6</v>
      </c>
      <c r="B117" s="42" t="s">
        <v>45</v>
      </c>
      <c r="C117" s="42"/>
      <c r="D117" s="42"/>
      <c r="E117" s="42"/>
      <c r="F117" s="42"/>
      <c r="G117" s="42"/>
      <c r="H117" s="42"/>
      <c r="I117" s="26">
        <f t="shared" si="2"/>
        <v>86</v>
      </c>
      <c r="J117" s="41">
        <f t="shared" si="3"/>
        <v>97.727272727272734</v>
      </c>
      <c r="K117" s="26">
        <v>2</v>
      </c>
      <c r="L117" s="41">
        <f t="shared" si="4"/>
        <v>2.2727272727272729</v>
      </c>
      <c r="M117" s="3">
        <v>88</v>
      </c>
    </row>
    <row r="118" spans="1:13" x14ac:dyDescent="0.35">
      <c r="A118" s="28">
        <v>7</v>
      </c>
      <c r="B118" s="42" t="s">
        <v>46</v>
      </c>
      <c r="C118" s="42"/>
      <c r="D118" s="42"/>
      <c r="E118" s="42"/>
      <c r="F118" s="42"/>
      <c r="G118" s="42"/>
      <c r="H118" s="42"/>
      <c r="I118" s="26">
        <f t="shared" si="2"/>
        <v>88</v>
      </c>
      <c r="J118" s="41">
        <f t="shared" si="3"/>
        <v>100</v>
      </c>
      <c r="K118" s="26">
        <v>0</v>
      </c>
      <c r="L118" s="41">
        <f t="shared" si="4"/>
        <v>0</v>
      </c>
      <c r="M118" s="3">
        <v>88</v>
      </c>
    </row>
    <row r="119" spans="1:13" x14ac:dyDescent="0.35">
      <c r="A119" s="28">
        <v>8</v>
      </c>
      <c r="B119" s="42" t="s">
        <v>47</v>
      </c>
      <c r="C119" s="42"/>
      <c r="D119" s="42"/>
      <c r="E119" s="42"/>
      <c r="F119" s="42"/>
      <c r="G119" s="42"/>
      <c r="H119" s="42"/>
      <c r="I119" s="26">
        <f t="shared" si="2"/>
        <v>75</v>
      </c>
      <c r="J119" s="41">
        <f t="shared" si="3"/>
        <v>85.227272727272734</v>
      </c>
      <c r="K119" s="26">
        <v>13</v>
      </c>
      <c r="L119" s="41">
        <f t="shared" si="4"/>
        <v>14.772727272727273</v>
      </c>
      <c r="M119" s="3">
        <v>88</v>
      </c>
    </row>
    <row r="120" spans="1:13" x14ac:dyDescent="0.35">
      <c r="A120" s="28">
        <v>9</v>
      </c>
      <c r="B120" s="42" t="s">
        <v>48</v>
      </c>
      <c r="C120" s="42"/>
      <c r="D120" s="42"/>
      <c r="E120" s="42"/>
      <c r="F120" s="42"/>
      <c r="G120" s="42"/>
      <c r="H120" s="42"/>
      <c r="I120" s="26">
        <f t="shared" si="2"/>
        <v>85</v>
      </c>
      <c r="J120" s="41">
        <f t="shared" si="3"/>
        <v>96.590909090909093</v>
      </c>
      <c r="K120" s="26">
        <v>3</v>
      </c>
      <c r="L120" s="41">
        <f t="shared" si="4"/>
        <v>3.4090909090909092</v>
      </c>
      <c r="M120" s="3">
        <v>88</v>
      </c>
    </row>
    <row r="121" spans="1:13" x14ac:dyDescent="0.35">
      <c r="A121" s="28">
        <v>10</v>
      </c>
      <c r="B121" s="42" t="s">
        <v>49</v>
      </c>
      <c r="C121" s="42"/>
      <c r="D121" s="42"/>
      <c r="E121" s="42"/>
      <c r="F121" s="42"/>
      <c r="G121" s="42"/>
      <c r="H121" s="42"/>
      <c r="I121" s="26">
        <f t="shared" si="2"/>
        <v>87</v>
      </c>
      <c r="J121" s="41">
        <f t="shared" si="3"/>
        <v>98.86363636363636</v>
      </c>
      <c r="K121" s="26">
        <v>1</v>
      </c>
      <c r="L121" s="41">
        <f t="shared" si="4"/>
        <v>1.1363636363636365</v>
      </c>
      <c r="M121" s="3">
        <v>88</v>
      </c>
    </row>
  </sheetData>
  <mergeCells count="27">
    <mergeCell ref="A109:L109"/>
    <mergeCell ref="B97:H97"/>
    <mergeCell ref="A92:D92"/>
    <mergeCell ref="A94:K94"/>
    <mergeCell ref="N94:P94"/>
    <mergeCell ref="B95:H95"/>
    <mergeCell ref="B96:H96"/>
    <mergeCell ref="B104:H104"/>
    <mergeCell ref="B105:H105"/>
    <mergeCell ref="A106:H106"/>
    <mergeCell ref="B98:H98"/>
    <mergeCell ref="B99:H99"/>
    <mergeCell ref="B100:H100"/>
    <mergeCell ref="B101:H101"/>
    <mergeCell ref="B102:H102"/>
    <mergeCell ref="B103:H103"/>
    <mergeCell ref="B110:H110"/>
    <mergeCell ref="B112:H112"/>
    <mergeCell ref="B113:H113"/>
    <mergeCell ref="B114:H114"/>
    <mergeCell ref="B115:H115"/>
    <mergeCell ref="B121:H121"/>
    <mergeCell ref="B116:H116"/>
    <mergeCell ref="B117:H117"/>
    <mergeCell ref="B118:H118"/>
    <mergeCell ref="B119:H119"/>
    <mergeCell ref="B120:H120"/>
  </mergeCells>
  <conditionalFormatting sqref="Q4:Q91">
    <cfRule type="containsText" dxfId="3" priority="1" operator="containsText" text="D">
      <formula>NOT(ISERROR(SEARCH("D",Q4)))</formula>
    </cfRule>
    <cfRule type="containsText" dxfId="2" priority="2" operator="containsText" text="C">
      <formula>NOT(ISERROR(SEARCH("C",Q4)))</formula>
    </cfRule>
    <cfRule type="containsText" dxfId="1" priority="3" operator="containsText" text="B">
      <formula>NOT(ISERROR(SEARCH("B",Q4)))</formula>
    </cfRule>
    <cfRule type="containsText" dxfId="0" priority="4" operator="containsText" text="A">
      <formula>NOT(ISERROR(SEARCH("A",Q4)))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สรุปคะแนน mapping เขต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r8way2024_5@hotmail.com</dc:creator>
  <cp:lastModifiedBy>r8 way</cp:lastModifiedBy>
  <dcterms:created xsi:type="dcterms:W3CDTF">2024-12-19T03:26:31Z</dcterms:created>
  <dcterms:modified xsi:type="dcterms:W3CDTF">2025-02-25T07:54:56Z</dcterms:modified>
</cp:coreProperties>
</file>